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5.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deise.frega\Documents\TESE\"/>
    </mc:Choice>
  </mc:AlternateContent>
  <xr:revisionPtr revIDLastSave="0" documentId="8_{69F604A4-3185-4AA3-8E84-C431F301488A}" xr6:coauthVersionLast="47" xr6:coauthVersionMax="47" xr10:uidLastSave="{00000000-0000-0000-0000-000000000000}"/>
  <bookViews>
    <workbookView xWindow="20370" yWindow="-120" windowWidth="21840" windowHeight="13140" tabRatio="646" xr2:uid="{00000000-000D-0000-FFFF-FFFF00000000}"/>
  </bookViews>
  <sheets>
    <sheet name="INTRODUÇÃO" sheetId="10" r:id="rId1"/>
    <sheet name="EMPRESA" sheetId="11" r:id="rId2"/>
    <sheet name="BPM" sheetId="1" r:id="rId3"/>
    <sheet name="LEAN" sheetId="2" r:id="rId4"/>
    <sheet name="TD" sheetId="3" r:id="rId5"/>
    <sheet name="RESUMO" sheetId="7" r:id="rId6"/>
    <sheet name="BPM-DIAG" sheetId="4" r:id="rId7"/>
    <sheet name="LEAN-DIAG" sheetId="5" r:id="rId8"/>
    <sheet name="TD-DIAG" sheetId="6" r:id="rId9"/>
  </sheets>
  <definedNames>
    <definedName name="_xlnm._FilterDatabase" localSheetId="2" hidden="1">BPM!$A$20:$AY$84</definedName>
    <definedName name="_xlnm._FilterDatabase" localSheetId="3" hidden="1">LEAN!$A$23:$AY$78</definedName>
    <definedName name="_xlnm._FilterDatabase" localSheetId="4" hidden="1">TD!$A$20:$AY$48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6" l="1"/>
  <c r="A10" i="6"/>
  <c r="A9" i="6"/>
  <c r="A8" i="6"/>
  <c r="A7" i="6"/>
  <c r="A6" i="6"/>
  <c r="A5" i="6"/>
  <c r="A4" i="6"/>
  <c r="A3" i="6"/>
  <c r="A14" i="5"/>
  <c r="A13" i="5"/>
  <c r="A12" i="5"/>
  <c r="A11" i="5"/>
  <c r="A10" i="5"/>
  <c r="A9" i="5"/>
  <c r="A8" i="5"/>
  <c r="A7" i="5"/>
  <c r="A6" i="5"/>
  <c r="A5" i="5"/>
  <c r="A4" i="5"/>
  <c r="A3" i="5"/>
  <c r="A11" i="4"/>
  <c r="A10" i="4"/>
  <c r="A9" i="4"/>
  <c r="A8" i="4"/>
  <c r="A7" i="4"/>
  <c r="A6" i="4"/>
  <c r="A5" i="4"/>
  <c r="A4" i="4"/>
  <c r="A3" i="4"/>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H6" i="3"/>
  <c r="H5" i="3"/>
  <c r="H4" i="3"/>
  <c r="H3" i="3"/>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H6" i="2"/>
  <c r="H5" i="2"/>
  <c r="H4" i="2"/>
  <c r="H3" i="2"/>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H6" i="1"/>
  <c r="H5" i="1"/>
  <c r="H4" i="1"/>
  <c r="H3" i="1"/>
  <c r="Q60" i="2" l="1"/>
  <c r="E12" i="2" s="1"/>
  <c r="B10" i="5" s="1"/>
  <c r="D10" i="5" s="1"/>
  <c r="Q68" i="2"/>
  <c r="E14" i="2" s="1"/>
  <c r="B12" i="5" s="1"/>
  <c r="D12" i="5" s="1"/>
  <c r="Q35" i="2"/>
  <c r="E6" i="2" s="1"/>
  <c r="B5" i="5" s="1"/>
  <c r="D5" i="5" s="1"/>
  <c r="Q24" i="2"/>
  <c r="E4" i="2" s="1"/>
  <c r="B3" i="5" s="1"/>
  <c r="D3" i="5" s="1"/>
  <c r="Q29" i="2"/>
  <c r="E5" i="2" s="1"/>
  <c r="B4" i="5" s="1"/>
  <c r="D4" i="5" s="1"/>
  <c r="R71" i="2"/>
  <c r="E15" i="2" s="1"/>
  <c r="G5" i="2" s="1"/>
  <c r="Q71" i="2"/>
  <c r="E16" i="2" s="1"/>
  <c r="B13" i="5" s="1"/>
  <c r="D13" i="5" s="1"/>
  <c r="Q63" i="2"/>
  <c r="E13" i="2" s="1"/>
  <c r="B11" i="5" s="1"/>
  <c r="Q57" i="2"/>
  <c r="E11" i="2" s="1"/>
  <c r="B9" i="5" s="1"/>
  <c r="D9" i="5" s="1"/>
  <c r="Q54" i="2"/>
  <c r="E10" i="2" s="1"/>
  <c r="B8" i="5" s="1"/>
  <c r="D8" i="5" s="1"/>
  <c r="R24" i="2"/>
  <c r="D8" i="7" s="1"/>
  <c r="R73" i="1"/>
  <c r="E12" i="1" s="1"/>
  <c r="G5" i="1" s="1"/>
  <c r="R57" i="1"/>
  <c r="D4" i="7" s="1"/>
  <c r="Q50" i="1"/>
  <c r="E8" i="1" s="1"/>
  <c r="B7" i="4" s="1"/>
  <c r="D7" i="4" s="1"/>
  <c r="Q29" i="1"/>
  <c r="E5" i="1" s="1"/>
  <c r="B4" i="4" s="1"/>
  <c r="D4" i="4" s="1"/>
  <c r="R21" i="1"/>
  <c r="D3" i="7" s="1"/>
  <c r="Q43" i="1"/>
  <c r="E7" i="1" s="1"/>
  <c r="B6" i="4" s="1"/>
  <c r="D6" i="4" s="1"/>
  <c r="Q66" i="1"/>
  <c r="E11" i="1" s="1"/>
  <c r="B9" i="4" s="1"/>
  <c r="Q36" i="1"/>
  <c r="E6" i="1" s="1"/>
  <c r="B5" i="4" s="1"/>
  <c r="R79" i="1"/>
  <c r="E14" i="1" s="1"/>
  <c r="G6" i="1" s="1"/>
  <c r="Q57" i="1"/>
  <c r="E10" i="1" s="1"/>
  <c r="B8" i="4" s="1"/>
  <c r="Q45" i="3"/>
  <c r="E15" i="3" s="1"/>
  <c r="B11" i="6" s="1"/>
  <c r="D11" i="6" s="1"/>
  <c r="R45" i="3"/>
  <c r="D16" i="7" s="1"/>
  <c r="R42" i="3"/>
  <c r="E12" i="3" s="1"/>
  <c r="G5" i="3" s="1"/>
  <c r="Q39" i="3"/>
  <c r="E11" i="3" s="1"/>
  <c r="B9" i="6" s="1"/>
  <c r="D9" i="6" s="1"/>
  <c r="R36" i="3"/>
  <c r="E9" i="3" s="1"/>
  <c r="G4" i="3" s="1"/>
  <c r="Q33" i="3"/>
  <c r="E8" i="3" s="1"/>
  <c r="B7" i="6" s="1"/>
  <c r="D7" i="6" s="1"/>
  <c r="Q30" i="3"/>
  <c r="E7" i="3" s="1"/>
  <c r="B6" i="6" s="1"/>
  <c r="D6" i="6" s="1"/>
  <c r="Q27" i="3"/>
  <c r="E6" i="3" s="1"/>
  <c r="B5" i="6" s="1"/>
  <c r="Q24" i="3"/>
  <c r="E5" i="3" s="1"/>
  <c r="B4" i="6" s="1"/>
  <c r="D4" i="6" s="1"/>
  <c r="D12" i="7"/>
  <c r="R75" i="2"/>
  <c r="D11" i="7" s="1"/>
  <c r="R46" i="2"/>
  <c r="E8" i="2" s="1"/>
  <c r="G4" i="2" s="1"/>
  <c r="E2" i="2"/>
  <c r="Q40" i="2"/>
  <c r="E7" i="2" s="1"/>
  <c r="B6" i="5" s="1"/>
  <c r="D6" i="5" s="1"/>
  <c r="D7" i="7"/>
  <c r="D10" i="7"/>
  <c r="C9" i="5"/>
  <c r="C10" i="5"/>
  <c r="Q75" i="2"/>
  <c r="E18" i="2" s="1"/>
  <c r="B14" i="5" s="1"/>
  <c r="D14" i="5" s="1"/>
  <c r="Q21" i="3"/>
  <c r="E4" i="3" s="1"/>
  <c r="B3" i="6" s="1"/>
  <c r="D3" i="6" s="1"/>
  <c r="E2" i="3"/>
  <c r="R21" i="3"/>
  <c r="Q36" i="3"/>
  <c r="E10" i="3" s="1"/>
  <c r="B8" i="6" s="1"/>
  <c r="D8" i="6" s="1"/>
  <c r="D2" i="7"/>
  <c r="E2" i="1"/>
  <c r="Q73" i="1"/>
  <c r="E13" i="1" s="1"/>
  <c r="B10" i="4" s="1"/>
  <c r="D10" i="4" s="1"/>
  <c r="Q79" i="1"/>
  <c r="E15" i="1" s="1"/>
  <c r="B11" i="4" s="1"/>
  <c r="D11" i="4" s="1"/>
  <c r="Q46" i="2"/>
  <c r="E9" i="2" s="1"/>
  <c r="B7" i="5" s="1"/>
  <c r="D7" i="5" s="1"/>
  <c r="Q42" i="3"/>
  <c r="E13" i="3" s="1"/>
  <c r="B10" i="6" s="1"/>
  <c r="D10" i="6" s="1"/>
  <c r="Q21" i="1"/>
  <c r="E4" i="1" s="1"/>
  <c r="B3" i="4" s="1"/>
  <c r="D3" i="4" s="1"/>
  <c r="D15" i="7" l="1"/>
  <c r="C5" i="5"/>
  <c r="C12" i="5"/>
  <c r="C4" i="6"/>
  <c r="C3" i="5"/>
  <c r="C5" i="6"/>
  <c r="D5" i="6"/>
  <c r="D14" i="7"/>
  <c r="C11" i="5"/>
  <c r="D11" i="5"/>
  <c r="C5" i="4"/>
  <c r="D5" i="4"/>
  <c r="C9" i="4"/>
  <c r="D9" i="4"/>
  <c r="C8" i="4"/>
  <c r="D8" i="4"/>
  <c r="C4" i="5"/>
  <c r="E3" i="2"/>
  <c r="G3" i="2" s="1"/>
  <c r="C9" i="6"/>
  <c r="C13" i="5"/>
  <c r="C8" i="5"/>
  <c r="D9" i="7"/>
  <c r="C6" i="5"/>
  <c r="C6" i="4"/>
  <c r="D5" i="7"/>
  <c r="E9" i="1"/>
  <c r="G4" i="1" s="1"/>
  <c r="C7" i="4"/>
  <c r="C4" i="4"/>
  <c r="E3" i="1"/>
  <c r="G3" i="1" s="1"/>
  <c r="D6" i="7"/>
  <c r="E17" i="2"/>
  <c r="G6" i="2" s="1"/>
  <c r="E14" i="3"/>
  <c r="G6" i="3" s="1"/>
  <c r="C11" i="6"/>
  <c r="C7" i="6"/>
  <c r="C6" i="6"/>
  <c r="D1" i="7"/>
  <c r="C7" i="5"/>
  <c r="C14" i="5"/>
  <c r="C3" i="4"/>
  <c r="C11" i="4"/>
  <c r="E3" i="3"/>
  <c r="G3" i="3" s="1"/>
  <c r="D13" i="7"/>
  <c r="C10" i="6"/>
  <c r="C10" i="4"/>
  <c r="C8" i="6"/>
  <c r="C3" i="6"/>
</calcChain>
</file>

<file path=xl/sharedStrings.xml><?xml version="1.0" encoding="utf-8"?>
<sst xmlns="http://schemas.openxmlformats.org/spreadsheetml/2006/main" count="1121" uniqueCount="423">
  <si>
    <t>BPM</t>
  </si>
  <si>
    <t>ATRIBUTO
INTEROP</t>
  </si>
  <si>
    <t>NÍVEL CALCULADO</t>
  </si>
  <si>
    <t>NÍVEL ATUAL</t>
  </si>
  <si>
    <t>PRÖXIMO NÍVEL</t>
  </si>
  <si>
    <t>NÃO INICIADO</t>
  </si>
  <si>
    <t>INICIADO</t>
  </si>
  <si>
    <t>DEFINIDO</t>
  </si>
  <si>
    <t>REPETÍVEL</t>
  </si>
  <si>
    <t>GERENCIADO</t>
  </si>
  <si>
    <t>OTIMIZADO</t>
  </si>
  <si>
    <t xml:space="preserve">Não existe  PE definido  na Organização </t>
  </si>
  <si>
    <t>A organização não possui valores definidos</t>
  </si>
  <si>
    <t>Não existem metas claras e bem definidas</t>
  </si>
  <si>
    <t>Executores não tem clareza das atividades que executam</t>
  </si>
  <si>
    <t xml:space="preserve">Políticas, normas e código de conduta ainda estão em fase de desenvolvimento </t>
  </si>
  <si>
    <t>O processo para a criação do indicadores está em fase de construção</t>
  </si>
  <si>
    <t>Não há uma preocupação quanto a interoperabilidade semântica, que á a capacidade de softwares diferentes comunicarem informações que serão corretamente interpretadas por ambos, ou seja, que os sistemas derivem as mesmas inferências para a mesma informação. Não há restrição de acessos aos sistemas.</t>
  </si>
  <si>
    <t>O PE é bem definido apresentando objetivos claros e metas gerais</t>
  </si>
  <si>
    <t>A organização está em processo de construção dos seus valores</t>
  </si>
  <si>
    <t>De acordo com o PE, as metas são definidas e estratificadas para as áreas de negócio.</t>
  </si>
  <si>
    <t xml:space="preserve">As Políticas e as Normas  estão  definidas, mas ainda não estão publicadas.  </t>
  </si>
  <si>
    <t xml:space="preserve">Os valores são definidos e refletem a cultura organizacional. São amplamente divulgados nos meios de comunicação Internos da organição. </t>
  </si>
  <si>
    <t>A gestão apresenta claramente as metas  as suas equipes e  criam planos de ação para implementá-las de forma coletiva e individual.</t>
  </si>
  <si>
    <t>As Políticas, as Normas e o  código de conduta estão definidos e publicados. Mas não estão disponibilizados para o acesso de toda empresa</t>
  </si>
  <si>
    <t xml:space="preserve">São identificados os processos que serão monitorados, as metas e objetivos que pretende-se alcançar, a metodologia que será utilizada para a coleta e análise dos dados, métricas, responsável, priodicidade, forma de acompanhamento e controle. </t>
  </si>
  <si>
    <t xml:space="preserve">Existe uma cultura de capacitação bem como plano de desenvolvimento individual (PDI) e está direcionado ao plano de carreira dentro da organização </t>
  </si>
  <si>
    <t>Gestores criam indicadores de desempenho relacionados aos processos estratégicos visando o acompanhamento e controle das metas. Monitoram e incentivando a necessidade de capacitação individual ou coletiva para o bom desempenho as atividades</t>
  </si>
  <si>
    <t>As Políticas e Normas  são amplamente divulgadas nos meios de comunicação internos da organização</t>
  </si>
  <si>
    <t xml:space="preserve">Indicadores foram implementados e agora é possível acompanhar os números, avaliar o desempenho em relação as metas traçadas e identificar e corrigir erros e problemas que ocorrem ao longo do processo. </t>
  </si>
  <si>
    <t>Embora a variedade de fontes de informação e os diferentes formatos em que as mesmas são registradas, as terminologias estão sendo tratadas visando a padronização semântica das informações. Criação de grupos de acessos de acordo com a área de atuação e a função desempenhada (perfil de acesso).</t>
  </si>
  <si>
    <t>São criados  indicadores de desempenho e painéis de controle (BI) que permitem monitorar o atendimento as metas de curto, médio e longo prazo, relacionadas ao PE.</t>
  </si>
  <si>
    <t xml:space="preserve">Criação de ferramentas que permitem o registro e o controle das capacitações realizadas de forma individual; </t>
  </si>
  <si>
    <t>Gestores incentivam e promovem a autonomia da equipe na promoção de mudanças necessárias para a melhoria contínua dos processos</t>
  </si>
  <si>
    <t>Executores se empenham para garantir que processo produza resultados necessários a consecução das metas da empresa. Resolvem os problemas na causa raiz, fazendo interface com outras áreas.</t>
  </si>
  <si>
    <t xml:space="preserve">Existem mecanismos de controle, por meio de auditorias internas, que garantem que as áreas de interesse recebem e divulgam as políticas e normas servindo como  diretrizes de trabalho </t>
  </si>
  <si>
    <t>Indicadores são utilizados como ferramenta de gestão que permite avaliar a necessidade de mudanças ou confirmar se as ações estão proporcionando resultados satisfatórios.</t>
  </si>
  <si>
    <t xml:space="preserve">Os projetos implementados são revisados constantemente com vistas a identificar e implantar possíveis melhorias visando a otimização de recursos e tempo.
</t>
  </si>
  <si>
    <t>Criação de protocolos contendo os prinicipais conceitos e terminologias relacionados a área de atuação que serão requisitos para aquisição e desenvolvimento de novos softwares. Integração sistêmica dos grupos de acessos de acordo com a área de atuação e a função desempenhada (perfil de acesso).</t>
  </si>
  <si>
    <t>O acompanhamento dos indicadores, possibilita inovar, por meio da adoção de novos  métodos de trabalho mais otimizados e utilização de novas tecnologias que   propiciem mais eficácia no alcance dos objetivos estratégicos.</t>
  </si>
  <si>
    <t>A gestão incentiva e orienta  o aprimoramento técnico de acordo com as necessidades da área em busca de formar especialistas dos processos</t>
  </si>
  <si>
    <t>Líderes buscam  formar especialistas que promovam a otimização dos processos, com propensão à mudanças e visão  inovadora.</t>
  </si>
  <si>
    <t>Executores buscam indícios de que processo deve ser alterado, sugerem melhorias ao processo e promovem mudanças e inovação.</t>
  </si>
  <si>
    <t xml:space="preserve"> Os indicadores servem como guia para os gestores alcançarem à alta performance. Por meio do Dashboard os gestores avaliam e atualizam regularmente indicadores e metas do processo, propõe inovações e usam esses dados como base para o  PE.</t>
  </si>
  <si>
    <t>Sistema de TI são projetados com arquitetura modular, condizente com padrões da empresa e visam o compartilhamento para a comunicação e interação em redes ou  interempresa.</t>
  </si>
  <si>
    <t>Compartilhamento dos protocolos contendo os prinicipais conceitos e terminologias relacionados a área de atuação promovendo a padronização em redes ou interempresas.Revisão anual dos grupos de acessos.</t>
  </si>
  <si>
    <t>NEGÓCIOS</t>
  </si>
  <si>
    <t>PROCESSOS</t>
  </si>
  <si>
    <t>SERVIÇOS</t>
  </si>
  <si>
    <t>DADOS</t>
  </si>
  <si>
    <t xml:space="preserve"> ALINHAMENTO ESTRATÉGICO</t>
  </si>
  <si>
    <t>CULTURA &amp; CAPACITAÇÃO</t>
  </si>
  <si>
    <t>LIDERANÇA</t>
  </si>
  <si>
    <t xml:space="preserve">EXECUTORES </t>
  </si>
  <si>
    <t>ORGANIZAÇÃO &amp; GOVERNANÇA</t>
  </si>
  <si>
    <t>MÉTODO &amp; FERRAMENTAS</t>
  </si>
  <si>
    <t>INDICADORES &amp; MEDIÇÃO</t>
  </si>
  <si>
    <t>TI &amp; INFRA</t>
  </si>
  <si>
    <t>TI &amp; DADOS</t>
  </si>
  <si>
    <t>Conceitual</t>
  </si>
  <si>
    <t>Tecnológica</t>
  </si>
  <si>
    <t>Organizacional</t>
  </si>
  <si>
    <t xml:space="preserve">O Planejamento Estratégico (PE) é objetivo, claro e padronizado em todos os meios de comunicação  da organização. </t>
  </si>
  <si>
    <t xml:space="preserve">O Planejamento Estratégico NÃO é restrito ao nível estratégico da Organização e é amplamente disseminado em toda estrutura organizacional. </t>
  </si>
  <si>
    <t>A tecnologia e arquitetura de dados está estruturada para suportar o PE em toda organização.</t>
  </si>
  <si>
    <t>Existem ferramentas tecnológicas para mensurar o alinhamento dos processos da área com a estratégia organizacional.</t>
  </si>
  <si>
    <t>A organização está estruturada de forma a criar metas de curto médio e longo prazos, relacionadas ao PE em todos os níveis.</t>
  </si>
  <si>
    <t>Os gestores se preocupam em criar metas de curto, médio e longo prazos e processos alinhados com a estratégia organizacional.</t>
  </si>
  <si>
    <t>Existem Indicadores de desempenho dos processos que são monitorados e controlados para mensurar o cumprimento das metas estratégicas da organização.</t>
  </si>
  <si>
    <t>O acompanhamento mensal dos Indicadores permitem inovar criando novas formas métodos de de trabalho em busca da melhoria contínua</t>
  </si>
  <si>
    <t>Os valores institucionais são definidos e amplamente divulgados nos meios de comunicação internos da organização (Ex: foco no cliente).</t>
  </si>
  <si>
    <t>Existe uma cultura de capacitação, onde a organização incentiva cursos de aprimoramento técnico e palestras direcionadas aos valores e diretrizes institucionais.</t>
  </si>
  <si>
    <t xml:space="preserve">Existe plataforma estruturada para atender o desenvolvimento de cursos, palestras e aprimoramento técnico dos colaboradores. </t>
  </si>
  <si>
    <t>Existem ferramentas tecnológicas que permitem a realização, o acompanhamento e o registro das capacitações desenvolvidas.</t>
  </si>
  <si>
    <t>O PDI é amplamente disseminado e está diretamente relacionado ao plano de carreira dentro da organização.</t>
  </si>
  <si>
    <t>O gestor direto incentiva o aprimoramento técnico, entende a relevância, orienta e acompanha o PDI de acordo com as necessidades da área de atuação. Capacitação profissional é baseada na documentação do processo.</t>
  </si>
  <si>
    <t xml:space="preserve">A organização promove capacitação de lideranças, as quais entendem claramente o  seu papel no desenvolvimento de equipes. </t>
  </si>
  <si>
    <t>As lideranças conhecem profundamente o PE, os valores, a cultura e as diretrizes organizacionais, os quais são amplamente divulgados para suas equipes.</t>
  </si>
  <si>
    <t>Os gestores são capacitados para utilizar os programas e tecnologias disponibilizadas pela empresa, softwares, plataformas, etc.</t>
  </si>
  <si>
    <t>A liderança motiva suas equipes a desenvolverem uma visão para a melhoria de processos por meio da otimização de planilhas e melhorias de sistemas de informação.</t>
  </si>
  <si>
    <t xml:space="preserve">Gerência apresenta de forma clara as funções e atividades de cada executor e alinha com antecedência, de forma clara as metas e as entregas diárias, semanais e mensais.
</t>
  </si>
  <si>
    <t>Gerência incentiva a resolução de problemas em sua causa raiz e reconhecem o desempenho superior aos executores dos processos.</t>
  </si>
  <si>
    <t>Gerência utiliza painel de indicadores,  a partir dos indicadores da área para a gestão diária e para promover melhorias dos processos.</t>
  </si>
  <si>
    <t>Os executores por meio dos seus líderes, possuem visão sistêmica da área de atuação, conhecem suas responsabilidades e entendem os impactos das entregas da área para o desempenho geral da empresa.</t>
  </si>
  <si>
    <t>Os executores são capazes de descrever como seu trabalho afeta outros processos e o desempenho geral da empresa.</t>
  </si>
  <si>
    <t>Os executores são capacitados para utilizar os programas e tecnologias disponibilizadas pela empresa, softwares, plataformas, etc.</t>
  </si>
  <si>
    <t>Existe uma equipe de suporte de TI para realizar o desenvolvimento de melhorias de sistemas apontados como necessários pelos executores dos processos</t>
  </si>
  <si>
    <t xml:space="preserve">Executores são capazes de descrever o fluxo geral dos seus  processo, bem como, os impactos do seu trabalho que afetam os clientes internos e externos.
</t>
  </si>
  <si>
    <t xml:space="preserve">Executores conhecem claramente suas funções e atividades. As metas e as entregas diárias, semanais e mensais são bem claras e definidas.
</t>
  </si>
  <si>
    <t>Executores dominam resolução de problemas, técnicas de aprimoramento de processos e apoiam a gestão na implementação de mudanças para melhoria contínua.</t>
  </si>
  <si>
    <t>A governança corporativa apresenta um sistema de gestão eficiente com políticas claras que regulam a relação corporativa com a sociedade em geral.</t>
  </si>
  <si>
    <t>Existe a definição de normas internas, que norteiam diretrizes de responsabilidade social e sustentáveis, as quais são amplamente divulgadas e compreendidas por todos.</t>
  </si>
  <si>
    <t>A organização possui menacismos tecnológicos que permitem o registro atualizado das políticas e a publicação e divulgação dos mesmos.</t>
  </si>
  <si>
    <t>Existe um código de conduta amplamente divulgado, respeitado e seguido em todos os níveis hierárquicos da Instituição.</t>
  </si>
  <si>
    <t>Existe auditoria interna que garante que as políticas e normas sejam lidas e seguidas como diretrizes por área de atuação institucuinal.</t>
  </si>
  <si>
    <t>A organização está estruturada de forma a implementar as novas Leis de forma eficaz como por exemplo a Lei de Gestão de Proteção de Dados (LGPD)</t>
  </si>
  <si>
    <t xml:space="preserve">O desenho do processo determina definição de papéis, descrição de cargos e perfis de competência. </t>
  </si>
  <si>
    <t>A arquitetura de dados da organização permite a interação das informações necessárias provenientes de processos que fazem interface ou  que são interdependentes.</t>
  </si>
  <si>
    <t xml:space="preserve">Existem ferramentas tecnológicas  para suportar o mapeamento e a modelagem dos fluxos dos processos, bem como, apresentar o tempo de execução dos mesmos e os responsáveis pelas atividades. </t>
  </si>
  <si>
    <t>A Infraestrutura permite o compartilhamento das informações entre sistemas, proporcionando coleta e troca de dados entre plataformas e banco de dados integrados.</t>
  </si>
  <si>
    <t>A Infraestrutura permite o compartilhamento das informações entre sistemas, proporcionando coleta e troca de dados com outras empresas ou em rede.</t>
  </si>
  <si>
    <t>Responsável pelo processo identifica e documenta o processo, conhece profundamente as regras e a legislação envolvida na área de atuação, transmite essa informação para todos os executores e promove constantes revisões e implementação de mudanças em busca da melhoria contínua.</t>
  </si>
  <si>
    <t>Os indicadores dos processos da unidade de negócio são derivados de metas organizacionais.</t>
  </si>
  <si>
    <t>Existe painel de indicadores (Power BI) que concentra os principais indicadores da unidade de negócio propiciando a comparação do desempenho mensal e a elaboração de estratégias.</t>
  </si>
  <si>
    <t>A organização propicia a capacitação para a geração dos painéis de indicadores no Power BI inclusive interagindo entre áreas comuns que fazem interfaces dos processos.</t>
  </si>
  <si>
    <t>Os indicadores estão estruturados de modo a medir a eficiência por meio da produtividade, a eficácia por meio da qualidade e a efetividade por meio dos impactos nos clientes internos e externos.</t>
  </si>
  <si>
    <t>A gerência usa os indicadores do processo para monitorar seu desempenho, identificar causas de desempenho falho e promover avanços em sua área específica.</t>
  </si>
  <si>
    <t xml:space="preserve">Os indicadores são reavaliados e atualizados regularmente a fim de implementar as melhorias necessárias para a eficácia dos processos. </t>
  </si>
  <si>
    <t>A Infraestrutura de TI oferece conectividade móvel, soluções de backup em nuvem, bem como redes de wi-fi com a velocidade adequada ao bom funcionamento das atividades</t>
  </si>
  <si>
    <t>A TI promove manutenção preventiva dos equipamentos de trabalho, notebooks, capacidade de armazenamento, velocidade, armazenamento na nuvem.</t>
  </si>
  <si>
    <t>Os executores dos processos possuem equipamantos adequados que atendem a necessidade de suas funções, existe preocupação constante em manter os equipamantos atualizados, como memória, velocidade, etc.</t>
  </si>
  <si>
    <t>Os projetos de TI são priorizados de acordo com os impactos considerados de risco organizacional, como por exemplo, impactos financeiros ou questões negativas para a experiência do cliente.</t>
  </si>
  <si>
    <t>Embora a quantidade de dados e de informação, a variedade de fontes de informação e os diferentes formatos em que as informações são registradas, as terminologias são tratadas visando a padronização semântica das informações.</t>
  </si>
  <si>
    <t>NÍVEL</t>
  </si>
  <si>
    <t>BPM-NEGÓCIOS</t>
  </si>
  <si>
    <t>BPM-PROCESSOS</t>
  </si>
  <si>
    <t>BPM-SERVIÇOS</t>
  </si>
  <si>
    <t>BPM-DADOS</t>
  </si>
  <si>
    <t>LEAN</t>
  </si>
  <si>
    <t>Não há um Planejamento Estratégico (PE) definido  na Organização</t>
  </si>
  <si>
    <t>Não há interesse pela filosofia lEAN na organização</t>
  </si>
  <si>
    <t xml:space="preserve">A organização ainda não iniciou o processo de desenvolvimento de liderança em relação a compreensão da Filosofia LEAN. 
</t>
  </si>
  <si>
    <t xml:space="preserve">A organização ainda não iniciou o processo de desenvolvimento de pessoal em relação a Filosofia LEAN. </t>
  </si>
  <si>
    <t xml:space="preserve">Os processos e mecanismos organizacionais aindão não estão integrados com a Filosofia LEAN.  </t>
  </si>
  <si>
    <t>Processo de identificação do cliente e de suas necessidades NÃO foi iniciado</t>
  </si>
  <si>
    <t>Não há processo para detecção de problemas, evitando a geração de produtos ou serviços defeituosos.</t>
  </si>
  <si>
    <t>Não há relacionamento com clientes internos e externos.</t>
  </si>
  <si>
    <t>Não há processo de comunicação sobre as atualizações e integrações de sistemas, softwares, plataformas, para os usuários.</t>
  </si>
  <si>
    <t>Não existe preocupação com o tratamento de dados</t>
  </si>
  <si>
    <t>O PE é planejado com base em uma estratégia geral . Os mecanismos e sistemas organizacionais não estão integrados com filosofia enxuta e / ou objetivos enxutos.</t>
  </si>
  <si>
    <t>A cultura LEAN começa a ser reconhecida entre os líderes como uma forma de controle e otimização de recursos. Existe uma preocupação em criar a cultura de resolução de problemas</t>
  </si>
  <si>
    <t xml:space="preserve">A Organização iniciou o processo de desenvolvimento de liderança que garante uma compreensão profunda do trabalho para que esses líderes possam ensinar aos outros. 
</t>
  </si>
  <si>
    <t xml:space="preserve">A otimização dos projetos continua sendo liderada por especialistas com pouco envolvimento dos funcionários em geral. </t>
  </si>
  <si>
    <t>Os processos e mecanismos organizacionais e os sistemas  começam a ser  integrados com filosofia enxuta e / ou objetivos enxutos.</t>
  </si>
  <si>
    <t>A tomada de decisão considera todas as alternativas, discutindo os problemas e as possíveis soluções em conjunto para buscar consenso.</t>
  </si>
  <si>
    <t>Processo de identificação do cliente e de suas necessidades</t>
  </si>
  <si>
    <t>Processo de introdução ou adaptação de equipamentos para detecção de problemas e auto-desconexão, evitando a geração de produtos ou serviços defeituosos.</t>
  </si>
  <si>
    <t>Desenvolvimento de produtos ou serviços que atendam às necessidades dos clientes internos.</t>
  </si>
  <si>
    <t>Identificação da necessidade de comunicação para os usuários, sobre as atualizações e integrações de sistemas, softwares, plataformas.</t>
  </si>
  <si>
    <t xml:space="preserve">Está iniciando a cultura sobre a relevância dos dados, do armazenamento seguro, da forma de disponibilização e da utilização dos mesmos como ferramentas de gestão.
</t>
  </si>
  <si>
    <t xml:space="preserve">Começa a ser introduzido no PE uma visão estratégia voltada para a filosofia LEAN, introdizindo aos poucos metas apoiadas por mecanismos, ferramentas e métodos enxutos para apoiar o controle e a otimização dos processos. </t>
  </si>
  <si>
    <t>A cultura LEAN é disseminada pelos líderes dentro da organização, ferramentas e métodos enxutos com os indivíduos e mecanismos isolados foram desenvolvidos para apoiar o lean.</t>
  </si>
  <si>
    <t>O desenvolvimento de liderança garante uma profunda compreensão da filosofia de respeito pelas pessoas e melhoria contínua, por exemplo.</t>
  </si>
  <si>
    <t xml:space="preserve">Os especialistas e a força de trabalho geral têm recebido treinamento básico e projetos-piloto foram iniciados em unidades isoladas dentro da organização com o propósito de experimentar ferramentas e métodos enxutos com os indivíduos. </t>
  </si>
  <si>
    <t>Mecanismos isolados foram desenvolvidos para apoiar o LEAN, como por exemplo  treinamentos e padronização. Existe um progresso quantitativo na implanteção das ferramentas e dos conceitos para aumentar a conscientização sobre o problema e qualitativo a fim de aprofundar a compreensão do problema.</t>
  </si>
  <si>
    <t>Processo de reflexão e melhoria contínua, no qual desvios são sempre analisados e ações são tomadas para que não ocorram novamente.</t>
  </si>
  <si>
    <t>Processo de identificação das famílias de produtos e processos a serem mapeados</t>
  </si>
  <si>
    <t>Processo de prevenção de erro humano com a introdução de dispositivos à prova de erros na linha de produção ou de serviços.</t>
  </si>
  <si>
    <t>Desenvolvimento de produtos ou serviços que considera as necessidades de clientes externos</t>
  </si>
  <si>
    <t>Definição do processo frequente de comunicação para os usuários, sobre as atualizações e integrações de sistemas, softwares, plataformas, bem como a criação dos tutoriais.</t>
  </si>
  <si>
    <t xml:space="preserve"> A implementação do lean agora faz parte da estratégia da organização e os projetos e atividades são planejados com base em metas e objetivos estabelecidos. </t>
  </si>
  <si>
    <t>A Cultura LEAN, bem como o conhecimento e experiência prática com ferramentas e métodos enxutos, são implementados em todos os níveis da organização.</t>
  </si>
  <si>
    <t>Processo de desenvolvimento de pessoas para ensinar os funcionários sobre o trabalho a ser feito e os resultados esperados.</t>
  </si>
  <si>
    <t xml:space="preserve"> Conhecimento e experiência prática com ferramentas e métodos enxutos, bem como uma filosofia enxuta, são amplamente reconhecidos em todos os níveis da organização.</t>
  </si>
  <si>
    <t xml:space="preserve">Implantação de ferramentas / conceitos que conduzam à obtenção dos resultados esperados.
</t>
  </si>
  <si>
    <t>Processo de aprendizagem que incentiva a padronização das melhores práticas, dando prioridade a pequenas melhorias de processos e sistêmicas, em vez de mudanças drásticas nas operações.</t>
  </si>
  <si>
    <t>Estabelecimento da equipe para realizar o mapeamento da situação atual (As-IS)</t>
  </si>
  <si>
    <t>Processo para garantir que todas as peças, materiais, informações e recursos estejam corretos e atendam às especificações antes de usá-los em um processo.</t>
  </si>
  <si>
    <t>Contato periódico com clientes externos para discutir questões relacionadas ao desenvolvimento de novos produtos ou serviços.</t>
  </si>
  <si>
    <t>Implantação do processo de comunicação e treinamentos para os usuários, sobre as atualizações e integrações de sistemas, softwares, plataformas, bem como publicações de tutoriais.</t>
  </si>
  <si>
    <t xml:space="preserve">Cultura Lean pró-ativa: As atividades Lean ocorrem continuamente em todas as áreas da organização. </t>
  </si>
  <si>
    <t xml:space="preserve"> Pensar e agir de forma enxuta tornou-se parte do trabalho diário. Implantação de ferramentas / conceitos de maneira a alcançar os resultados esperados e simultaneamente usar recursos de maneira eficiente.</t>
  </si>
  <si>
    <t>Processo de desenvolvimento de pessoas para ensinar os funcionários a usar as ferramentas certas e resolver problemas juntos, gerando, assim, o aprendizado organizacional.</t>
  </si>
  <si>
    <t xml:space="preserve">O entendimento prático das ferramentas e métodos enxutos é bastante alto e estes são usados ativamente por todos os membros da organização para desenvolver e implementar melhorias de desempenho. </t>
  </si>
  <si>
    <t xml:space="preserve">Implantação de ferramentas e conceitos de maneira a alcançar os resultados esperados e simultaneamente usar recursos de maneira eficiente.
</t>
  </si>
  <si>
    <t>Realização de eventos de melhoria para ensinar as equipes a aplicar as ferramentas e fazer mudanças em uma semana que, de outra forma, levaria meses.</t>
  </si>
  <si>
    <t>Processo de avaliação do Fluxo do Valor atual no processo, visando a eliminação dos principais desperdícios</t>
  </si>
  <si>
    <t>Padronização de tarefas através de lições de um ponto (one-point lessons), ou outras instruções de trabalho desenvolvidas pelos próprios executores.</t>
  </si>
  <si>
    <t>Contato periódico com clientes internos para discutir questões relacionadas a melhorias de processos.</t>
  </si>
  <si>
    <t>Revisão e atualização dos tutoriais, gravação dos comunicados e cronograma de treinamentos fixos para novos usuários.</t>
  </si>
  <si>
    <t xml:space="preserve">Os dados são utilizados para organizar fluxos de trabalhos mais enxutos e mais eficientes. </t>
  </si>
  <si>
    <t>A estratégia enxuta não é mais apenas uma estratégia interna e seu impacto é visível nas atividades em todo  a empresa.</t>
  </si>
  <si>
    <t xml:space="preserve"> Atividades Lean são planejadas, implementadas e monitoradas através das fronteiras. Compartilhamento de conhecimento e transferência de conhecimento em toda a estrutura organizacional .</t>
  </si>
  <si>
    <t>Processo de monitoramento frequente do trabalho pelos líderes, através de observação, questionamento e orientação aos funcionários.</t>
  </si>
  <si>
    <t>A implantação de ferramentas são uma rotina, as melhorias dos resultados são destacadas pela eficiência dos processos e são desempenhadas de forma contínua e autônoma</t>
  </si>
  <si>
    <t>Implantação de ferramentas / conceitos que melhorem os resultados de forma contínua e autônoma</t>
  </si>
  <si>
    <t>A realização de eventos de melhoria que vão além das fronteiras da Organização. O compartilhamento e transferência de conhecimento são componentes importantes das atividades em toda a estrutura organizacional e apóia a construção de redes interorganizacionais.</t>
  </si>
  <si>
    <t>Processo de medição das melhorias desenvolvidas por meio da eliminação dos desperdícios identificados, promovendo a sustentabilidade do negócio.</t>
  </si>
  <si>
    <t xml:space="preserve"> Aplicação de controle estatístico de processo para reduzir sistematicamente a variabilidade nas características de qualidade do produto ou serviço.</t>
  </si>
  <si>
    <t>Indicadores de satisfação de clientes internos e externos são implementados para acompanhar as melhorias de desempenho da área.</t>
  </si>
  <si>
    <t>Avaliação da necessidade de novas atualizações sistêmicas devido as constantes mudanças de processos e inovações focadas na experiência do cliente.</t>
  </si>
  <si>
    <t>O uso de dados consistentes são utilizados como ferramentas de gestão para planejar e organizar fluxos de trabalhos mais enxutos e mais eficientes, bem como, colaboram para redução de custos por meio da eliminação da perda de tempo em análises infrutíferas sobre dados inconsistentes.</t>
  </si>
  <si>
    <t>ALINHAMENTO ESTRATÉGICO</t>
  </si>
  <si>
    <t>CULTURA PARA SOLUÇÃO DE PROBLEMAS</t>
  </si>
  <si>
    <t>EXECUTORES</t>
  </si>
  <si>
    <t xml:space="preserve"> MELHORIA CONTÍNUA</t>
  </si>
  <si>
    <t>ELIMINAÇÃO DE ATIVIDADES DE VALOR ZERO</t>
  </si>
  <si>
    <t>QUALIDADE NA FONTE/ SOLUÇÃO DE PROBLEMAS</t>
  </si>
  <si>
    <t>FOCO NO CLIENTE</t>
  </si>
  <si>
    <t>INTEGRAÇÃO DE FORNECEDORES</t>
  </si>
  <si>
    <t>SISTEMA DE INFORMAÇÃO FLEXÍVEL</t>
  </si>
  <si>
    <t>PE é baseado em filosofia de longo prazo e com base em uma estratégia integrada com a filosofia enxuta e / ou objetivos enxutos, focados no aumento de valor para o cliente, na redução dos desperdícios de recursos e aumento da eficiência em todos os níveis da organização.</t>
  </si>
  <si>
    <t>Existem softwares desenvolvidos para acompanhar as metas  de curto, médio e longo prazo de acordo com o PE</t>
  </si>
  <si>
    <t>Existe o alinhamento com os líderes em relação aos objetivos de curto, médio e longo prazo</t>
  </si>
  <si>
    <t>Os gestores criam metas de curto, médio e longo prazo junto as equipes de acordo com o PE</t>
  </si>
  <si>
    <t>Existem indicadores de acompanhamento e controle em relação as metas institucionais de curto, médio e longo prazos  por área de atuação</t>
  </si>
  <si>
    <t>A cultura existente busca concientizar líderes a formar equipes capazes de levantar a causa raiz dos problemas e criar planos de ação para corrigi-los de forma definitiva, evitando recorrência e retrabalho</t>
  </si>
  <si>
    <t xml:space="preserve">Ao constatar problemas sistêmicos, causados por falha humana, a área de TI busca desenvolver bloqueios sistêmicos, a fim de evitar que os mesmos erros sejam recorrentes.
</t>
  </si>
  <si>
    <t>Os gestores utilizam de técnicas de indicadores visuais simples, tanto para inspeção como para rastreamento de resultados, para ajudar as pessoas a identificar a ocorrência de problemas.</t>
  </si>
  <si>
    <t>As lideranças são desenvolvidas para garantir uma compreensão profunda da filosofia LEAN para que os mesmos repassem o conhecimento para suas equipes. Aprendem conceitos básicos do LEAN como a melhoria contínua e  cadeia de valor (foco no cliente).</t>
  </si>
  <si>
    <t>Existe uma preocupação em manter as condições ambientais adequadas para a execução do trabalho, bem como em garantir a segurança e ergonomia.</t>
  </si>
  <si>
    <t>Os funcionários são capacitados por meio da plataforma, onde são disponibilizados os cursos para o aperfeiçoamento técnico em relação as ferramentas LEAN.</t>
  </si>
  <si>
    <t>As equipes são treinadas para utilizarem as ferramentas certas de acordo com as atividades desempenhadas, a resolverem problemas juntos, gerando, assim, o aprendizado organizacional.</t>
  </si>
  <si>
    <t>Lideranças e executores tem conhecimento das ferramentas LEAN  as quais são implantadas na medida do possível no cotidiano das atividades.</t>
  </si>
  <si>
    <t>A Organização adota ferramentas de melhoria contínua como 5W2H, Diagrama Ishikawa, e Mapeamento de processos.</t>
  </si>
  <si>
    <t xml:space="preserve">A organização adota o kaisen para tornar os processos mais eficientes, buscando padronizar, eliminar desperdícios, corrigir problemas de fluxo de trabalho. O Kaisen é composto por 5 etapas: Identificação da área problema, Análise da situação atual, desenvolvimento de melhorias, implantação das melhorias e análise dos resultados. </t>
  </si>
  <si>
    <t xml:space="preserve">A empresa adotou o Just in Time, ferramenta do Lean que exige a produção do que um cliente quer, quando ele quer, na quantidade que ele quer e onde ele quer. Assim, as entregas relacionadas às necessidades de clientes internos e/ou externos são atendidas dentro dos prazos estipulados, com a qualidade contratada e na maioria das vezes sem necessidade de realizar horas extras. </t>
  </si>
  <si>
    <t>A tomada de decisão para solução dos problemas visa a melhoria dos processos e leva em consideração fatos e dados, bem como a experiência vivenciada pelos executores dos processos.</t>
  </si>
  <si>
    <t>São realizadas melhorias sistêmicas e automatização de processos, promovendo a redução de tempo e de recursos para a execução dos processos e garantindo a padronização e qualidade dos produtos ou serviços.</t>
  </si>
  <si>
    <t>Gestores identificam os processos chave e realizam o Mapeamento do Fluxo de Valor (MFV), com a finalidade identificar, sob o ponto de vista do cliente, quais atividades do processo agregam valor ou não ao produto ou serviço entregue. O MFV visa eliminar desperdícios, evitar atividades desnecessárias e retrabalhos e implantar processos padronizados.</t>
  </si>
  <si>
    <t>A organização busca a padronização dos principais processos por meio  de lições aprendidas e experiência de trabalho desenvolvidas pelos próprios executores.</t>
  </si>
  <si>
    <t>Implementação de indicadores de controle estatístico dos principais processos que garantem a padronização e reduzem sistematicamente a variabilidade nas características de qualidade do produto ou serviço.</t>
  </si>
  <si>
    <t>A organização visa a satisfação de clientes internos e externos, para tanto, são implementados indicadores para acompanhar as melhorias de desempenho da cada área em relação a satisfação dos clientes quanto aos produtos entregues.</t>
  </si>
  <si>
    <t>Contato periódico com clientes internos e externos para discutir questões relacionadas a eficiência e melhoria contínua dos serviços prestados.</t>
  </si>
  <si>
    <t>O uso de dados consistentes são utilizados como ferramentas de gestão para planejar e organizar fluxos de trabalhos mais enxutos e mais eficientes. Bem como, colaboram para redução de custos por meio da eliminação da perda de tempo em análises infrutíferas sobre dados inconsistentes.</t>
  </si>
  <si>
    <t>LEAN-NEGÓCIOS</t>
  </si>
  <si>
    <t>LEAN-PROCESSOS</t>
  </si>
  <si>
    <t>LEAN-SERVIÇOS</t>
  </si>
  <si>
    <t>LEAN-DADOS</t>
  </si>
  <si>
    <t>TD</t>
  </si>
  <si>
    <t xml:space="preserve"> A empresa não incorporou no seu PE iniciativas para a  indústria digital</t>
  </si>
  <si>
    <t>A empresa não está etruturada para cumprir qualquer um dos requisitos para o desenvolvimento da  indústria digital</t>
  </si>
  <si>
    <t>A empresa não possui cultura voltada para  a transformação digital</t>
  </si>
  <si>
    <t>A gestão de processos é reativa, não há foco na experiência do cliente</t>
  </si>
  <si>
    <t>Os reponsáveis pela execução dos processos atuam de forma reativa, não há foco na experiência do cliente</t>
  </si>
  <si>
    <t>Não há ferramentas tecnológicas para a construção de infraestrutura que permita iniciativas de transformação digital</t>
  </si>
  <si>
    <t>A empresa não realiza coleta de  dados para acompanhar a jornada do cliente</t>
  </si>
  <si>
    <t>Não há infraestrutura adequada para suportar a transformação digital</t>
  </si>
  <si>
    <t xml:space="preserve">A TI não desenvolve projetos para a extração e tratamento dos dados. </t>
  </si>
  <si>
    <t xml:space="preserve">A digitalização tornou-se uma pauta importante na agenda estratégica. Iniciando a jornada digital do cliente. </t>
  </si>
  <si>
    <t xml:space="preserve">A organização investe em competências e infraestrutura para a transformação digital; priorização com foco no cliente. 
</t>
  </si>
  <si>
    <t xml:space="preserve">Iniciou-se capacitação e treinamentos para o desenvolvimento de uma cultura organizacional voltada para a transformação digital, focada na satisfação do cliente e  baseada em coleta e análise de dados. </t>
  </si>
  <si>
    <t xml:space="preserve">Líderes são incentivados a atuar com análises preditivas, obtendo informações relevantes dos dados gerados na sua área de atuação de forma local e projetar cenários e futuras probabilidades. </t>
  </si>
  <si>
    <t xml:space="preserve">Os reponsáveis pela execução dos processos começam a desenvolver a cultura da transformação digital, de atuar com a coleta e análise dos dados, com foco na experiência do cliente e na melhoria dos processos. </t>
  </si>
  <si>
    <t>A empresa apresenta iniciativas piloto para a transformação digital, por meio da digitalização e coleta dos dados.</t>
  </si>
  <si>
    <t>A empresa  iniciou o processo de coleta e interpretação dos dados para conhecer as tendências  e para  acompanhar a jornada digital dos clientes</t>
  </si>
  <si>
    <t>TI inicia o investimento em tecnologias modernas como a utilização de celulares, de computadores e outros tipos de tecnologia para suportar processos digitais</t>
  </si>
  <si>
    <t xml:space="preserve">A TI inicia projetos de extração e tratamento dos dados, coletados localmente. </t>
  </si>
  <si>
    <t xml:space="preserve">A digitalização tornou-se uma prioridade na agenda estratégica. </t>
  </si>
  <si>
    <t xml:space="preserve"> As iniciativas da organização em relação a transformação digital estão sendo integradas para oferecer suporte aos recursos de ponta a ponta. 
</t>
  </si>
  <si>
    <t>A transformação digital, focada na satisfação do cliente e  baseada em coleta e análise de dados, já faz parte da cultura dos usuários em todos os setores da organização</t>
  </si>
  <si>
    <t>Líderes incentivam seus times para atuar com a análises dos dados gerados nas suas áreas de atuação com o objetivo de identificar oportunidade para melhoria no atendimento ao cliente e propôr melhoria nos processos</t>
  </si>
  <si>
    <t xml:space="preserve">A coleta e análise dos dados da área de atuação, já fazem parte da rotina dos responsáveis pela execução dos processos, o foco é a melhoria dos processos da área, buscando uma melhor experiência dos clientes. </t>
  </si>
  <si>
    <t xml:space="preserve">A digitalização já é uma prática em toda a organização, bem como a utilização de serviços na nuvem, de coleta e interpretação dos dados que possibilitam desenvolver ferramentas de inteligência artificial. </t>
  </si>
  <si>
    <t>As análises dos dados para conhecer as tendências e para  acompanhar a jornda digital dos clientes é uma prática em toda a organização</t>
  </si>
  <si>
    <t>A TI inicia o desenvolvimento para integração dos dados, proveniente da extração de dados disponíveis em toda a organização.  Iniciam-se os investimentos em competências e infraestrutura para a transformação digital com foco no cliente</t>
  </si>
  <si>
    <t>A importância estratégica da inovação é ressaltada por promover explicitamente inovação digital e avaliar sistematicamente o potencial em novas tecnologias.</t>
  </si>
  <si>
    <t xml:space="preserve">São fornecidas condições adequadas para a inovação por meio de infraestrutura e desenvolvimento das competências digitais em toda a organização.
</t>
  </si>
  <si>
    <t>São desenvolvidas capacidades de transformação digital voltadas para uma gestão pró-ativa, sem medo de errar e assumir riscos</t>
  </si>
  <si>
    <t xml:space="preserve">A partir da prática da coleta de dados, os responsáveis pelos processos, passam a atuar não apenas de forma reativa, mas principalmente de forma preditiva, identificando riscos e oportunidades  e tendo autonomia para implementar melhorias em seus processos, com  foco na experiência dos clientes. </t>
  </si>
  <si>
    <t>A partir da obtenção e da interpretação dos dados, a empresa está iniciando o desenvolvimento para a aplicação de ferramentas de inteligência artificial.</t>
  </si>
  <si>
    <t>A empresa utiliza o gerenciamento de dados como ferramenta para aumentar a produtividade, reduzir custos e tomar decisões mais inteligentes e assertivas, em busca de realizar as necessidades, garantire a satisfação e fidelização de seus clientes.</t>
  </si>
  <si>
    <t>A empresa é reconhecida como uma empresa inovadora digital, no contexto do segmento que atua. Foco na coleta de dados na concepção de interação com o cliente, usa os dados para gerar melhorias para o cliente, integra o mundo digital com o físico</t>
  </si>
  <si>
    <t xml:space="preserve">A Inovação digital já é uma prática implementada em todas as áreas e está incorporada nas metas e objetivos organizacionais. Existe um alto nível de integração e interoperabilidade entre as áreas.
</t>
  </si>
  <si>
    <t>Os usuários são estimulados nos processos de inovação tecnológica, para desenvolverem prontidão para risco, cultura de erro e não cultura de culpa, bem como, disposição para comunicar resultados de projetos fracassados. O foco é a melhoria contínua.</t>
  </si>
  <si>
    <t>A empresa utiliza aplicação de inteligência artificial, como por exemplo: Chatbots, ferramentas de retenção de clientes, mapeamento do comportamento do consumidor, como forma de interagir e conhecer as necessidades e expectativas do cliente.</t>
  </si>
  <si>
    <t>Os dados são transformados em informação e utilizados como ferramentas para gerar insigths, inovação, criação de novos produtos na busca de atender aos desejos dos consumidores.</t>
  </si>
  <si>
    <t xml:space="preserve"> Neste estágio a organização está inovando na dimensão da Transformação digital. Existe um alto nível de integração e interoperabilidade, bem como, velocidade, robustez e segurança na troca de informações. Os dados são totalmente sincronizados de forma automática em toda a rede da organização, como por exemplo: fornecedores e clientes.</t>
  </si>
  <si>
    <t>A cultura da inovação digital é uma prática em toda a organização, a organização possui um alto nível de integração e compartilhamento dos dados em todos os setores</t>
  </si>
  <si>
    <t>O gerenciamento da organização é totalmente direcionado e orientado por dados. A ações são baseadas em dados e informações oriundas dos diversos departamentos, com alto nível de integração e gerando os  melhores resultados possíveis para o encantamento dos clientes.</t>
  </si>
  <si>
    <t xml:space="preserve">Os responsáveis pelos processos são altamente analíticos e possuem autonomia para promovem inovações nos processos, que nesse estágio, são totalmente orientados por dados, com alto nível de integração e interoperabilidade entre todas as áreas da organização. </t>
  </si>
  <si>
    <t>A empresa utiliza aplicação de inteligência artificial, como ferramentas preciosas de marketing para a captação e retenção dos clientes.</t>
  </si>
  <si>
    <t>A empresa utiliza o conhecimento sobre  a jornada digital dos clientes, como um ciclo de atualização sobre as tendências e as expectativas do cliente, buscando o contínuo aprimoramento da relação empresa e cliente.</t>
  </si>
  <si>
    <t xml:space="preserve"> Organização investe em conectividade: elementos de infraestrutura necessários para a transmissão de dados dentro e fora da organização (por exemplo, recursos de compartilhamento de dados, segurança de TI, estruturação de dados padrão ou arquiteturas de transmissão de dados); Criação de valor: modelos usados para gerar e capturar valor dos dados (por exemplo, modelo de negócios com pagamento por uso, programa de devolução, uso de dados para pedidos ou previsão de manutenção); Ecossitema: Significando o desenvolvimento e sustentação do ecossistema do parceiro como elementos-chave para um negócio digital.</t>
  </si>
  <si>
    <t>GOVERNANÇA &amp; ORGANIZAÇÃO</t>
  </si>
  <si>
    <t>CULTURA</t>
  </si>
  <si>
    <t>DIGITALIZAÇÃO/PROCESSOS INTELIGENTES/INOVAÇÃO</t>
  </si>
  <si>
    <t>EXPERIÊNCIA DO CLIENTES</t>
  </si>
  <si>
    <t>TI &amp; CONECTIVIDADE</t>
  </si>
  <si>
    <t>PE encorpora objetivos estratégicos com o compromisso digital, onde os clientes são colocados no centro das decisões, o foco é entender os problemas, as necessidades e as expectativas do consumidor.  Houve o alinhamento estratégico entre processos de visão, governança, planejamento e gerenciamento que apoiarão a implementação da estratégia digital, bem como, investimentos estratégicos em TI, estrutura organizacional e liderança.</t>
  </si>
  <si>
    <t xml:space="preserve">A TI exerce papel fundamental, apresentando soluções inovadoras para extração de dados, gerando informações relevantes sobre a experiência do cliente por meio de múltiplos canais. </t>
  </si>
  <si>
    <t xml:space="preserve">Existe o alinhamento com os líderes em relação ao  modelo de negócio com foco na experiência do cliente. Assim, o PE está sendo amplamente divulgado entre as equipes operacionais e todos estão sendo sensibilizados e preparados para atingir metas com objetivos relacionados a transformação digital. Projetos de transformação digital são priorizados pelas gerências. </t>
  </si>
  <si>
    <t>A Organização está estruturada para apoiar a estratégia de transformação digital, investindo em competências, formação de líderes e de executores dos processos.</t>
  </si>
  <si>
    <t>A organização investe em infraestrutura e suporte de TI visando a digitalização, a coleta e a integração dos dados  em todas as áreas da organização, de forma a fazer com que todas as áreas se conversem, facilitando as análises dos dados (operação, financeira e contábil)</t>
  </si>
  <si>
    <t xml:space="preserve">As iniciativas para a transformação digital estão sendo integradas em toda a organização para oferecer suporte aos recursos de ponta a ponta, como por exemplo, a utilização de mídias sociais, Big Data, serviços em nuvem, dispositivos inteligentes, internet das coisas, etc. </t>
  </si>
  <si>
    <t xml:space="preserve">A cultura da empresa foi afetada pelas iniciativas para a transformação digital, focada na satisfação do cliente e  baseada em coleta e análise de dados. </t>
  </si>
  <si>
    <t>A cultura da TI está voltada para soluções de "Business Intelligence" com o principal objetivo de transformar dados brutos em informações importantes e estratégicas para a empresa.</t>
  </si>
  <si>
    <t>São desenvolvidas capacidades importantes dentro da cultura da empresa voltadas para uma gestão pró-ativa, sem medos de errar e disposta a comunicar resultados de projetos fracassados, bem como vontade de assumir riscos</t>
  </si>
  <si>
    <t xml:space="preserve">A gestão utiliza a coleta  de dados para compreender sua performance, analisar de forma detalhada os acontecimentos, atuar de forma preditiva e projetar cenários e futuras probabilidades. </t>
  </si>
  <si>
    <t>Líderes incentivam seus times a atuar com análises preditivas, obtendo informações relevantes dos dados. O objetivo é identificar riscos e oportunidades, conceder autonomia para implantação de melhorias nos processos, nos produtos ou serviços.</t>
  </si>
  <si>
    <t>Os executores dos processos estão sendo formados, sensibilizados e preparados para a transformação digital por meio de ações coletivas, organizacionais e de ações individuais dos gestores diretos</t>
  </si>
  <si>
    <t>A TI disponibiliza plataformas que produzem relatórios dinâmicos, que podem ser utilizados pelos executores dos processos de forma personalizada e compartilhados entre área afins</t>
  </si>
  <si>
    <t xml:space="preserve">Por meio da autonomia e da análise dos dados, os executores dos processos passam a agir com mais assertividade  e eficiência e não mais por ações de tentativas e erros, o que eleva a produtividade </t>
  </si>
  <si>
    <t xml:space="preserve">A partir da obtenção e interpretação dos dados é possível desenvolver ferramentas inteligentes. Assim, a organização está investindo na aplicação de inteligência artificial e produtos inteligentes, como por exemplo: Chatbots, ferramentas de retenção de clientes, mapeamento do comportamento do consumidor, entre outros. </t>
  </si>
  <si>
    <t>A TI desenvole soluções inovadoras para a digitalização, que consiste na passagem dos dados físicos para o meio digital, bem como para o desenvolvimento de inteligência artificial, produtos inteligentes e idéias inovadoras.</t>
  </si>
  <si>
    <t>A organização reconhece a importância da inteligência artificial para realizar operações de marketing e vendas inteligentes. A IA promove um melhor aproveitamento dos dados coletados, desenvolvimento de estratégias comerciais, redução de custos operacionais, promovendo, por meio da automação de processos repetitivos, que os profissionais foquem em áreas mais estratégicas e complexas.</t>
  </si>
  <si>
    <t xml:space="preserve">A empresa utiliza os dados para realizar avaliação comportamental, por meio da jornada do cliente em busca de atender as suas expectativas, bem como, visando prospectar novos cientes no mercado </t>
  </si>
  <si>
    <t>A TI disponibiliza softwares que possibilitam a integração de diferentes fontes de dados com a criação de dashboards e relatórios dinâmico (Ex: Power BI)</t>
  </si>
  <si>
    <t>A organização utiliza dos dados digitalizados para entender a jornada do clientes, identificar os desejos e expectativas e criar ações de atendimento que evitem a utilização dos canais de reclamação. O objetivo da empresa é de criar ações de encantamento.</t>
  </si>
  <si>
    <t>Disponibilização de estrutura que possibilite o acesso aos dahboards e relatórios dinâmicos, atualizadas em tempo real para visualização em desktop, smartfone ou tablet</t>
  </si>
  <si>
    <t xml:space="preserve">A empresa possui solução de TI para o armazenamento, análise e interpretação de grandes volumes de dados de grande variedade a uma grande velocidade (Big Data), que permitem os profissionais de TI trabalharem com informações não estruturadas e vários tipos de mídia (EX: posts no fecbook, vídeos, tweets, comportamento, etc.) </t>
  </si>
  <si>
    <t>A organização utiliza os dados e as informações geradas para fins de aumentar a performance das equipes e planejar as entregas com maior eficiência, visando e experiência do cliente.</t>
  </si>
  <si>
    <t>x</t>
  </si>
  <si>
    <t>TD-NEGÓCIOS</t>
  </si>
  <si>
    <t>TD-PROCESSOS</t>
  </si>
  <si>
    <t>TD-SERVIÇOS</t>
  </si>
  <si>
    <t>TD-DADOS</t>
  </si>
  <si>
    <t>GLOBAL</t>
  </si>
  <si>
    <t>Nível 1</t>
  </si>
  <si>
    <t>Nível 0</t>
  </si>
  <si>
    <t>Nível 2</t>
  </si>
  <si>
    <t>Nível 3</t>
  </si>
  <si>
    <t>Nível 4</t>
  </si>
  <si>
    <t>Nível 5</t>
  </si>
  <si>
    <t xml:space="preserve">O PE é disseminado  em todos os níveis  hierárquicos da organização apresentando os objetivos e metas de curto, médio e longo prazo, por área de atuação, os quais deverão ser estratificados a toda equipe operacional de forma padronizada. </t>
  </si>
  <si>
    <t>Existe um plano de desenvolvimento individual (PDI), por meio de capacitação técnica em todos os níveis hirárquicos com metas anuais definidas e acordadas entre a gestão.</t>
  </si>
  <si>
    <t>Responsável pelo processo e responsáveis por outros processos, com os quais o processo interage, estabelecem expectativas mútuas de desempenho.</t>
  </si>
  <si>
    <t xml:space="preserve">Identificação da  quantidade de informação, da variedade de fontes de informação e dos diferentes formatos em que as informações são registradas, causando problemas de heterogeneidade dos dados. 
</t>
  </si>
  <si>
    <t>A tomada de decisão para solução dos problemas funciona de modo Ad hoc, o foco está em apagar incêndio.</t>
  </si>
  <si>
    <t>CONCEITOS GERAIS</t>
  </si>
  <si>
    <t>MÉTODO</t>
  </si>
  <si>
    <t>OBJETIVO</t>
  </si>
  <si>
    <t>A organização possui uma arquitetura de dados que garante que as políticas sejam publicadas por tipo e por área de atuação</t>
  </si>
  <si>
    <t>O desenho dos processos da unidade de negócio foram documentados de ponta a ponta. Todos os fluxos foram desenhados e são difundidos para toda a equipe que atua nas atividades da área.</t>
  </si>
  <si>
    <t>Existem procedimento operacional padrão (POP) para os princiais processos a fim de evitar variabilidade na forma de execução dos processos e garantir a qualidade nas entregas e o cumprimento legal as regras de negócio.</t>
  </si>
  <si>
    <t>Indicadores são documentados por meio das "Fichas de Qualificação dos Indicadores", apresentando: Tipo, O que mede, para que, como é medido,fonte, peridiocidade, responsável, etc.</t>
  </si>
  <si>
    <t xml:space="preserve">Os projetos de TI, como melhorias de sistemas e automatizações de processos, são desenvolvidos e implementados para suportar o PE e as metas institucionais. </t>
  </si>
  <si>
    <t>Existe uma equipe de projeto de TI que auxilia no desenvolvimento dos requisitos técnicos para o desenvolvimento da melhorias, integração de sistemas e necessidade de automação de processos identificadas pela área de negócio.</t>
  </si>
  <si>
    <t>Há itegração sistêmica com a geração de informações para outros departamentos garantindo a confiabilidade dos dados e a unificação das nomenclaturas das informações originadas em sistemas diferentes.</t>
  </si>
  <si>
    <t>Há processo de automatização para centralização das informações evitando divergências de informações entre departamentos distintos.</t>
  </si>
  <si>
    <t>O processo de centralização dos dados e das informações possibilitando a geração de indicadores em tempo real.</t>
  </si>
  <si>
    <t xml:space="preserve">A interoperabilidade organizacional implantada permite ao usuário buscar por recursos informacionais heterogêneos,
armazenados em diferentes locais da rede, reutilizar a informação interna ou externamente, garantindo a semântica entre os termos utilizados em sistemas diferentes visando a interpretação clara dos dados. </t>
  </si>
  <si>
    <t>Os acessos a softwares e as informações do banco de dados,  são restritos de acordo com a permissão liberada para cada função exercida, por meio de uma organização estrutural que prevê um conjunto de perfis de acesso.</t>
  </si>
  <si>
    <t>A gestão tem a cultura de observar o problema e perguntar “por quê?" Cinco vezes, para identificar o problema na raiz e criar plano de ação para correção de forma definitiva com base em fatos e dados.</t>
  </si>
  <si>
    <t>Na constatação de um problema, existe uma estrutura de apoio organizada e padronizada em forma de cadeia de ajuda entre as áreas envolvidas para a resolução do problema diagnosticado. Essa estrutura tem o objetivo de padronizar o desempenho das equipes operacionais, de manutenção, engenharia e liderança para rápida solução de problemas.</t>
  </si>
  <si>
    <t>Ocorre a comunicação de problemas na linha de produção ou serviços, através de sistemas de aviso sonoro ou visual, para solicitar ajuda na resolução de problemas.</t>
  </si>
  <si>
    <t>É implementada automatização dos processos de gerenciamento integrados com as ferramentas LEAN,  destinados a acompanhar, medir e controlar processos organizacionais estratégicos.</t>
  </si>
  <si>
    <t>A Liderança promove a passagem do conhecimento sobre a filosofia LEAN por meio de capacitação dos funcionários, da implantação das ferramentas enxutas e dos resultados esperados.</t>
  </si>
  <si>
    <t>Os gestores utilizam a metodologia SMART para definir as metas e os objetivos de forma produtiva.  Nesta metodologia os objetivos devem ser: específicos, mensuráveis, atingíveis, realistas e baseados no tempo. Existem reuniões constantes para a revisão e realinhamento das ações.</t>
  </si>
  <si>
    <t>Os funcionários são motivados ao trabalho em equipe, ao questionamento e a realizarem cursos de aperfeiçoamento na filosofia LEAN.</t>
  </si>
  <si>
    <t>Foram implanatada a utilização de ferramentas LEAN nos principais processos, como mapeamento dos processos e criação dos KPIs, visando a padronização, qualidade, eficiência e otimização de tempo.</t>
  </si>
  <si>
    <t>Os executores dos processos tem autonomia para analisar os dados e propôr inovações, novas formas de execução e de entrega, sempre focando na eficiência e na cadeia de valor para o cliente.</t>
  </si>
  <si>
    <t>As atividades são modeladas por meio de workflow, considerando processos, responsáveis, interfaces, tempos, SLAs e passam por um processo frequente de monitoramento pelos líderes, através de observação, questionamentos, orientação aos funcionários e atualizações dos POPs, manuais e tutoriais.</t>
  </si>
  <si>
    <t>A área de TI desenvolve plataformas e softwares de apoio, disponibilizando ferramentas enxutas, bem como, tutorial e metodologia de uso.</t>
  </si>
  <si>
    <t>A Organização promove a adoção dos 5S como forma de implementar melhorias na eficiência e qualidade dos processos realizados. Os 5S significam: Utilização (Sieri), Organização (Seiton), Limpeza (Seiso), Padronização (seiketsu), Disciplina (shitsuke).</t>
  </si>
  <si>
    <t>Gestores utilizam KPIs ou Indicadores de Performance que são métricas usadas para avaliar e analisar a eficiência da fabricação. Ex. de métricas: rapidez ou velocidade de produção ou das entregas, contagem ou quantidade de produtos ou entregas realizados, taxa de rejeição ou de retrabalho, tempo de takt ou tempo necessário para produção ou ação do processo, tempo de inatividade ou tempo que o funcionário fica parado por falta de equipamento, internet, etc.</t>
  </si>
  <si>
    <t>Gestores utilizam o ciclo PDCA para criar, executar e melhorar contínuamente seus processos. O PDCA é formado por 4 etapas: Planejar (plan), fazer (do), checar (check) e Agir (act).</t>
  </si>
  <si>
    <t>O compartilhamento e transferência de conhecimento são componentes importantes das atividades em toda a estrutura organizacional e apóia, inclusive, a construção de redes interorganizacionais.</t>
  </si>
  <si>
    <t>Gestores utilizam de técnicas para combater os principais desperdícios apontados pela filosofia LEAN: processamento excessivo, produção excessiva, estoque excessivo, transporte de materiais e funcionários desnecessário, movimentos de equipamentos ou funcionários desnecessários, defeitos e retrabalho, espera referente a inoperância de funcionários, máquinas e demais recursos do processo e, por fim, desperdício de conhecimentos e habilidades de funcionários que não são bem aproveitadas.</t>
  </si>
  <si>
    <t>A área de tecnologia da informação apoia na otimização dos processos eliminando desperdício de tempo e auxilinado na padronização e na qualidade dos produtos ou serviços.</t>
  </si>
  <si>
    <t>Desenvolvimento de planilhas de controles estatísticos que garantem a padronização e controle dos principais processos.</t>
  </si>
  <si>
    <t>Implementação de dispositivos automáticos para levantar a satisfação do atendimento pelos clientes externos.</t>
  </si>
  <si>
    <t>Implementação de dispositivos automáticos para levantar a satisfação do atendimento pelos clientes internos.</t>
  </si>
  <si>
    <t>Contato periódico com clientes externos e internos para o desenvolvimento de novos produtos ou serviços que considerem as necessidades e satisfação dos mesmos.</t>
  </si>
  <si>
    <t>Com a adoção do Just in Time, os fornecedores internos e/ou externos, entregam os produtou e/ou serviços dentro dos prazos acordados, evitando que a operação atrase as entregas junto aos clientes internos e/ou externos.</t>
  </si>
  <si>
    <t>Frequentemente as informações relacionadas as atualizações e automatizações de sistemas, plataformas e software são disponibilizadas aos usuários.</t>
  </si>
  <si>
    <t>Criação e disponibilização de tutoriais relacionados as atualizações e integrações de sistemas, plataformas e software são disponibilizados aos usuários e quando necessário são promovidos treinamentos práticos.</t>
  </si>
  <si>
    <t>Cronogramas fixos de treinamentos  para novos usuários relacionados as atualizações e integrações de sistemas, plataformas e software.</t>
  </si>
  <si>
    <t xml:space="preserve">Os projetos de TI para implementação de melhorias e automatização dos processos entram em uma fila de priorização, definida pela cadeia de valor com foco na experiência do cliente.
</t>
  </si>
  <si>
    <t>O armazenamento dos dados em nuvem já é uma prática em todos os níveis da organização.</t>
  </si>
  <si>
    <t>Os dados são tratados e disponibilizados de forma a possibilitar o processamento do cruzamento de dados para geração de relatórios e anpalises gerenciais.</t>
  </si>
  <si>
    <t>A TI disponibiliza ferramentas para facilitar a decodificação das informações e apoiar a gestão na análise dos dados.</t>
  </si>
  <si>
    <t>Para analisar e interpretar os dados oriundos das soluções de Big Data (mídias externas, benchmarking), a organização se preocupa com a veracidade, fonte e qualidade dos dados, bem como, com o valor que aquela informação traz de benefícios para a empresa.</t>
  </si>
  <si>
    <t>Os dados geram dados estatísticos, gráficos e cálculos confiáveis e colaboram com as gestões dos vários setores nas tomadas de decisões .</t>
  </si>
  <si>
    <t xml:space="preserve">Modelo de maturidade é um instrumento que permite a avaliação do estado atual de uma organização, bem como a identificação de medidas de melhorias em busca de um estado de maturidade desejado (BRZYCHCZY, E; KOSTKA, D, 2018).  
O modelo  propõe avaliar a maturidade empresarial em múltiplas dimensões: BPM (Business Process Management) - Gestão de Processo de Negócios, Filosofia LEAN e TD - Transformação Digital sob a ótica da Interoperabilidade. 
As três dimensões empresariais apresentam ferramentas estratégicas que as organizações modernas utilizam para alcançar a eficiência e a vantagem competitiva de mercado.
A integração das dimensões visa a um melhor alinhamento estratégico organizacional, de forma a criar uma sinergia na maximização da utilização dos recursos na busca de melhores resultados. </t>
  </si>
  <si>
    <t>O método de avaliação proposto está estruturado da seguinte forma:
1º Nível: apresenta a dimensão que será avaliada: BPM, LEAN, TD;
2º Nível: apresenta as preocupações de interoperabilidade:  negócios, processos, serviços e dados;
3º Nível: apresenta os atributos que foram selecionados por tipo de preocupação, os quais foram divididos em clusters;
4º Nível: apresenta as barreiras de interoperabilidade, que são: conceituais, tecnológicas e organizacionais;
5º Nível:  apresenta as assertivas, as quais irão mensurar as percepções dos avaliadores com respeito a cada faceta do modelo de avaliação;
6º Nível: apresenta a escala para que o avaliador registre de 1 a 10 o quanto a assertiva é verdadeira em relação à área que está sendo avaliada;
7º Nível: apresenta o nível de maturidade que foi calculado para cada assertiva</t>
  </si>
  <si>
    <t>CONCEITOS DE INTEROPERABILIDADE</t>
  </si>
  <si>
    <t>DADOS DA EMPRESA AVALIADA</t>
  </si>
  <si>
    <t xml:space="preserve">Ramo de Atividade: </t>
  </si>
  <si>
    <t>Nº de Funcionários:</t>
  </si>
  <si>
    <t>Localização:</t>
  </si>
  <si>
    <t>Idade da Empresa:</t>
  </si>
  <si>
    <t>Área onde será realizado o diagnóstico:</t>
  </si>
  <si>
    <t xml:space="preserve">Cargo Respondente 1 </t>
  </si>
  <si>
    <t>Cargo Respondente 2</t>
  </si>
  <si>
    <t>Cargo Respondente 3</t>
  </si>
  <si>
    <t>Cargo Respondente 4</t>
  </si>
  <si>
    <t>Preocupação</t>
  </si>
  <si>
    <t>Atributo</t>
  </si>
  <si>
    <t>Barreira</t>
  </si>
  <si>
    <t>Assertiva</t>
  </si>
  <si>
    <t xml:space="preserve">Data da Avaliação: </t>
  </si>
  <si>
    <t>Produção</t>
  </si>
  <si>
    <t>Coordenador Industrial</t>
  </si>
  <si>
    <t>COMPREENSÃO</t>
  </si>
  <si>
    <t>IMPLEMENTAÇÃO</t>
  </si>
  <si>
    <t>MELHORIA</t>
  </si>
  <si>
    <t>SUSTENTABILIDADE</t>
  </si>
  <si>
    <t>INICIAL</t>
  </si>
  <si>
    <t>HABILITAÇÃO</t>
  </si>
  <si>
    <t>CONSCIENTIZAÇÃO</t>
  </si>
  <si>
    <t>INTEGRAÇÃO</t>
  </si>
  <si>
    <t>OTIMIZAÇÃO</t>
  </si>
  <si>
    <t>Coordenadora Administrativo</t>
  </si>
  <si>
    <t>Paraná - Brasil</t>
  </si>
  <si>
    <t>Os processos não estão bem definidos e são realizados de forma ad hoc</t>
  </si>
  <si>
    <t>Os processos são bem definidos, realizados de forma padrão mas não estão registrados eletrônicamente, processos extremamente manuais</t>
  </si>
  <si>
    <t>Os processos foram mapeados, modelados eletrônicamente e documentados, na sua maioria, ainda são processos realizados de forma manual</t>
  </si>
  <si>
    <t>A documentação do processo descreve sua interação com outros processos e suas expectativas em relação a estes. São criados indicadores de desempenho dos principais processos; início das automatizações dos processos principais</t>
  </si>
  <si>
    <t>Responsável pelo processo e responsáveis por outros processos, com os quais o processo interage, estabelecem expectativas mútuas de desempenho. Os processos principais estão automatizados, possibilitando gerar BI e dashboard</t>
  </si>
  <si>
    <t>Representação eletrônica do desenho do processo sustenta seu desempenho e sua gestão e permite a análise de mudanças no ambiente e reconfigurações no processo. Processos dinâmicos, com alto nível de resiliência, promovendo Inovação e mudança</t>
  </si>
  <si>
    <t>O PE é bem definido apresentando objetivos claros e metas de curto, médio e longo prazo</t>
  </si>
  <si>
    <t>Início do processo para criação dos indicadores básicos de acompanhamento e controle dos principais processos relacionados as metas e aos objetivos estratégicos e a equipe foi comunicada sobre a relevância da participação na construção dos mesmos.</t>
  </si>
  <si>
    <t>Os sistemas de TI são  obsoletos</t>
  </si>
  <si>
    <t>Executores conhecem todas as etapas do processo, no entanto, o seu compromisso é apenas com sua área específica, apresentam habilidades em BPM, pessoas chaves agem com pró-atividade</t>
  </si>
  <si>
    <t>Executores conhecem apenas a etapa do processo que lhes cabem executar, não possuem uma visão sistêmica, baixas habilidades em BPM, pessoas chave agem com reatividade</t>
  </si>
  <si>
    <t>Levantamento das principais heterogeneidades dos  dados identificados em softwares diferentes, trazendo informações divergências de informações entre departamentos distintos.  Preocupação com os acessos, identificação de grupos de acessos de acordo com a área de atuação e a função desempenhada.</t>
  </si>
  <si>
    <t>Executores seguem o desenho do processo, executam corretamente e trabalham de modo a permitir que outros indivíduos envolvidos no processo atuem de modo eficaz.</t>
  </si>
  <si>
    <t xml:space="preserve">São definidos projetos de TI para o desenvolvimento de integração entre sisteemas| softwares e automatizações de processos
</t>
  </si>
  <si>
    <t>Os sistemas de TI são fragmentados e a maioria dos sistemas| softwares não permitem interação com outros sistemas.</t>
  </si>
  <si>
    <t xml:space="preserve">São implementados projetos de TI para o desenvolvimento de integração entre sistemas| softwares e automatização dos principais processos
</t>
  </si>
  <si>
    <t xml:space="preserve">As Políticas e normas são constantemente revisadas e atualizadas devido a adaptações nos processos que são dinêmicos e implantação de inovações organizacionais visando melhorar experiência do cliente.
</t>
  </si>
  <si>
    <t>São desenvolvidos indicadores para avaliar as entregas dos fornecedores (internos ou externos) que impactam nos principais processos e na experiência do cliente.</t>
  </si>
  <si>
    <t>Reuniões períódicas com os fornecedores (internos ou externos) para  ajustes nos processos e alinhamentos de prazo e quaidade.</t>
  </si>
  <si>
    <t xml:space="preserve">Os fornecedores (internos ou externos) são envolvidos e apresentam propostas  para uma interface adequada, minimizando impactos e focando na experiência do cliente. </t>
  </si>
  <si>
    <t>Os fornecedores (internos ou externos)começaram a ser envolvidos no   desenvolvimento de novos produtos ou serviços.</t>
  </si>
  <si>
    <t>Não há envolvimento de fornecedores (internos ou externos) no desenvolvimento de novos produtos ou serviços.</t>
  </si>
  <si>
    <t xml:space="preserve">A coleta dos dados e a forma de armazenamento na nuvem de forma segura, já é uma prática em toda a organização. </t>
  </si>
  <si>
    <t>Os dados são tratados e disponibilizados de forma a possibilitar o processamento do cruzamento de dados para geração de relatórios e análises gerenciais com segurança.</t>
  </si>
  <si>
    <t>Os indicadores de desempenho de fornecedores, promovem mudanças e inovação visando a melhoria dos processos e melhor satisfação do cliente.</t>
  </si>
  <si>
    <t>Implementação de ferramenta para coletar dados e gerar indicadores  para avaliar o desempenho, qualidade e prazos de entrega dos fornecedores (internos ou externos) e as análises dos resultados promovem melhoria contínua , mudança e inovação.</t>
  </si>
  <si>
    <t>Os fornecedores (internos ou externos) são envolvidos no ddesenvolvimento de novos produtos ou serviços e apresentam propostas  para uma interface adequada, minimizando problemas e focando na experiência do cliente.</t>
  </si>
  <si>
    <t xml:space="preserve">Líderes atuam com análises preditivas, obtendo informações relevantes pela integração dos dados provenientes de diversas áreas organizacionais. </t>
  </si>
  <si>
    <t>O conhecimento sobre as tendências e a jornada digital dos clientes proporcionam informações valiosas para a melhoria contínua do atendimento</t>
  </si>
  <si>
    <t>O conhecimento sobre as tendências e a jornada digital dos clientes proporcionam promovem ações de marketing  para o desenvolvimentos de novos produtos e serviços</t>
  </si>
  <si>
    <t>Iniciam-se o gerenciamento ágil de projetos arquitetura integrada, buscando integrar os dados gerados nos diversos setores da organização.</t>
  </si>
  <si>
    <t xml:space="preserve"> TI especializada; Avalia o uso e adoção de tecnologia emergente; Representando os recursos que permitem planejamento, implantação e integração eficazes de tecnologia para dar suporte aos negócios digitais.</t>
  </si>
  <si>
    <t>Líderes utilizam os dados coletados, com o objetivo de identificar riscos e oportunidades e possuem  autonomia para implantação de melhorias nos processos, nos produtos ou serviços.</t>
  </si>
  <si>
    <t xml:space="preserve">Existe um alto nível de interoperabilidade que permite a integração dos dados, o que permite uma análise mais robusta em relação aos riscos e oportunidades, voltadas a experiência do cliente. </t>
  </si>
  <si>
    <t xml:space="preserve"> A organização investe em ativos de TI, que possibilitam gerar, processar e usar dados digitais (por exemplo, ferramenta de inteligência de negócios, plataforma de computação em nuvem, MES, ERP, ferramentas de realidade aumentada e virtual). </t>
  </si>
  <si>
    <t>A organização está inovando e é totalmente gerenciada, direcionada ou orientada por dados, ou seja,as ações são baseadas em dados e informações, com o objetivo de gerar os melhores resultados possíveis para o cliente</t>
  </si>
  <si>
    <t>Os dados geram análises estatísticas, gráficos e cálculos confiáveis e colaboram com as gestões dos vários setores nas tomadas de decisões  
 Para analisar e interpretar os dados oriundos das soluções de Big Data (mídias externas, benchmarking), a organização se preocupa com a veracidade, fonte e qualidade dos dados, bem como, com o valor que aquela informação traz de benefícios para a empresa</t>
  </si>
  <si>
    <t>Empresa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</si>
</sst>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FFFFFF"/>
      <name val="Calibri"/>
      <family val="2"/>
      <scheme val="minor"/>
    </font>
    <font>
      <sz val="8"/>
      <name val="Calibri"/>
      <family val="2"/>
      <scheme val="minor"/>
    </font>
    <font>
      <b/>
      <sz val="14"/>
      <color rgb="FFC00000"/>
      <name val="Calibri"/>
      <family val="2"/>
      <scheme val="minor"/>
    </font>
    <font>
      <b/>
      <sz val="10"/>
      <color rgb="FFFFFFFF"/>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b/>
      <sz val="9"/>
      <color rgb="FFFFFFFF"/>
      <name val="Calibri"/>
      <family val="2"/>
      <scheme val="minor"/>
    </font>
    <font>
      <b/>
      <sz val="9"/>
      <color theme="1"/>
      <name val="Calibri"/>
      <family val="2"/>
      <scheme val="minor"/>
    </font>
    <font>
      <b/>
      <sz val="8"/>
      <color rgb="FFFFFFFF"/>
      <name val="Calibri"/>
      <family val="2"/>
      <scheme val="minor"/>
    </font>
  </fonts>
  <fills count="9">
    <fill>
      <patternFill patternType="none"/>
    </fill>
    <fill>
      <patternFill patternType="gray125"/>
    </fill>
    <fill>
      <patternFill patternType="solid">
        <fgColor rgb="FF20508F"/>
        <bgColor indexed="64"/>
      </patternFill>
    </fill>
    <fill>
      <patternFill patternType="solid">
        <fgColor rgb="FF3070F0"/>
        <bgColor indexed="64"/>
      </patternFill>
    </fill>
    <fill>
      <patternFill patternType="solid">
        <fgColor rgb="FFF0F0FC"/>
        <bgColor indexed="64"/>
      </patternFill>
    </fill>
    <fill>
      <patternFill patternType="solid">
        <fgColor rgb="FF1010A0"/>
        <bgColor indexed="64"/>
      </patternFill>
    </fill>
    <fill>
      <patternFill patternType="solid">
        <fgColor rgb="FF10304F"/>
        <bgColor indexed="64"/>
      </patternFill>
    </fill>
    <fill>
      <patternFill patternType="solid">
        <fgColor theme="0" tint="-0.249977111117893"/>
        <bgColor indexed="64"/>
      </patternFill>
    </fill>
    <fill>
      <patternFill patternType="solid">
        <fgColor theme="0" tint="-4.9989318521683403E-2"/>
        <bgColor indexed="64"/>
      </patternFill>
    </fill>
  </fills>
  <borders count="5">
    <border>
      <left/>
      <right/>
      <top/>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style="thin">
        <color rgb="FFC0C0C0"/>
      </right>
      <top/>
      <bottom style="thin">
        <color rgb="FFC0C0C0"/>
      </bottom>
      <diagonal/>
    </border>
    <border>
      <left style="thin">
        <color theme="0"/>
      </left>
      <right style="thin">
        <color theme="0"/>
      </right>
      <top style="thin">
        <color theme="0"/>
      </top>
      <bottom style="thin">
        <color theme="0"/>
      </bottom>
      <diagonal/>
    </border>
  </borders>
  <cellStyleXfs count="1">
    <xf numFmtId="0" fontId="0" fillId="0" borderId="0"/>
  </cellStyleXfs>
  <cellXfs count="42">
    <xf numFmtId="0" fontId="0" fillId="0" borderId="0" xfId="0"/>
    <xf numFmtId="0" fontId="1" fillId="5"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left" vertical="top" wrapText="1"/>
    </xf>
    <xf numFmtId="0" fontId="0" fillId="7" borderId="0" xfId="0" applyFill="1" applyAlignment="1">
      <alignment horizontal="left" vertical="top"/>
    </xf>
    <xf numFmtId="0" fontId="0" fillId="0" borderId="0" xfId="0" applyAlignment="1">
      <alignment vertical="top" wrapText="1"/>
    </xf>
    <xf numFmtId="0" fontId="3" fillId="0" borderId="0" xfId="0" applyFont="1"/>
    <xf numFmtId="0" fontId="4" fillId="6" borderId="0" xfId="0" applyFont="1" applyFill="1" applyAlignment="1">
      <alignment vertical="center"/>
    </xf>
    <xf numFmtId="0" fontId="5" fillId="0" borderId="1" xfId="0" applyFont="1" applyBorder="1" applyAlignment="1">
      <alignment horizontal="center" vertical="top" wrapText="1"/>
    </xf>
    <xf numFmtId="0" fontId="6" fillId="0" borderId="0" xfId="0" applyFont="1"/>
    <xf numFmtId="0" fontId="4" fillId="2" borderId="0" xfId="0" applyFont="1" applyFill="1" applyAlignment="1">
      <alignment vertical="center"/>
    </xf>
    <xf numFmtId="0" fontId="4" fillId="3" borderId="0" xfId="0" applyFont="1" applyFill="1" applyAlignment="1">
      <alignment vertical="center"/>
    </xf>
    <xf numFmtId="0" fontId="6" fillId="4" borderId="0" xfId="0" applyFont="1" applyFill="1" applyAlignment="1">
      <alignment vertical="center"/>
    </xf>
    <xf numFmtId="0" fontId="5"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3" fillId="0" borderId="4" xfId="0" applyFont="1" applyBorder="1"/>
    <xf numFmtId="0" fontId="0" fillId="0" borderId="4" xfId="0" applyBorder="1" applyAlignment="1">
      <alignment horizontal="left" vertical="center"/>
    </xf>
    <xf numFmtId="0" fontId="0" fillId="0" borderId="4" xfId="0" applyBorder="1"/>
    <xf numFmtId="0" fontId="0" fillId="7" borderId="4" xfId="0" applyFill="1" applyBorder="1"/>
    <xf numFmtId="0" fontId="0" fillId="8" borderId="4" xfId="0" applyFill="1" applyBorder="1" applyAlignment="1">
      <alignment horizontal="left" vertical="center"/>
    </xf>
    <xf numFmtId="3" fontId="0" fillId="8" borderId="4" xfId="0" applyNumberFormat="1" applyFill="1" applyBorder="1" applyAlignment="1">
      <alignment horizontal="left" vertical="center"/>
    </xf>
    <xf numFmtId="0" fontId="0" fillId="0" borderId="0" xfId="0"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14" fontId="0" fillId="8" borderId="4" xfId="0" applyNumberFormat="1" applyFill="1" applyBorder="1" applyAlignment="1">
      <alignment horizontal="left" vertical="center"/>
    </xf>
    <xf numFmtId="0" fontId="6" fillId="0" borderId="1" xfId="0" applyFont="1" applyBorder="1" applyAlignment="1">
      <alignment horizontal="center" vertical="center" wrapText="1"/>
    </xf>
    <xf numFmtId="0" fontId="7" fillId="0" borderId="0" xfId="0" applyFont="1"/>
    <xf numFmtId="0" fontId="8" fillId="2" borderId="0" xfId="0" applyFont="1" applyFill="1" applyAlignment="1">
      <alignment vertical="center"/>
    </xf>
    <xf numFmtId="0" fontId="9" fillId="0" borderId="1" xfId="0" applyFont="1" applyBorder="1" applyAlignment="1">
      <alignment horizontal="center" vertical="top" wrapText="1"/>
    </xf>
    <xf numFmtId="0" fontId="8" fillId="3" borderId="0" xfId="0" applyFont="1" applyFill="1" applyAlignment="1">
      <alignment vertical="center"/>
    </xf>
    <xf numFmtId="0" fontId="7" fillId="4" borderId="0" xfId="0" applyFont="1" applyFill="1" applyAlignment="1">
      <alignment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5" fillId="0" borderId="1" xfId="0" applyFont="1" applyBorder="1" applyAlignment="1">
      <alignment horizontal="center" vertical="top" wrapText="1"/>
    </xf>
    <xf numFmtId="0" fontId="6"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0" fillId="0" borderId="1" xfId="0" applyFill="1" applyBorder="1" applyAlignment="1">
      <alignment horizontal="left" vertical="top" wrapText="1"/>
    </xf>
    <xf numFmtId="0" fontId="10" fillId="5"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NEGÓCIOS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BPM!$AY$4:$AY$8</c:f>
              <c:strCache>
                <c:ptCount val="5"/>
                <c:pt idx="0">
                  <c:v> ALINHAMENTO ESTRATÉGICO</c:v>
                </c:pt>
                <c:pt idx="1">
                  <c:v>CULTURA &amp; CAPACITAÇÃO</c:v>
                </c:pt>
                <c:pt idx="2">
                  <c:v>LIDERANÇA</c:v>
                </c:pt>
                <c:pt idx="3">
                  <c:v>EXECUTORES </c:v>
                </c:pt>
                <c:pt idx="4">
                  <c:v>ORGANIZAÇÃO &amp; GOVERNANÇA</c:v>
                </c:pt>
              </c:strCache>
            </c:strRef>
          </c:cat>
          <c:val>
            <c:numRef>
              <c:f>BPM!$E$4:$E$8</c:f>
              <c:numCache>
                <c:formatCode>General</c:formatCode>
                <c:ptCount val="5"/>
                <c:pt idx="0">
                  <c:v>2.9</c:v>
                </c:pt>
                <c:pt idx="1">
                  <c:v>3.1</c:v>
                </c:pt>
                <c:pt idx="2">
                  <c:v>3.1</c:v>
                </c:pt>
                <c:pt idx="3">
                  <c:v>3</c:v>
                </c:pt>
                <c:pt idx="4">
                  <c:v>3.1</c:v>
                </c:pt>
              </c:numCache>
            </c:numRef>
          </c:val>
          <c:extLst>
            <c:ext xmlns:c16="http://schemas.microsoft.com/office/drawing/2014/chart" uri="{C3380CC4-5D6E-409C-BE32-E72D297353CC}">
              <c16:uniqueId val="{00000000-6F6B-4782-973A-84ADA938E881}"/>
            </c:ext>
          </c:extLst>
        </c:ser>
        <c:ser>
          <c:idx val="1"/>
          <c:order val="1"/>
          <c:tx>
            <c:v>Ideal</c:v>
          </c:tx>
          <c:spPr>
            <a:solidFill>
              <a:srgbClr val="A0E080"/>
            </a:solidFill>
          </c:spPr>
          <c:invertIfNegative val="0"/>
          <c:val>
            <c:numRef>
              <c:f>BPM!$F$4:$F$8</c:f>
              <c:numCache>
                <c:formatCode>General</c:formatCode>
                <c:ptCount val="5"/>
                <c:pt idx="0">
                  <c:v>5</c:v>
                </c:pt>
                <c:pt idx="1">
                  <c:v>5</c:v>
                </c:pt>
                <c:pt idx="2">
                  <c:v>5</c:v>
                </c:pt>
                <c:pt idx="3">
                  <c:v>5</c:v>
                </c:pt>
                <c:pt idx="4">
                  <c:v>5</c:v>
                </c:pt>
              </c:numCache>
            </c:numRef>
          </c:val>
          <c:extLst>
            <c:ext xmlns:c16="http://schemas.microsoft.com/office/drawing/2014/chart" uri="{C3380CC4-5D6E-409C-BE32-E72D297353CC}">
              <c16:uniqueId val="{00000001-6F6B-4782-973A-84ADA938E881}"/>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l"/>
        <c:numFmt formatCode="General" sourceLinked="0"/>
        <c:majorTickMark val="out"/>
        <c:minorTickMark val="none"/>
        <c:tickLblPos val="nextTo"/>
        <c:crossAx val="50010002"/>
        <c:crosses val="autoZero"/>
        <c:auto val="1"/>
        <c:lblAlgn val="ctr"/>
        <c:lblOffset val="100"/>
        <c:noMultiLvlLbl val="0"/>
      </c:catAx>
      <c:valAx>
        <c:axId val="50010002"/>
        <c:scaling>
          <c:orientation val="minMax"/>
        </c:scaling>
        <c:delete val="0"/>
        <c:axPos val="b"/>
        <c:majorGridlines/>
        <c:numFmt formatCode="General" sourceLinked="1"/>
        <c:majorTickMark val="out"/>
        <c:minorTickMark val="none"/>
        <c:tickLblPos val="nextTo"/>
        <c:crossAx val="500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DADOS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LEAN!$AY$18</c:f>
              <c:strCache>
                <c:ptCount val="1"/>
                <c:pt idx="0">
                  <c:v>TI &amp; DADOS</c:v>
                </c:pt>
              </c:strCache>
            </c:strRef>
          </c:cat>
          <c:val>
            <c:numRef>
              <c:f>LEAN!$E$18</c:f>
              <c:numCache>
                <c:formatCode>General</c:formatCode>
                <c:ptCount val="1"/>
                <c:pt idx="0">
                  <c:v>3</c:v>
                </c:pt>
              </c:numCache>
            </c:numRef>
          </c:val>
          <c:extLst>
            <c:ext xmlns:c16="http://schemas.microsoft.com/office/drawing/2014/chart" uri="{C3380CC4-5D6E-409C-BE32-E72D297353CC}">
              <c16:uniqueId val="{00000000-7867-47DD-8EFF-81D0904EDBEA}"/>
            </c:ext>
          </c:extLst>
        </c:ser>
        <c:ser>
          <c:idx val="1"/>
          <c:order val="1"/>
          <c:tx>
            <c:v>Ideal</c:v>
          </c:tx>
          <c:spPr>
            <a:solidFill>
              <a:srgbClr val="A0E080"/>
            </a:solidFill>
          </c:spPr>
          <c:invertIfNegative val="0"/>
          <c:val>
            <c:numRef>
              <c:f>LEAN!$F$18</c:f>
              <c:numCache>
                <c:formatCode>General</c:formatCode>
                <c:ptCount val="1"/>
                <c:pt idx="0">
                  <c:v>5</c:v>
                </c:pt>
              </c:numCache>
            </c:numRef>
          </c:val>
          <c:extLst>
            <c:ext xmlns:c16="http://schemas.microsoft.com/office/drawing/2014/chart" uri="{C3380CC4-5D6E-409C-BE32-E72D297353CC}">
              <c16:uniqueId val="{00000001-7867-47DD-8EFF-81D0904EDBEA}"/>
            </c:ext>
          </c:extLst>
        </c:ser>
        <c:dLbls>
          <c:showLegendKey val="0"/>
          <c:showVal val="0"/>
          <c:showCatName val="0"/>
          <c:showSerName val="0"/>
          <c:showPercent val="0"/>
          <c:showBubbleSize val="0"/>
        </c:dLbls>
        <c:gapWidth val="150"/>
        <c:axId val="50100001"/>
        <c:axId val="50100002"/>
      </c:barChart>
      <c:catAx>
        <c:axId val="50100001"/>
        <c:scaling>
          <c:orientation val="minMax"/>
        </c:scaling>
        <c:delete val="0"/>
        <c:axPos val="l"/>
        <c:numFmt formatCode="General" sourceLinked="0"/>
        <c:majorTickMark val="out"/>
        <c:minorTickMark val="none"/>
        <c:tickLblPos val="nextTo"/>
        <c:crossAx val="50100002"/>
        <c:crosses val="autoZero"/>
        <c:auto val="1"/>
        <c:lblAlgn val="ctr"/>
        <c:lblOffset val="100"/>
        <c:noMultiLvlLbl val="0"/>
      </c:catAx>
      <c:valAx>
        <c:axId val="50100002"/>
        <c:scaling>
          <c:orientation val="minMax"/>
        </c:scaling>
        <c:delete val="0"/>
        <c:axPos val="b"/>
        <c:majorGridlines/>
        <c:numFmt formatCode="General" sourceLinked="1"/>
        <c:majorTickMark val="out"/>
        <c:minorTickMark val="none"/>
        <c:tickLblPos val="nextTo"/>
        <c:crossAx val="5010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LEAN</a:t>
            </a:r>
          </a:p>
        </c:rich>
      </c:tx>
      <c:overlay val="0"/>
    </c:title>
    <c:autoTitleDeleted val="0"/>
    <c:plotArea>
      <c:layout/>
      <c:radarChart>
        <c:radarStyle val="marker"/>
        <c:varyColors val="0"/>
        <c:ser>
          <c:idx val="0"/>
          <c:order val="0"/>
          <c:tx>
            <c:v>Observado</c:v>
          </c:tx>
          <c:spPr>
            <a:ln w="31750">
              <a:solidFill>
                <a:srgbClr val="0000FF"/>
              </a:solidFill>
            </a:ln>
          </c:spPr>
          <c:marker>
            <c:symbol val="none"/>
          </c:marker>
          <c:val>
            <c:numRef>
              <c:f>LEAN!$G$3:$G$6</c:f>
              <c:numCache>
                <c:formatCode>General</c:formatCode>
                <c:ptCount val="4"/>
                <c:pt idx="0">
                  <c:v>3.1</c:v>
                </c:pt>
                <c:pt idx="1">
                  <c:v>2.9</c:v>
                </c:pt>
                <c:pt idx="2">
                  <c:v>3</c:v>
                </c:pt>
                <c:pt idx="3">
                  <c:v>3</c:v>
                </c:pt>
              </c:numCache>
            </c:numRef>
          </c:val>
          <c:extLst>
            <c:ext xmlns:c16="http://schemas.microsoft.com/office/drawing/2014/chart" uri="{C3380CC4-5D6E-409C-BE32-E72D297353CC}">
              <c16:uniqueId val="{00000000-6EEE-4816-9998-BD6119286F56}"/>
            </c:ext>
          </c:extLst>
        </c:ser>
        <c:ser>
          <c:idx val="1"/>
          <c:order val="1"/>
          <c:tx>
            <c:v>Ideal</c:v>
          </c:tx>
          <c:spPr>
            <a:ln w="31750">
              <a:solidFill>
                <a:srgbClr val="A0E080"/>
              </a:solidFill>
            </a:ln>
          </c:spPr>
          <c:marker>
            <c:symbol val="none"/>
          </c:marker>
          <c:cat>
            <c:strRef>
              <c:f>LEAN!$H$3:$H$6</c:f>
              <c:strCache>
                <c:ptCount val="4"/>
                <c:pt idx="0">
                  <c:v>NEGÓCIOS</c:v>
                </c:pt>
                <c:pt idx="1">
                  <c:v>PROCESSOS</c:v>
                </c:pt>
                <c:pt idx="2">
                  <c:v>SERVIÇOS</c:v>
                </c:pt>
                <c:pt idx="3">
                  <c:v>DADOS</c:v>
                </c:pt>
              </c:strCache>
            </c:strRef>
          </c:cat>
          <c:val>
            <c:numRef>
              <c:f>LEAN!$F$3:$F$6</c:f>
              <c:numCache>
                <c:formatCode>General</c:formatCode>
                <c:ptCount val="4"/>
                <c:pt idx="0">
                  <c:v>5</c:v>
                </c:pt>
                <c:pt idx="1">
                  <c:v>5</c:v>
                </c:pt>
                <c:pt idx="2">
                  <c:v>5</c:v>
                </c:pt>
                <c:pt idx="3">
                  <c:v>5</c:v>
                </c:pt>
              </c:numCache>
            </c:numRef>
          </c:val>
          <c:extLst>
            <c:ext xmlns:c16="http://schemas.microsoft.com/office/drawing/2014/chart" uri="{C3380CC4-5D6E-409C-BE32-E72D297353CC}">
              <c16:uniqueId val="{00000001-6EEE-4816-9998-BD6119286F56}"/>
            </c:ext>
          </c:extLst>
        </c:ser>
        <c:dLbls>
          <c:showLegendKey val="0"/>
          <c:showVal val="0"/>
          <c:showCatName val="0"/>
          <c:showSerName val="0"/>
          <c:showPercent val="0"/>
          <c:showBubbleSize val="0"/>
        </c:dLbls>
        <c:axId val="50110001"/>
        <c:axId val="50110002"/>
      </c:radarChart>
      <c:catAx>
        <c:axId val="50110001"/>
        <c:scaling>
          <c:orientation val="minMax"/>
        </c:scaling>
        <c:delete val="0"/>
        <c:axPos val="b"/>
        <c:majorGridlines/>
        <c:numFmt formatCode="General" sourceLinked="1"/>
        <c:majorTickMark val="out"/>
        <c:minorTickMark val="none"/>
        <c:tickLblPos val="nextTo"/>
        <c:crossAx val="50110002"/>
        <c:crosses val="autoZero"/>
        <c:auto val="1"/>
        <c:lblAlgn val="ctr"/>
        <c:lblOffset val="100"/>
        <c:noMultiLvlLbl val="0"/>
      </c:catAx>
      <c:valAx>
        <c:axId val="50110002"/>
        <c:scaling>
          <c:orientation val="minMax"/>
        </c:scaling>
        <c:delete val="0"/>
        <c:axPos val="l"/>
        <c:majorGridlines/>
        <c:numFmt formatCode="General" sourceLinked="1"/>
        <c:majorTickMark val="cross"/>
        <c:minorTickMark val="none"/>
        <c:tickLblPos val="nextTo"/>
        <c:crossAx val="501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Análise de LEAN</a:t>
            </a:r>
          </a:p>
        </c:rich>
      </c:tx>
      <c:overlay val="0"/>
    </c:title>
    <c:autoTitleDeleted val="0"/>
    <c:plotArea>
      <c:layout/>
      <c:radarChart>
        <c:radarStyle val="marker"/>
        <c:varyColors val="0"/>
        <c:ser>
          <c:idx val="0"/>
          <c:order val="0"/>
          <c:tx>
            <c:v>Observado</c:v>
          </c:tx>
          <c:spPr>
            <a:ln w="31750">
              <a:solidFill>
                <a:srgbClr val="0000FF"/>
              </a:solidFill>
            </a:ln>
          </c:spPr>
          <c:marker>
            <c:symbol val="none"/>
          </c:marker>
          <c:cat>
            <c:strRef>
              <c:f>LEAN!$AY$2:$AY$18</c:f>
              <c:strCache>
                <c:ptCount val="17"/>
                <c:pt idx="0">
                  <c:v>LEAN</c:v>
                </c:pt>
                <c:pt idx="1">
                  <c:v>NEGÓCIOS</c:v>
                </c:pt>
                <c:pt idx="2">
                  <c:v>ALINHAMENTO ESTRATÉGICO</c:v>
                </c:pt>
                <c:pt idx="3">
                  <c:v>CULTURA PARA SOLUÇÃO DE PROBLEMAS</c:v>
                </c:pt>
                <c:pt idx="4">
                  <c:v>LIDERANÇA</c:v>
                </c:pt>
                <c:pt idx="5">
                  <c:v>EXECUTORES</c:v>
                </c:pt>
                <c:pt idx="6">
                  <c:v>PROCESSOS</c:v>
                </c:pt>
                <c:pt idx="7">
                  <c:v>MÉTODO &amp; FERRAMENTAS</c:v>
                </c:pt>
                <c:pt idx="8">
                  <c:v> MELHORIA CONTÍNUA</c:v>
                </c:pt>
                <c:pt idx="9">
                  <c:v>ELIMINAÇÃO DE ATIVIDADES DE VALOR ZERO</c:v>
                </c:pt>
                <c:pt idx="10">
                  <c:v>QUALIDADE NA FONTE/ SOLUÇÃO DE PROBLEMAS</c:v>
                </c:pt>
                <c:pt idx="11">
                  <c:v>FOCO NO CLIENTE</c:v>
                </c:pt>
                <c:pt idx="12">
                  <c:v>INTEGRAÇÃO DE FORNECEDORES</c:v>
                </c:pt>
                <c:pt idx="13">
                  <c:v>SERVIÇOS</c:v>
                </c:pt>
                <c:pt idx="14">
                  <c:v>SISTEMA DE INFORMAÇÃO FLEXÍVEL</c:v>
                </c:pt>
                <c:pt idx="15">
                  <c:v>DADOS</c:v>
                </c:pt>
                <c:pt idx="16">
                  <c:v>TI &amp; DADOS</c:v>
                </c:pt>
              </c:strCache>
            </c:strRef>
          </c:cat>
          <c:val>
            <c:numRef>
              <c:f>LEAN!$E$2:$E$18</c:f>
              <c:numCache>
                <c:formatCode>General</c:formatCode>
                <c:ptCount val="17"/>
                <c:pt idx="0">
                  <c:v>3</c:v>
                </c:pt>
                <c:pt idx="1">
                  <c:v>3.1</c:v>
                </c:pt>
                <c:pt idx="2">
                  <c:v>3.4</c:v>
                </c:pt>
                <c:pt idx="3">
                  <c:v>2.7</c:v>
                </c:pt>
                <c:pt idx="4">
                  <c:v>3</c:v>
                </c:pt>
                <c:pt idx="5">
                  <c:v>3.3</c:v>
                </c:pt>
                <c:pt idx="6">
                  <c:v>2.9</c:v>
                </c:pt>
                <c:pt idx="7">
                  <c:v>2.8</c:v>
                </c:pt>
                <c:pt idx="8">
                  <c:v>3</c:v>
                </c:pt>
                <c:pt idx="9">
                  <c:v>3.3</c:v>
                </c:pt>
                <c:pt idx="10">
                  <c:v>3</c:v>
                </c:pt>
                <c:pt idx="11">
                  <c:v>2.8</c:v>
                </c:pt>
                <c:pt idx="12">
                  <c:v>3</c:v>
                </c:pt>
                <c:pt idx="13">
                  <c:v>3</c:v>
                </c:pt>
                <c:pt idx="14">
                  <c:v>3</c:v>
                </c:pt>
                <c:pt idx="15">
                  <c:v>3</c:v>
                </c:pt>
                <c:pt idx="16">
                  <c:v>3</c:v>
                </c:pt>
              </c:numCache>
            </c:numRef>
          </c:val>
          <c:extLst>
            <c:ext xmlns:c16="http://schemas.microsoft.com/office/drawing/2014/chart" uri="{C3380CC4-5D6E-409C-BE32-E72D297353CC}">
              <c16:uniqueId val="{00000000-C9A3-4D2E-8C4B-FE2B32E8D915}"/>
            </c:ext>
          </c:extLst>
        </c:ser>
        <c:ser>
          <c:idx val="1"/>
          <c:order val="1"/>
          <c:tx>
            <c:v>Ideal</c:v>
          </c:tx>
          <c:spPr>
            <a:ln w="31750">
              <a:solidFill>
                <a:srgbClr val="A0E080"/>
              </a:solidFill>
            </a:ln>
          </c:spPr>
          <c:marker>
            <c:symbol val="none"/>
          </c:marker>
          <c:val>
            <c:numRef>
              <c:f>LEAN!$F$2:$F$18</c:f>
              <c:numCache>
                <c:formatCode>General</c:formatCode>
                <c:ptCount val="17"/>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numCache>
            </c:numRef>
          </c:val>
          <c:extLst>
            <c:ext xmlns:c16="http://schemas.microsoft.com/office/drawing/2014/chart" uri="{C3380CC4-5D6E-409C-BE32-E72D297353CC}">
              <c16:uniqueId val="{00000001-C9A3-4D2E-8C4B-FE2B32E8D915}"/>
            </c:ext>
          </c:extLst>
        </c:ser>
        <c:dLbls>
          <c:showLegendKey val="0"/>
          <c:showVal val="0"/>
          <c:showCatName val="0"/>
          <c:showSerName val="0"/>
          <c:showPercent val="0"/>
          <c:showBubbleSize val="0"/>
        </c:dLbls>
        <c:axId val="50120001"/>
        <c:axId val="50120002"/>
      </c:radarChart>
      <c:catAx>
        <c:axId val="50120001"/>
        <c:scaling>
          <c:orientation val="minMax"/>
        </c:scaling>
        <c:delete val="0"/>
        <c:axPos val="b"/>
        <c:majorGridlines/>
        <c:numFmt formatCode="General" sourceLinked="0"/>
        <c:majorTickMark val="out"/>
        <c:minorTickMark val="none"/>
        <c:tickLblPos val="nextTo"/>
        <c:crossAx val="50120002"/>
        <c:crosses val="autoZero"/>
        <c:auto val="1"/>
        <c:lblAlgn val="ctr"/>
        <c:lblOffset val="100"/>
        <c:noMultiLvlLbl val="0"/>
      </c:catAx>
      <c:valAx>
        <c:axId val="50120002"/>
        <c:scaling>
          <c:orientation val="minMax"/>
        </c:scaling>
        <c:delete val="0"/>
        <c:axPos val="l"/>
        <c:majorGridlines/>
        <c:numFmt formatCode="General" sourceLinked="1"/>
        <c:majorTickMark val="cross"/>
        <c:minorTickMark val="none"/>
        <c:tickLblPos val="nextTo"/>
        <c:crossAx val="5012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NEGÓCIOS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TD!$AY$4:$AY$8</c:f>
              <c:strCache>
                <c:ptCount val="5"/>
                <c:pt idx="0">
                  <c:v>ALINHAMENTO ESTRATÉGICO</c:v>
                </c:pt>
                <c:pt idx="1">
                  <c:v>GOVERNANÇA &amp; ORGANIZAÇÃO</c:v>
                </c:pt>
                <c:pt idx="2">
                  <c:v>CULTURA</c:v>
                </c:pt>
                <c:pt idx="3">
                  <c:v>LIDERANÇA</c:v>
                </c:pt>
                <c:pt idx="4">
                  <c:v>EXECUTORES</c:v>
                </c:pt>
              </c:strCache>
            </c:strRef>
          </c:cat>
          <c:val>
            <c:numRef>
              <c:f>TD!$E$4:$E$8</c:f>
              <c:numCache>
                <c:formatCode>General</c:formatCode>
                <c:ptCount val="5"/>
                <c:pt idx="0">
                  <c:v>3</c:v>
                </c:pt>
                <c:pt idx="1">
                  <c:v>3</c:v>
                </c:pt>
                <c:pt idx="2">
                  <c:v>3</c:v>
                </c:pt>
                <c:pt idx="3">
                  <c:v>3</c:v>
                </c:pt>
                <c:pt idx="4">
                  <c:v>3</c:v>
                </c:pt>
              </c:numCache>
            </c:numRef>
          </c:val>
          <c:extLst>
            <c:ext xmlns:c16="http://schemas.microsoft.com/office/drawing/2014/chart" uri="{C3380CC4-5D6E-409C-BE32-E72D297353CC}">
              <c16:uniqueId val="{00000000-F49A-4D19-AABD-BD30638B5A54}"/>
            </c:ext>
          </c:extLst>
        </c:ser>
        <c:ser>
          <c:idx val="1"/>
          <c:order val="1"/>
          <c:tx>
            <c:v>Ideal</c:v>
          </c:tx>
          <c:spPr>
            <a:solidFill>
              <a:srgbClr val="A0E080"/>
            </a:solidFill>
          </c:spPr>
          <c:invertIfNegative val="0"/>
          <c:val>
            <c:numRef>
              <c:f>TD!$F$4:$F$8</c:f>
              <c:numCache>
                <c:formatCode>General</c:formatCode>
                <c:ptCount val="5"/>
                <c:pt idx="0">
                  <c:v>5</c:v>
                </c:pt>
                <c:pt idx="1">
                  <c:v>5</c:v>
                </c:pt>
                <c:pt idx="2">
                  <c:v>5</c:v>
                </c:pt>
                <c:pt idx="3">
                  <c:v>5</c:v>
                </c:pt>
                <c:pt idx="4">
                  <c:v>5</c:v>
                </c:pt>
              </c:numCache>
            </c:numRef>
          </c:val>
          <c:extLst>
            <c:ext xmlns:c16="http://schemas.microsoft.com/office/drawing/2014/chart" uri="{C3380CC4-5D6E-409C-BE32-E72D297353CC}">
              <c16:uniqueId val="{00000001-F49A-4D19-AABD-BD30638B5A54}"/>
            </c:ext>
          </c:extLst>
        </c:ser>
        <c:dLbls>
          <c:showLegendKey val="0"/>
          <c:showVal val="0"/>
          <c:showCatName val="0"/>
          <c:showSerName val="0"/>
          <c:showPercent val="0"/>
          <c:showBubbleSize val="0"/>
        </c:dLbls>
        <c:gapWidth val="150"/>
        <c:axId val="50130001"/>
        <c:axId val="50130002"/>
      </c:barChart>
      <c:catAx>
        <c:axId val="50130001"/>
        <c:scaling>
          <c:orientation val="minMax"/>
        </c:scaling>
        <c:delete val="0"/>
        <c:axPos val="l"/>
        <c:numFmt formatCode="General" sourceLinked="0"/>
        <c:majorTickMark val="out"/>
        <c:minorTickMark val="none"/>
        <c:tickLblPos val="nextTo"/>
        <c:crossAx val="50130002"/>
        <c:crosses val="autoZero"/>
        <c:auto val="1"/>
        <c:lblAlgn val="ctr"/>
        <c:lblOffset val="100"/>
        <c:noMultiLvlLbl val="0"/>
      </c:catAx>
      <c:valAx>
        <c:axId val="50130002"/>
        <c:scaling>
          <c:orientation val="minMax"/>
        </c:scaling>
        <c:delete val="0"/>
        <c:axPos val="b"/>
        <c:majorGridlines/>
        <c:numFmt formatCode="General" sourceLinked="1"/>
        <c:majorTickMark val="out"/>
        <c:minorTickMark val="none"/>
        <c:tickLblPos val="nextTo"/>
        <c:crossAx val="5013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TD!$AY$10:$AY$11</c:f>
              <c:strCache>
                <c:ptCount val="2"/>
                <c:pt idx="0">
                  <c:v>DIGITALIZAÇÃO/PROCESSOS INTELIGENTES/INOVAÇÃO</c:v>
                </c:pt>
                <c:pt idx="1">
                  <c:v>EXPERIÊNCIA DO CLIENTES</c:v>
                </c:pt>
              </c:strCache>
            </c:strRef>
          </c:cat>
          <c:val>
            <c:numRef>
              <c:f>TD!$E$10:$E$11</c:f>
              <c:numCache>
                <c:formatCode>General</c:formatCode>
                <c:ptCount val="2"/>
                <c:pt idx="0">
                  <c:v>3</c:v>
                </c:pt>
                <c:pt idx="1">
                  <c:v>3.3</c:v>
                </c:pt>
              </c:numCache>
            </c:numRef>
          </c:val>
          <c:extLst>
            <c:ext xmlns:c16="http://schemas.microsoft.com/office/drawing/2014/chart" uri="{C3380CC4-5D6E-409C-BE32-E72D297353CC}">
              <c16:uniqueId val="{00000000-73A2-4F16-8BA4-7AA63944E213}"/>
            </c:ext>
          </c:extLst>
        </c:ser>
        <c:ser>
          <c:idx val="1"/>
          <c:order val="1"/>
          <c:tx>
            <c:v>Ideal</c:v>
          </c:tx>
          <c:spPr>
            <a:solidFill>
              <a:srgbClr val="A0E080"/>
            </a:solidFill>
          </c:spPr>
          <c:invertIfNegative val="0"/>
          <c:val>
            <c:numRef>
              <c:f>TD!$F$10:$F$11</c:f>
              <c:numCache>
                <c:formatCode>General</c:formatCode>
                <c:ptCount val="2"/>
                <c:pt idx="0">
                  <c:v>5</c:v>
                </c:pt>
                <c:pt idx="1">
                  <c:v>5</c:v>
                </c:pt>
              </c:numCache>
            </c:numRef>
          </c:val>
          <c:extLst>
            <c:ext xmlns:c16="http://schemas.microsoft.com/office/drawing/2014/chart" uri="{C3380CC4-5D6E-409C-BE32-E72D297353CC}">
              <c16:uniqueId val="{00000001-73A2-4F16-8BA4-7AA63944E213}"/>
            </c:ext>
          </c:extLst>
        </c:ser>
        <c:dLbls>
          <c:showLegendKey val="0"/>
          <c:showVal val="0"/>
          <c:showCatName val="0"/>
          <c:showSerName val="0"/>
          <c:showPercent val="0"/>
          <c:showBubbleSize val="0"/>
        </c:dLbls>
        <c:gapWidth val="150"/>
        <c:axId val="50140001"/>
        <c:axId val="50140002"/>
      </c:barChart>
      <c:catAx>
        <c:axId val="50140001"/>
        <c:scaling>
          <c:orientation val="minMax"/>
        </c:scaling>
        <c:delete val="0"/>
        <c:axPos val="l"/>
        <c:numFmt formatCode="General" sourceLinked="0"/>
        <c:majorTickMark val="out"/>
        <c:minorTickMark val="none"/>
        <c:tickLblPos val="nextTo"/>
        <c:crossAx val="50140002"/>
        <c:crosses val="autoZero"/>
        <c:auto val="1"/>
        <c:lblAlgn val="ctr"/>
        <c:lblOffset val="100"/>
        <c:noMultiLvlLbl val="0"/>
      </c:catAx>
      <c:valAx>
        <c:axId val="50140002"/>
        <c:scaling>
          <c:orientation val="minMax"/>
        </c:scaling>
        <c:delete val="0"/>
        <c:axPos val="b"/>
        <c:majorGridlines/>
        <c:numFmt formatCode="General" sourceLinked="1"/>
        <c:majorTickMark val="out"/>
        <c:minorTickMark val="none"/>
        <c:tickLblPos val="nextTo"/>
        <c:crossAx val="5014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SERVIÇOS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TD!$AY$13</c:f>
              <c:strCache>
                <c:ptCount val="1"/>
                <c:pt idx="0">
                  <c:v>TI &amp; CONECTIVIDADE</c:v>
                </c:pt>
              </c:strCache>
            </c:strRef>
          </c:cat>
          <c:val>
            <c:numRef>
              <c:f>TD!$E$13</c:f>
              <c:numCache>
                <c:formatCode>General</c:formatCode>
                <c:ptCount val="1"/>
                <c:pt idx="0">
                  <c:v>3.7</c:v>
                </c:pt>
              </c:numCache>
            </c:numRef>
          </c:val>
          <c:extLst>
            <c:ext xmlns:c16="http://schemas.microsoft.com/office/drawing/2014/chart" uri="{C3380CC4-5D6E-409C-BE32-E72D297353CC}">
              <c16:uniqueId val="{00000000-7420-4ABE-B33D-A436E5AB81DC}"/>
            </c:ext>
          </c:extLst>
        </c:ser>
        <c:ser>
          <c:idx val="1"/>
          <c:order val="1"/>
          <c:tx>
            <c:v>Ideal</c:v>
          </c:tx>
          <c:spPr>
            <a:solidFill>
              <a:srgbClr val="A0E080"/>
            </a:solidFill>
          </c:spPr>
          <c:invertIfNegative val="0"/>
          <c:val>
            <c:numRef>
              <c:f>TD!$F$13</c:f>
              <c:numCache>
                <c:formatCode>General</c:formatCode>
                <c:ptCount val="1"/>
                <c:pt idx="0">
                  <c:v>5</c:v>
                </c:pt>
              </c:numCache>
            </c:numRef>
          </c:val>
          <c:extLst>
            <c:ext xmlns:c16="http://schemas.microsoft.com/office/drawing/2014/chart" uri="{C3380CC4-5D6E-409C-BE32-E72D297353CC}">
              <c16:uniqueId val="{00000001-7420-4ABE-B33D-A436E5AB81DC}"/>
            </c:ext>
          </c:extLst>
        </c:ser>
        <c:dLbls>
          <c:showLegendKey val="0"/>
          <c:showVal val="0"/>
          <c:showCatName val="0"/>
          <c:showSerName val="0"/>
          <c:showPercent val="0"/>
          <c:showBubbleSize val="0"/>
        </c:dLbls>
        <c:gapWidth val="150"/>
        <c:axId val="50150001"/>
        <c:axId val="50150002"/>
      </c:barChart>
      <c:catAx>
        <c:axId val="50150001"/>
        <c:scaling>
          <c:orientation val="minMax"/>
        </c:scaling>
        <c:delete val="0"/>
        <c:axPos val="l"/>
        <c:numFmt formatCode="General" sourceLinked="0"/>
        <c:majorTickMark val="out"/>
        <c:minorTickMark val="none"/>
        <c:tickLblPos val="nextTo"/>
        <c:crossAx val="50150002"/>
        <c:crosses val="autoZero"/>
        <c:auto val="1"/>
        <c:lblAlgn val="ctr"/>
        <c:lblOffset val="100"/>
        <c:noMultiLvlLbl val="0"/>
      </c:catAx>
      <c:valAx>
        <c:axId val="50150002"/>
        <c:scaling>
          <c:orientation val="minMax"/>
        </c:scaling>
        <c:delete val="0"/>
        <c:axPos val="b"/>
        <c:majorGridlines/>
        <c:numFmt formatCode="General" sourceLinked="1"/>
        <c:majorTickMark val="out"/>
        <c:minorTickMark val="none"/>
        <c:tickLblPos val="nextTo"/>
        <c:crossAx val="5015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DADOS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TD!$AY$15</c:f>
              <c:strCache>
                <c:ptCount val="1"/>
                <c:pt idx="0">
                  <c:v>TI &amp; DADOS</c:v>
                </c:pt>
              </c:strCache>
            </c:strRef>
          </c:cat>
          <c:val>
            <c:numRef>
              <c:f>TD!$E$15</c:f>
              <c:numCache>
                <c:formatCode>General</c:formatCode>
                <c:ptCount val="1"/>
                <c:pt idx="0">
                  <c:v>4</c:v>
                </c:pt>
              </c:numCache>
            </c:numRef>
          </c:val>
          <c:extLst>
            <c:ext xmlns:c16="http://schemas.microsoft.com/office/drawing/2014/chart" uri="{C3380CC4-5D6E-409C-BE32-E72D297353CC}">
              <c16:uniqueId val="{00000000-7115-4F2D-A04B-3C21A53EDDB6}"/>
            </c:ext>
          </c:extLst>
        </c:ser>
        <c:ser>
          <c:idx val="1"/>
          <c:order val="1"/>
          <c:tx>
            <c:v>Ideal</c:v>
          </c:tx>
          <c:spPr>
            <a:solidFill>
              <a:srgbClr val="A0E080"/>
            </a:solidFill>
          </c:spPr>
          <c:invertIfNegative val="0"/>
          <c:val>
            <c:numRef>
              <c:f>TD!$F$15</c:f>
              <c:numCache>
                <c:formatCode>General</c:formatCode>
                <c:ptCount val="1"/>
                <c:pt idx="0">
                  <c:v>5</c:v>
                </c:pt>
              </c:numCache>
            </c:numRef>
          </c:val>
          <c:extLst>
            <c:ext xmlns:c16="http://schemas.microsoft.com/office/drawing/2014/chart" uri="{C3380CC4-5D6E-409C-BE32-E72D297353CC}">
              <c16:uniqueId val="{00000001-7115-4F2D-A04B-3C21A53EDDB6}"/>
            </c:ext>
          </c:extLst>
        </c:ser>
        <c:dLbls>
          <c:showLegendKey val="0"/>
          <c:showVal val="0"/>
          <c:showCatName val="0"/>
          <c:showSerName val="0"/>
          <c:showPercent val="0"/>
          <c:showBubbleSize val="0"/>
        </c:dLbls>
        <c:gapWidth val="150"/>
        <c:axId val="50160001"/>
        <c:axId val="50160002"/>
      </c:barChart>
      <c:catAx>
        <c:axId val="50160001"/>
        <c:scaling>
          <c:orientation val="minMax"/>
        </c:scaling>
        <c:delete val="0"/>
        <c:axPos val="l"/>
        <c:numFmt formatCode="General" sourceLinked="0"/>
        <c:majorTickMark val="out"/>
        <c:minorTickMark val="none"/>
        <c:tickLblPos val="nextTo"/>
        <c:crossAx val="50160002"/>
        <c:crosses val="autoZero"/>
        <c:auto val="1"/>
        <c:lblAlgn val="ctr"/>
        <c:lblOffset val="100"/>
        <c:noMultiLvlLbl val="0"/>
      </c:catAx>
      <c:valAx>
        <c:axId val="50160002"/>
        <c:scaling>
          <c:orientation val="minMax"/>
        </c:scaling>
        <c:delete val="0"/>
        <c:axPos val="b"/>
        <c:majorGridlines/>
        <c:numFmt formatCode="General" sourceLinked="1"/>
        <c:majorTickMark val="out"/>
        <c:minorTickMark val="none"/>
        <c:tickLblPos val="nextTo"/>
        <c:crossAx val="5016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TD</a:t>
            </a:r>
          </a:p>
        </c:rich>
      </c:tx>
      <c:overlay val="0"/>
    </c:title>
    <c:autoTitleDeleted val="0"/>
    <c:plotArea>
      <c:layout/>
      <c:radarChart>
        <c:radarStyle val="marker"/>
        <c:varyColors val="0"/>
        <c:ser>
          <c:idx val="0"/>
          <c:order val="0"/>
          <c:tx>
            <c:v>Observado</c:v>
          </c:tx>
          <c:spPr>
            <a:ln w="31750">
              <a:solidFill>
                <a:srgbClr val="0000FF"/>
              </a:solidFill>
            </a:ln>
          </c:spPr>
          <c:marker>
            <c:symbol val="none"/>
          </c:marker>
          <c:val>
            <c:numRef>
              <c:f>TD!$G$3:$G$6</c:f>
              <c:numCache>
                <c:formatCode>General</c:formatCode>
                <c:ptCount val="4"/>
                <c:pt idx="0">
                  <c:v>3</c:v>
                </c:pt>
                <c:pt idx="1">
                  <c:v>3.2</c:v>
                </c:pt>
                <c:pt idx="2">
                  <c:v>3.7</c:v>
                </c:pt>
                <c:pt idx="3">
                  <c:v>4</c:v>
                </c:pt>
              </c:numCache>
            </c:numRef>
          </c:val>
          <c:extLst>
            <c:ext xmlns:c16="http://schemas.microsoft.com/office/drawing/2014/chart" uri="{C3380CC4-5D6E-409C-BE32-E72D297353CC}">
              <c16:uniqueId val="{00000000-CD82-4325-B2BB-8E8AEA2E0A90}"/>
            </c:ext>
          </c:extLst>
        </c:ser>
        <c:ser>
          <c:idx val="1"/>
          <c:order val="1"/>
          <c:tx>
            <c:v>Ideal</c:v>
          </c:tx>
          <c:spPr>
            <a:ln w="31750">
              <a:solidFill>
                <a:srgbClr val="A0E080"/>
              </a:solidFill>
            </a:ln>
          </c:spPr>
          <c:marker>
            <c:symbol val="none"/>
          </c:marker>
          <c:cat>
            <c:strRef>
              <c:f>TD!$H$3:$H$6</c:f>
              <c:strCache>
                <c:ptCount val="4"/>
                <c:pt idx="0">
                  <c:v>NEGÓCIOS</c:v>
                </c:pt>
                <c:pt idx="1">
                  <c:v>PROCESSOS</c:v>
                </c:pt>
                <c:pt idx="2">
                  <c:v>SERVIÇOS</c:v>
                </c:pt>
                <c:pt idx="3">
                  <c:v>DADOS</c:v>
                </c:pt>
              </c:strCache>
            </c:strRef>
          </c:cat>
          <c:val>
            <c:numRef>
              <c:f>TD!$F$3:$F$6</c:f>
              <c:numCache>
                <c:formatCode>General</c:formatCode>
                <c:ptCount val="4"/>
                <c:pt idx="0">
                  <c:v>5</c:v>
                </c:pt>
                <c:pt idx="1">
                  <c:v>5</c:v>
                </c:pt>
                <c:pt idx="2">
                  <c:v>5</c:v>
                </c:pt>
                <c:pt idx="3">
                  <c:v>5</c:v>
                </c:pt>
              </c:numCache>
            </c:numRef>
          </c:val>
          <c:extLst>
            <c:ext xmlns:c16="http://schemas.microsoft.com/office/drawing/2014/chart" uri="{C3380CC4-5D6E-409C-BE32-E72D297353CC}">
              <c16:uniqueId val="{00000001-CD82-4325-B2BB-8E8AEA2E0A90}"/>
            </c:ext>
          </c:extLst>
        </c:ser>
        <c:dLbls>
          <c:showLegendKey val="0"/>
          <c:showVal val="0"/>
          <c:showCatName val="0"/>
          <c:showSerName val="0"/>
          <c:showPercent val="0"/>
          <c:showBubbleSize val="0"/>
        </c:dLbls>
        <c:axId val="50170001"/>
        <c:axId val="50170002"/>
      </c:radarChart>
      <c:catAx>
        <c:axId val="50170001"/>
        <c:scaling>
          <c:orientation val="minMax"/>
        </c:scaling>
        <c:delete val="0"/>
        <c:axPos val="b"/>
        <c:majorGridlines/>
        <c:numFmt formatCode="General" sourceLinked="1"/>
        <c:majorTickMark val="out"/>
        <c:minorTickMark val="none"/>
        <c:tickLblPos val="nextTo"/>
        <c:crossAx val="50170002"/>
        <c:crosses val="autoZero"/>
        <c:auto val="1"/>
        <c:lblAlgn val="ctr"/>
        <c:lblOffset val="100"/>
        <c:noMultiLvlLbl val="0"/>
      </c:catAx>
      <c:valAx>
        <c:axId val="50170002"/>
        <c:scaling>
          <c:orientation val="minMax"/>
        </c:scaling>
        <c:delete val="0"/>
        <c:axPos val="l"/>
        <c:majorGridlines/>
        <c:numFmt formatCode="General" sourceLinked="1"/>
        <c:majorTickMark val="cross"/>
        <c:minorTickMark val="none"/>
        <c:tickLblPos val="nextTo"/>
        <c:crossAx val="5017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Análise de TD</a:t>
            </a:r>
          </a:p>
        </c:rich>
      </c:tx>
      <c:overlay val="0"/>
    </c:title>
    <c:autoTitleDeleted val="0"/>
    <c:plotArea>
      <c:layout/>
      <c:radarChart>
        <c:radarStyle val="marker"/>
        <c:varyColors val="0"/>
        <c:ser>
          <c:idx val="0"/>
          <c:order val="0"/>
          <c:tx>
            <c:v>Observado</c:v>
          </c:tx>
          <c:spPr>
            <a:ln w="31750">
              <a:solidFill>
                <a:srgbClr val="0000FF"/>
              </a:solidFill>
            </a:ln>
          </c:spPr>
          <c:marker>
            <c:symbol val="none"/>
          </c:marker>
          <c:cat>
            <c:strRef>
              <c:f>TD!$AY$2:$AY$15</c:f>
              <c:strCache>
                <c:ptCount val="14"/>
                <c:pt idx="0">
                  <c:v>TD</c:v>
                </c:pt>
                <c:pt idx="1">
                  <c:v>NEGÓCIOS</c:v>
                </c:pt>
                <c:pt idx="2">
                  <c:v>ALINHAMENTO ESTRATÉGICO</c:v>
                </c:pt>
                <c:pt idx="3">
                  <c:v>GOVERNANÇA &amp; ORGANIZAÇÃO</c:v>
                </c:pt>
                <c:pt idx="4">
                  <c:v>CULTURA</c:v>
                </c:pt>
                <c:pt idx="5">
                  <c:v>LIDERANÇA</c:v>
                </c:pt>
                <c:pt idx="6">
                  <c:v>EXECUTORES</c:v>
                </c:pt>
                <c:pt idx="7">
                  <c:v>PROCESSOS</c:v>
                </c:pt>
                <c:pt idx="8">
                  <c:v>DIGITALIZAÇÃO/PROCESSOS INTELIGENTES/INOVAÇÃO</c:v>
                </c:pt>
                <c:pt idx="9">
                  <c:v>EXPERIÊNCIA DO CLIENTES</c:v>
                </c:pt>
                <c:pt idx="10">
                  <c:v>SERVIÇOS</c:v>
                </c:pt>
                <c:pt idx="11">
                  <c:v>TI &amp; CONECTIVIDADE</c:v>
                </c:pt>
                <c:pt idx="12">
                  <c:v>DADOS</c:v>
                </c:pt>
                <c:pt idx="13">
                  <c:v>TI &amp; DADOS</c:v>
                </c:pt>
              </c:strCache>
            </c:strRef>
          </c:cat>
          <c:val>
            <c:numRef>
              <c:f>TD!$E$2:$E$15</c:f>
              <c:numCache>
                <c:formatCode>General</c:formatCode>
                <c:ptCount val="14"/>
                <c:pt idx="0">
                  <c:v>3.3</c:v>
                </c:pt>
                <c:pt idx="1">
                  <c:v>3</c:v>
                </c:pt>
                <c:pt idx="2">
                  <c:v>3</c:v>
                </c:pt>
                <c:pt idx="3">
                  <c:v>3</c:v>
                </c:pt>
                <c:pt idx="4">
                  <c:v>3</c:v>
                </c:pt>
                <c:pt idx="5">
                  <c:v>3</c:v>
                </c:pt>
                <c:pt idx="6">
                  <c:v>3</c:v>
                </c:pt>
                <c:pt idx="7">
                  <c:v>3.2</c:v>
                </c:pt>
                <c:pt idx="8">
                  <c:v>3</c:v>
                </c:pt>
                <c:pt idx="9">
                  <c:v>3.3</c:v>
                </c:pt>
                <c:pt idx="10">
                  <c:v>3.7</c:v>
                </c:pt>
                <c:pt idx="11">
                  <c:v>3.7</c:v>
                </c:pt>
                <c:pt idx="12">
                  <c:v>4</c:v>
                </c:pt>
                <c:pt idx="13">
                  <c:v>4</c:v>
                </c:pt>
              </c:numCache>
            </c:numRef>
          </c:val>
          <c:extLst>
            <c:ext xmlns:c16="http://schemas.microsoft.com/office/drawing/2014/chart" uri="{C3380CC4-5D6E-409C-BE32-E72D297353CC}">
              <c16:uniqueId val="{00000000-4192-404C-87DA-BA87F79C79A4}"/>
            </c:ext>
          </c:extLst>
        </c:ser>
        <c:ser>
          <c:idx val="1"/>
          <c:order val="1"/>
          <c:tx>
            <c:v>Ideal</c:v>
          </c:tx>
          <c:spPr>
            <a:ln w="31750">
              <a:solidFill>
                <a:srgbClr val="A0E080"/>
              </a:solidFill>
            </a:ln>
          </c:spPr>
          <c:marker>
            <c:symbol val="none"/>
          </c:marker>
          <c:val>
            <c:numRef>
              <c:f>TD!$F$2:$F$15</c:f>
              <c:numCache>
                <c:formatCode>General</c:formatCode>
                <c:ptCount val="14"/>
                <c:pt idx="0">
                  <c:v>5</c:v>
                </c:pt>
                <c:pt idx="1">
                  <c:v>5</c:v>
                </c:pt>
                <c:pt idx="2">
                  <c:v>5</c:v>
                </c:pt>
                <c:pt idx="3">
                  <c:v>5</c:v>
                </c:pt>
                <c:pt idx="4">
                  <c:v>5</c:v>
                </c:pt>
                <c:pt idx="5">
                  <c:v>5</c:v>
                </c:pt>
                <c:pt idx="6">
                  <c:v>5</c:v>
                </c:pt>
                <c:pt idx="7">
                  <c:v>5</c:v>
                </c:pt>
                <c:pt idx="8">
                  <c:v>5</c:v>
                </c:pt>
                <c:pt idx="9">
                  <c:v>5</c:v>
                </c:pt>
                <c:pt idx="10">
                  <c:v>5</c:v>
                </c:pt>
                <c:pt idx="11">
                  <c:v>5</c:v>
                </c:pt>
                <c:pt idx="12">
                  <c:v>5</c:v>
                </c:pt>
                <c:pt idx="13">
                  <c:v>5</c:v>
                </c:pt>
              </c:numCache>
            </c:numRef>
          </c:val>
          <c:extLst>
            <c:ext xmlns:c16="http://schemas.microsoft.com/office/drawing/2014/chart" uri="{C3380CC4-5D6E-409C-BE32-E72D297353CC}">
              <c16:uniqueId val="{00000001-4192-404C-87DA-BA87F79C79A4}"/>
            </c:ext>
          </c:extLst>
        </c:ser>
        <c:dLbls>
          <c:showLegendKey val="0"/>
          <c:showVal val="0"/>
          <c:showCatName val="0"/>
          <c:showSerName val="0"/>
          <c:showPercent val="0"/>
          <c:showBubbleSize val="0"/>
        </c:dLbls>
        <c:axId val="50180001"/>
        <c:axId val="50180002"/>
      </c:radarChart>
      <c:catAx>
        <c:axId val="50180001"/>
        <c:scaling>
          <c:orientation val="minMax"/>
        </c:scaling>
        <c:delete val="0"/>
        <c:axPos val="b"/>
        <c:majorGridlines/>
        <c:numFmt formatCode="General" sourceLinked="0"/>
        <c:majorTickMark val="out"/>
        <c:minorTickMark val="none"/>
        <c:tickLblPos val="nextTo"/>
        <c:crossAx val="50180002"/>
        <c:crosses val="autoZero"/>
        <c:auto val="1"/>
        <c:lblAlgn val="ctr"/>
        <c:lblOffset val="100"/>
        <c:noMultiLvlLbl val="0"/>
      </c:catAx>
      <c:valAx>
        <c:axId val="50180002"/>
        <c:scaling>
          <c:orientation val="minMax"/>
        </c:scaling>
        <c:delete val="0"/>
        <c:axPos val="l"/>
        <c:majorGridlines/>
        <c:numFmt formatCode="General" sourceLinked="1"/>
        <c:majorTickMark val="cross"/>
        <c:minorTickMark val="none"/>
        <c:tickLblPos val="nextTo"/>
        <c:crossAx val="5018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Diagnóstico</a:t>
            </a:r>
            <a:r>
              <a:rPr lang="en-US" baseline="0"/>
              <a:t> - </a:t>
            </a:r>
            <a:r>
              <a:rPr lang="en-US"/>
              <a:t>Resumo</a:t>
            </a:r>
          </a:p>
        </c:rich>
      </c:tx>
      <c:overlay val="0"/>
    </c:title>
    <c:autoTitleDeleted val="0"/>
    <c:plotArea>
      <c:layout/>
      <c:radarChart>
        <c:radarStyle val="marker"/>
        <c:varyColors val="0"/>
        <c:ser>
          <c:idx val="0"/>
          <c:order val="0"/>
          <c:tx>
            <c:v>Observado</c:v>
          </c:tx>
          <c:spPr>
            <a:ln w="31750">
              <a:solidFill>
                <a:srgbClr val="0000FF"/>
              </a:solidFill>
            </a:ln>
          </c:spPr>
          <c:marker>
            <c:symbol val="none"/>
          </c:marker>
          <c:cat>
            <c:strRef>
              <c:f>RESUMO!$AY$1:$AY$16</c:f>
              <c:strCache>
                <c:ptCount val="16"/>
                <c:pt idx="0">
                  <c:v>GLOBAL</c:v>
                </c:pt>
                <c:pt idx="1">
                  <c:v>BPM</c:v>
                </c:pt>
                <c:pt idx="2">
                  <c:v>BPM-NEGÓCIOS</c:v>
                </c:pt>
                <c:pt idx="3">
                  <c:v>BPM-PROCESSOS</c:v>
                </c:pt>
                <c:pt idx="4">
                  <c:v>BPM-SERVIÇOS</c:v>
                </c:pt>
                <c:pt idx="5">
                  <c:v>BPM-DADOS</c:v>
                </c:pt>
                <c:pt idx="6">
                  <c:v>LEAN</c:v>
                </c:pt>
                <c:pt idx="7">
                  <c:v>LEAN-NEGÓCIOS</c:v>
                </c:pt>
                <c:pt idx="8">
                  <c:v>LEAN-PROCESSOS</c:v>
                </c:pt>
                <c:pt idx="9">
                  <c:v>LEAN-SERVIÇOS</c:v>
                </c:pt>
                <c:pt idx="10">
                  <c:v>LEAN-DADOS</c:v>
                </c:pt>
                <c:pt idx="11">
                  <c:v>TD</c:v>
                </c:pt>
                <c:pt idx="12">
                  <c:v>TD-NEGÓCIOS</c:v>
                </c:pt>
                <c:pt idx="13">
                  <c:v>TD-PROCESSOS</c:v>
                </c:pt>
                <c:pt idx="14">
                  <c:v>TD-SERVIÇOS</c:v>
                </c:pt>
                <c:pt idx="15">
                  <c:v>TD-DADOS</c:v>
                </c:pt>
              </c:strCache>
            </c:strRef>
          </c:cat>
          <c:val>
            <c:numRef>
              <c:f>RESUMO!$D$1:$D$16</c:f>
              <c:numCache>
                <c:formatCode>General</c:formatCode>
                <c:ptCount val="16"/>
                <c:pt idx="0">
                  <c:v>3.1</c:v>
                </c:pt>
                <c:pt idx="1">
                  <c:v>3</c:v>
                </c:pt>
                <c:pt idx="2">
                  <c:v>3.1</c:v>
                </c:pt>
                <c:pt idx="3">
                  <c:v>3.1</c:v>
                </c:pt>
                <c:pt idx="4">
                  <c:v>2.7</c:v>
                </c:pt>
                <c:pt idx="5">
                  <c:v>3</c:v>
                </c:pt>
                <c:pt idx="6">
                  <c:v>3</c:v>
                </c:pt>
                <c:pt idx="7">
                  <c:v>3.1</c:v>
                </c:pt>
                <c:pt idx="8">
                  <c:v>2.9</c:v>
                </c:pt>
                <c:pt idx="9">
                  <c:v>3</c:v>
                </c:pt>
                <c:pt idx="10">
                  <c:v>3</c:v>
                </c:pt>
                <c:pt idx="11">
                  <c:v>3.3</c:v>
                </c:pt>
                <c:pt idx="12">
                  <c:v>3</c:v>
                </c:pt>
                <c:pt idx="13">
                  <c:v>3.2</c:v>
                </c:pt>
                <c:pt idx="14">
                  <c:v>3.7</c:v>
                </c:pt>
                <c:pt idx="15">
                  <c:v>4</c:v>
                </c:pt>
              </c:numCache>
            </c:numRef>
          </c:val>
          <c:extLst>
            <c:ext xmlns:c16="http://schemas.microsoft.com/office/drawing/2014/chart" uri="{C3380CC4-5D6E-409C-BE32-E72D297353CC}">
              <c16:uniqueId val="{00000000-9EF1-4E3C-A322-918FD8DE8160}"/>
            </c:ext>
          </c:extLst>
        </c:ser>
        <c:ser>
          <c:idx val="1"/>
          <c:order val="1"/>
          <c:tx>
            <c:v>Ideal</c:v>
          </c:tx>
          <c:spPr>
            <a:ln w="31750">
              <a:solidFill>
                <a:srgbClr val="A0E080"/>
              </a:solidFill>
            </a:ln>
          </c:spPr>
          <c:marker>
            <c:symbol val="none"/>
          </c:marker>
          <c:val>
            <c:numRef>
              <c:f>RESUMO!$AZ$1:$AZ$16</c:f>
              <c:numCache>
                <c:formatCode>General</c:formatCode>
                <c:ptCount val="1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numCache>
            </c:numRef>
          </c:val>
          <c:extLst>
            <c:ext xmlns:c16="http://schemas.microsoft.com/office/drawing/2014/chart" uri="{C3380CC4-5D6E-409C-BE32-E72D297353CC}">
              <c16:uniqueId val="{00000001-9EF1-4E3C-A322-918FD8DE8160}"/>
            </c:ext>
          </c:extLst>
        </c:ser>
        <c:dLbls>
          <c:showLegendKey val="0"/>
          <c:showVal val="0"/>
          <c:showCatName val="0"/>
          <c:showSerName val="0"/>
          <c:showPercent val="0"/>
          <c:showBubbleSize val="0"/>
        </c:dLbls>
        <c:axId val="50190001"/>
        <c:axId val="50190002"/>
      </c:radarChart>
      <c:catAx>
        <c:axId val="50190001"/>
        <c:scaling>
          <c:orientation val="minMax"/>
        </c:scaling>
        <c:delete val="0"/>
        <c:axPos val="b"/>
        <c:majorGridlines/>
        <c:numFmt formatCode="General" sourceLinked="0"/>
        <c:majorTickMark val="out"/>
        <c:minorTickMark val="none"/>
        <c:tickLblPos val="nextTo"/>
        <c:crossAx val="50190002"/>
        <c:crosses val="autoZero"/>
        <c:auto val="1"/>
        <c:lblAlgn val="ctr"/>
        <c:lblOffset val="100"/>
        <c:noMultiLvlLbl val="0"/>
      </c:catAx>
      <c:valAx>
        <c:axId val="50190002"/>
        <c:scaling>
          <c:orientation val="minMax"/>
        </c:scaling>
        <c:delete val="0"/>
        <c:axPos val="l"/>
        <c:majorGridlines/>
        <c:numFmt formatCode="General" sourceLinked="1"/>
        <c:majorTickMark val="cross"/>
        <c:minorTickMark val="none"/>
        <c:tickLblPos val="nextTo"/>
        <c:crossAx val="5019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BPM!$AY$10:$AY$11</c:f>
              <c:strCache>
                <c:ptCount val="2"/>
                <c:pt idx="0">
                  <c:v>MÉTODO &amp; FERRAMENTAS</c:v>
                </c:pt>
                <c:pt idx="1">
                  <c:v>INDICADORES &amp; MEDIÇÃO</c:v>
                </c:pt>
              </c:strCache>
            </c:strRef>
          </c:cat>
          <c:val>
            <c:numRef>
              <c:f>BPM!$E$10:$E$11</c:f>
              <c:numCache>
                <c:formatCode>General</c:formatCode>
                <c:ptCount val="2"/>
                <c:pt idx="0">
                  <c:v>3</c:v>
                </c:pt>
                <c:pt idx="1">
                  <c:v>3.1</c:v>
                </c:pt>
              </c:numCache>
            </c:numRef>
          </c:val>
          <c:extLst>
            <c:ext xmlns:c16="http://schemas.microsoft.com/office/drawing/2014/chart" uri="{C3380CC4-5D6E-409C-BE32-E72D297353CC}">
              <c16:uniqueId val="{00000000-A671-4782-877D-559AD2678D2B}"/>
            </c:ext>
          </c:extLst>
        </c:ser>
        <c:ser>
          <c:idx val="1"/>
          <c:order val="1"/>
          <c:tx>
            <c:v>Ideal</c:v>
          </c:tx>
          <c:spPr>
            <a:solidFill>
              <a:srgbClr val="A0E080"/>
            </a:solidFill>
          </c:spPr>
          <c:invertIfNegative val="0"/>
          <c:val>
            <c:numRef>
              <c:f>BPM!$F$10:$F$11</c:f>
              <c:numCache>
                <c:formatCode>General</c:formatCode>
                <c:ptCount val="2"/>
                <c:pt idx="0">
                  <c:v>5</c:v>
                </c:pt>
                <c:pt idx="1">
                  <c:v>5</c:v>
                </c:pt>
              </c:numCache>
            </c:numRef>
          </c:val>
          <c:extLst>
            <c:ext xmlns:c16="http://schemas.microsoft.com/office/drawing/2014/chart" uri="{C3380CC4-5D6E-409C-BE32-E72D297353CC}">
              <c16:uniqueId val="{00000001-A671-4782-877D-559AD2678D2B}"/>
            </c:ext>
          </c:extLst>
        </c:ser>
        <c:dLbls>
          <c:showLegendKey val="0"/>
          <c:showVal val="0"/>
          <c:showCatName val="0"/>
          <c:showSerName val="0"/>
          <c:showPercent val="0"/>
          <c:showBubbleSize val="0"/>
        </c:dLbls>
        <c:gapWidth val="150"/>
        <c:axId val="50020001"/>
        <c:axId val="50020002"/>
      </c:barChart>
      <c:catAx>
        <c:axId val="50020001"/>
        <c:scaling>
          <c:orientation val="minMax"/>
        </c:scaling>
        <c:delete val="0"/>
        <c:axPos val="l"/>
        <c:numFmt formatCode="General" sourceLinked="0"/>
        <c:majorTickMark val="out"/>
        <c:minorTickMark val="none"/>
        <c:tickLblPos val="nextTo"/>
        <c:crossAx val="50020002"/>
        <c:crosses val="autoZero"/>
        <c:auto val="1"/>
        <c:lblAlgn val="ctr"/>
        <c:lblOffset val="100"/>
        <c:noMultiLvlLbl val="0"/>
      </c:catAx>
      <c:valAx>
        <c:axId val="50020002"/>
        <c:scaling>
          <c:orientation val="minMax"/>
        </c:scaling>
        <c:delete val="0"/>
        <c:axPos val="b"/>
        <c:majorGridlines/>
        <c:numFmt formatCode="General" sourceLinked="1"/>
        <c:majorTickMark val="out"/>
        <c:minorTickMark val="none"/>
        <c:tickLblPos val="nextTo"/>
        <c:crossAx val="5002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RESUMO!$AY$2</c:f>
          <c:strCache>
            <c:ptCount val="1"/>
            <c:pt idx="0">
              <c:v>BPM</c:v>
            </c:pt>
          </c:strCache>
        </c:strRef>
      </c:tx>
      <c:overlay val="0"/>
      <c:txPr>
        <a:bodyPr/>
        <a:lstStyle/>
        <a:p>
          <a:pPr>
            <a:defRPr/>
          </a:pPr>
          <a:endParaRPr lang="pt-BR"/>
        </a:p>
      </c:txPr>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RESUMO!$AY$2:$AY$6</c:f>
              <c:strCache>
                <c:ptCount val="5"/>
                <c:pt idx="0">
                  <c:v>BPM</c:v>
                </c:pt>
                <c:pt idx="1">
                  <c:v>BPM-NEGÓCIOS</c:v>
                </c:pt>
                <c:pt idx="2">
                  <c:v>BPM-PROCESSOS</c:v>
                </c:pt>
                <c:pt idx="3">
                  <c:v>BPM-SERVIÇOS</c:v>
                </c:pt>
                <c:pt idx="4">
                  <c:v>BPM-DADOS</c:v>
                </c:pt>
              </c:strCache>
            </c:strRef>
          </c:cat>
          <c:val>
            <c:numRef>
              <c:f>RESUMO!$D$2:$D$6</c:f>
              <c:numCache>
                <c:formatCode>General</c:formatCode>
                <c:ptCount val="5"/>
                <c:pt idx="0">
                  <c:v>3</c:v>
                </c:pt>
                <c:pt idx="1">
                  <c:v>3.1</c:v>
                </c:pt>
                <c:pt idx="2">
                  <c:v>3.1</c:v>
                </c:pt>
                <c:pt idx="3">
                  <c:v>2.7</c:v>
                </c:pt>
                <c:pt idx="4">
                  <c:v>3</c:v>
                </c:pt>
              </c:numCache>
            </c:numRef>
          </c:val>
          <c:extLst>
            <c:ext xmlns:c16="http://schemas.microsoft.com/office/drawing/2014/chart" uri="{C3380CC4-5D6E-409C-BE32-E72D297353CC}">
              <c16:uniqueId val="{00000000-886D-4FFB-B236-5232A93A7507}"/>
            </c:ext>
          </c:extLst>
        </c:ser>
        <c:ser>
          <c:idx val="1"/>
          <c:order val="1"/>
          <c:tx>
            <c:v>Ideal</c:v>
          </c:tx>
          <c:spPr>
            <a:solidFill>
              <a:srgbClr val="A0E080"/>
            </a:solidFill>
            <a:ln w="31750">
              <a:solidFill>
                <a:srgbClr val="A0E080"/>
              </a:solidFill>
            </a:ln>
          </c:spPr>
          <c:invertIfNegative val="0"/>
          <c:val>
            <c:numRef>
              <c:f>RESUMO!$AZ$2:$AZ$6</c:f>
              <c:numCache>
                <c:formatCode>General</c:formatCode>
                <c:ptCount val="5"/>
                <c:pt idx="0">
                  <c:v>5</c:v>
                </c:pt>
                <c:pt idx="1">
                  <c:v>5</c:v>
                </c:pt>
                <c:pt idx="2">
                  <c:v>5</c:v>
                </c:pt>
                <c:pt idx="3">
                  <c:v>5</c:v>
                </c:pt>
                <c:pt idx="4">
                  <c:v>5</c:v>
                </c:pt>
              </c:numCache>
            </c:numRef>
          </c:val>
          <c:extLst>
            <c:ext xmlns:c16="http://schemas.microsoft.com/office/drawing/2014/chart" uri="{C3380CC4-5D6E-409C-BE32-E72D297353CC}">
              <c16:uniqueId val="{00000001-886D-4FFB-B236-5232A93A7507}"/>
            </c:ext>
          </c:extLst>
        </c:ser>
        <c:dLbls>
          <c:showLegendKey val="0"/>
          <c:showVal val="0"/>
          <c:showCatName val="0"/>
          <c:showSerName val="0"/>
          <c:showPercent val="0"/>
          <c:showBubbleSize val="0"/>
        </c:dLbls>
        <c:gapWidth val="150"/>
        <c:axId val="50200001"/>
        <c:axId val="50200002"/>
      </c:barChart>
      <c:catAx>
        <c:axId val="50200001"/>
        <c:scaling>
          <c:orientation val="minMax"/>
        </c:scaling>
        <c:delete val="0"/>
        <c:axPos val="l"/>
        <c:numFmt formatCode="General" sourceLinked="1"/>
        <c:majorTickMark val="out"/>
        <c:minorTickMark val="none"/>
        <c:tickLblPos val="nextTo"/>
        <c:crossAx val="50200002"/>
        <c:crosses val="autoZero"/>
        <c:auto val="1"/>
        <c:lblAlgn val="ctr"/>
        <c:lblOffset val="100"/>
        <c:noMultiLvlLbl val="0"/>
      </c:catAx>
      <c:valAx>
        <c:axId val="50200002"/>
        <c:scaling>
          <c:orientation val="minMax"/>
        </c:scaling>
        <c:delete val="0"/>
        <c:axPos val="b"/>
        <c:majorGridlines/>
        <c:numFmt formatCode="General" sourceLinked="1"/>
        <c:majorTickMark val="out"/>
        <c:minorTickMark val="none"/>
        <c:tickLblPos val="nextTo"/>
        <c:crossAx val="5020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RESUMO!$AY$7</c:f>
          <c:strCache>
            <c:ptCount val="1"/>
            <c:pt idx="0">
              <c:v>LEAN</c:v>
            </c:pt>
          </c:strCache>
        </c:strRef>
      </c:tx>
      <c:overlay val="0"/>
      <c:txPr>
        <a:bodyPr/>
        <a:lstStyle/>
        <a:p>
          <a:pPr>
            <a:defRPr/>
          </a:pPr>
          <a:endParaRPr lang="pt-BR"/>
        </a:p>
      </c:txPr>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RESUMO!$AY$7:$AY$11</c:f>
              <c:strCache>
                <c:ptCount val="5"/>
                <c:pt idx="0">
                  <c:v>LEAN</c:v>
                </c:pt>
                <c:pt idx="1">
                  <c:v>LEAN-NEGÓCIOS</c:v>
                </c:pt>
                <c:pt idx="2">
                  <c:v>LEAN-PROCESSOS</c:v>
                </c:pt>
                <c:pt idx="3">
                  <c:v>LEAN-SERVIÇOS</c:v>
                </c:pt>
                <c:pt idx="4">
                  <c:v>LEAN-DADOS</c:v>
                </c:pt>
              </c:strCache>
            </c:strRef>
          </c:cat>
          <c:val>
            <c:numRef>
              <c:f>RESUMO!$D$7:$D$11</c:f>
              <c:numCache>
                <c:formatCode>General</c:formatCode>
                <c:ptCount val="5"/>
                <c:pt idx="0">
                  <c:v>3</c:v>
                </c:pt>
                <c:pt idx="1">
                  <c:v>3.1</c:v>
                </c:pt>
                <c:pt idx="2">
                  <c:v>2.9</c:v>
                </c:pt>
                <c:pt idx="3">
                  <c:v>3</c:v>
                </c:pt>
                <c:pt idx="4">
                  <c:v>3</c:v>
                </c:pt>
              </c:numCache>
            </c:numRef>
          </c:val>
          <c:extLst>
            <c:ext xmlns:c16="http://schemas.microsoft.com/office/drawing/2014/chart" uri="{C3380CC4-5D6E-409C-BE32-E72D297353CC}">
              <c16:uniqueId val="{00000000-BA9B-4F79-90DD-AB3C1508D266}"/>
            </c:ext>
          </c:extLst>
        </c:ser>
        <c:ser>
          <c:idx val="1"/>
          <c:order val="1"/>
          <c:tx>
            <c:v>Ideal</c:v>
          </c:tx>
          <c:spPr>
            <a:solidFill>
              <a:srgbClr val="A0E080"/>
            </a:solidFill>
            <a:ln w="31750">
              <a:solidFill>
                <a:srgbClr val="A0E080"/>
              </a:solidFill>
            </a:ln>
          </c:spPr>
          <c:invertIfNegative val="0"/>
          <c:val>
            <c:numRef>
              <c:f>RESUMO!$AZ$7:$AZ$11</c:f>
              <c:numCache>
                <c:formatCode>General</c:formatCode>
                <c:ptCount val="5"/>
                <c:pt idx="0">
                  <c:v>5</c:v>
                </c:pt>
                <c:pt idx="1">
                  <c:v>5</c:v>
                </c:pt>
                <c:pt idx="2">
                  <c:v>5</c:v>
                </c:pt>
                <c:pt idx="3">
                  <c:v>5</c:v>
                </c:pt>
                <c:pt idx="4">
                  <c:v>5</c:v>
                </c:pt>
              </c:numCache>
            </c:numRef>
          </c:val>
          <c:extLst>
            <c:ext xmlns:c16="http://schemas.microsoft.com/office/drawing/2014/chart" uri="{C3380CC4-5D6E-409C-BE32-E72D297353CC}">
              <c16:uniqueId val="{00000001-BA9B-4F79-90DD-AB3C1508D266}"/>
            </c:ext>
          </c:extLst>
        </c:ser>
        <c:dLbls>
          <c:showLegendKey val="0"/>
          <c:showVal val="0"/>
          <c:showCatName val="0"/>
          <c:showSerName val="0"/>
          <c:showPercent val="0"/>
          <c:showBubbleSize val="0"/>
        </c:dLbls>
        <c:gapWidth val="150"/>
        <c:axId val="50210001"/>
        <c:axId val="50210002"/>
      </c:barChart>
      <c:catAx>
        <c:axId val="50210001"/>
        <c:scaling>
          <c:orientation val="minMax"/>
        </c:scaling>
        <c:delete val="0"/>
        <c:axPos val="l"/>
        <c:numFmt formatCode="General" sourceLinked="1"/>
        <c:majorTickMark val="out"/>
        <c:minorTickMark val="none"/>
        <c:tickLblPos val="nextTo"/>
        <c:crossAx val="50210002"/>
        <c:crosses val="autoZero"/>
        <c:auto val="1"/>
        <c:lblAlgn val="ctr"/>
        <c:lblOffset val="100"/>
        <c:noMultiLvlLbl val="0"/>
      </c:catAx>
      <c:valAx>
        <c:axId val="50210002"/>
        <c:scaling>
          <c:orientation val="minMax"/>
        </c:scaling>
        <c:delete val="0"/>
        <c:axPos val="b"/>
        <c:majorGridlines/>
        <c:numFmt formatCode="General" sourceLinked="1"/>
        <c:majorTickMark val="out"/>
        <c:minorTickMark val="none"/>
        <c:tickLblPos val="nextTo"/>
        <c:crossAx val="502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RESUMO!$AY$12</c:f>
          <c:strCache>
            <c:ptCount val="1"/>
            <c:pt idx="0">
              <c:v>TD</c:v>
            </c:pt>
          </c:strCache>
        </c:strRef>
      </c:tx>
      <c:overlay val="0"/>
      <c:txPr>
        <a:bodyPr/>
        <a:lstStyle/>
        <a:p>
          <a:pPr>
            <a:defRPr/>
          </a:pPr>
          <a:endParaRPr lang="pt-BR"/>
        </a:p>
      </c:txPr>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RESUMO!$AY$12:$AY$16</c:f>
              <c:strCache>
                <c:ptCount val="5"/>
                <c:pt idx="0">
                  <c:v>TD</c:v>
                </c:pt>
                <c:pt idx="1">
                  <c:v>TD-NEGÓCIOS</c:v>
                </c:pt>
                <c:pt idx="2">
                  <c:v>TD-PROCESSOS</c:v>
                </c:pt>
                <c:pt idx="3">
                  <c:v>TD-SERVIÇOS</c:v>
                </c:pt>
                <c:pt idx="4">
                  <c:v>TD-DADOS</c:v>
                </c:pt>
              </c:strCache>
            </c:strRef>
          </c:cat>
          <c:val>
            <c:numRef>
              <c:f>RESUMO!$D$12:$D$16</c:f>
              <c:numCache>
                <c:formatCode>General</c:formatCode>
                <c:ptCount val="5"/>
                <c:pt idx="0">
                  <c:v>3.3</c:v>
                </c:pt>
                <c:pt idx="1">
                  <c:v>3</c:v>
                </c:pt>
                <c:pt idx="2">
                  <c:v>3.2</c:v>
                </c:pt>
                <c:pt idx="3">
                  <c:v>3.7</c:v>
                </c:pt>
                <c:pt idx="4">
                  <c:v>4</c:v>
                </c:pt>
              </c:numCache>
            </c:numRef>
          </c:val>
          <c:extLst>
            <c:ext xmlns:c16="http://schemas.microsoft.com/office/drawing/2014/chart" uri="{C3380CC4-5D6E-409C-BE32-E72D297353CC}">
              <c16:uniqueId val="{00000000-C671-4551-B0E9-17333C491CB5}"/>
            </c:ext>
          </c:extLst>
        </c:ser>
        <c:ser>
          <c:idx val="1"/>
          <c:order val="1"/>
          <c:tx>
            <c:v>Ideal</c:v>
          </c:tx>
          <c:spPr>
            <a:solidFill>
              <a:srgbClr val="A0E080"/>
            </a:solidFill>
            <a:ln w="31750">
              <a:solidFill>
                <a:srgbClr val="A0E080"/>
              </a:solidFill>
            </a:ln>
          </c:spPr>
          <c:invertIfNegative val="0"/>
          <c:val>
            <c:numRef>
              <c:f>RESUMO!$AZ$12:$AZ$16</c:f>
              <c:numCache>
                <c:formatCode>General</c:formatCode>
                <c:ptCount val="5"/>
                <c:pt idx="0">
                  <c:v>5</c:v>
                </c:pt>
                <c:pt idx="1">
                  <c:v>5</c:v>
                </c:pt>
                <c:pt idx="2">
                  <c:v>5</c:v>
                </c:pt>
                <c:pt idx="3">
                  <c:v>5</c:v>
                </c:pt>
                <c:pt idx="4">
                  <c:v>5</c:v>
                </c:pt>
              </c:numCache>
            </c:numRef>
          </c:val>
          <c:extLst>
            <c:ext xmlns:c16="http://schemas.microsoft.com/office/drawing/2014/chart" uri="{C3380CC4-5D6E-409C-BE32-E72D297353CC}">
              <c16:uniqueId val="{00000001-C671-4551-B0E9-17333C491CB5}"/>
            </c:ext>
          </c:extLst>
        </c:ser>
        <c:dLbls>
          <c:showLegendKey val="0"/>
          <c:showVal val="0"/>
          <c:showCatName val="0"/>
          <c:showSerName val="0"/>
          <c:showPercent val="0"/>
          <c:showBubbleSize val="0"/>
        </c:dLbls>
        <c:gapWidth val="150"/>
        <c:axId val="50220001"/>
        <c:axId val="50220002"/>
      </c:barChart>
      <c:catAx>
        <c:axId val="50220001"/>
        <c:scaling>
          <c:orientation val="minMax"/>
        </c:scaling>
        <c:delete val="0"/>
        <c:axPos val="l"/>
        <c:numFmt formatCode="General" sourceLinked="1"/>
        <c:majorTickMark val="out"/>
        <c:minorTickMark val="none"/>
        <c:tickLblPos val="nextTo"/>
        <c:crossAx val="50220002"/>
        <c:crosses val="autoZero"/>
        <c:auto val="1"/>
        <c:lblAlgn val="ctr"/>
        <c:lblOffset val="100"/>
        <c:noMultiLvlLbl val="0"/>
      </c:catAx>
      <c:valAx>
        <c:axId val="50220002"/>
        <c:scaling>
          <c:orientation val="minMax"/>
        </c:scaling>
        <c:delete val="0"/>
        <c:axPos val="b"/>
        <c:majorGridlines/>
        <c:numFmt formatCode="General" sourceLinked="1"/>
        <c:majorTickMark val="out"/>
        <c:minorTickMark val="none"/>
        <c:tickLblPos val="nextTo"/>
        <c:crossAx val="5022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Diagnóstico</a:t>
            </a:r>
            <a:r>
              <a:rPr lang="en-US" baseline="0"/>
              <a:t> - </a:t>
            </a:r>
            <a:r>
              <a:rPr lang="en-US"/>
              <a:t> Resumo</a:t>
            </a:r>
          </a:p>
        </c:rich>
      </c:tx>
      <c:overlay val="0"/>
    </c:title>
    <c:autoTitleDeleted val="0"/>
    <c:plotArea>
      <c:layout/>
      <c:radarChart>
        <c:radarStyle val="marker"/>
        <c:varyColors val="0"/>
        <c:ser>
          <c:idx val="0"/>
          <c:order val="0"/>
          <c:tx>
            <c:v>Observado</c:v>
          </c:tx>
          <c:spPr>
            <a:ln w="31750">
              <a:solidFill>
                <a:srgbClr val="0000FF"/>
              </a:solidFill>
            </a:ln>
          </c:spPr>
          <c:marker>
            <c:symbol val="none"/>
          </c:marker>
          <c:cat>
            <c:strRef>
              <c:f>(RESUMO!$AY$1,RESUMO!$AY$2,RESUMO!$AY$7,RESUMO!$AY$12)</c:f>
              <c:strCache>
                <c:ptCount val="4"/>
                <c:pt idx="0">
                  <c:v>GLOBAL</c:v>
                </c:pt>
                <c:pt idx="1">
                  <c:v>BPM</c:v>
                </c:pt>
                <c:pt idx="2">
                  <c:v>LEAN</c:v>
                </c:pt>
                <c:pt idx="3">
                  <c:v>TD</c:v>
                </c:pt>
              </c:strCache>
            </c:strRef>
          </c:cat>
          <c:val>
            <c:numRef>
              <c:f>(RESUMO!$D$1,RESUMO!$D$2,RESUMO!$D$7,RESUMO!$D$12)</c:f>
              <c:numCache>
                <c:formatCode>General</c:formatCode>
                <c:ptCount val="4"/>
                <c:pt idx="0">
                  <c:v>3.1</c:v>
                </c:pt>
                <c:pt idx="1">
                  <c:v>3</c:v>
                </c:pt>
                <c:pt idx="2">
                  <c:v>3</c:v>
                </c:pt>
                <c:pt idx="3">
                  <c:v>3.3</c:v>
                </c:pt>
              </c:numCache>
            </c:numRef>
          </c:val>
          <c:extLst>
            <c:ext xmlns:c16="http://schemas.microsoft.com/office/drawing/2014/chart" uri="{C3380CC4-5D6E-409C-BE32-E72D297353CC}">
              <c16:uniqueId val="{00000000-024B-4F71-BEB9-89E0B1BF35A2}"/>
            </c:ext>
          </c:extLst>
        </c:ser>
        <c:ser>
          <c:idx val="1"/>
          <c:order val="1"/>
          <c:tx>
            <c:v>Ideal</c:v>
          </c:tx>
          <c:spPr>
            <a:ln w="31750">
              <a:solidFill>
                <a:srgbClr val="A0E080"/>
              </a:solidFill>
            </a:ln>
          </c:spPr>
          <c:marker>
            <c:symbol val="none"/>
          </c:marker>
          <c:val>
            <c:numRef>
              <c:f>(RESUMO!$AZ$1,RESUMO!$AZ$2,RESUMO!$AZ$7,RESUMO!$AZ$12)</c:f>
              <c:numCache>
                <c:formatCode>General</c:formatCode>
                <c:ptCount val="4"/>
                <c:pt idx="0">
                  <c:v>5</c:v>
                </c:pt>
                <c:pt idx="1">
                  <c:v>5</c:v>
                </c:pt>
                <c:pt idx="2">
                  <c:v>5</c:v>
                </c:pt>
                <c:pt idx="3">
                  <c:v>5</c:v>
                </c:pt>
              </c:numCache>
            </c:numRef>
          </c:val>
          <c:extLst>
            <c:ext xmlns:c16="http://schemas.microsoft.com/office/drawing/2014/chart" uri="{C3380CC4-5D6E-409C-BE32-E72D297353CC}">
              <c16:uniqueId val="{00000001-024B-4F71-BEB9-89E0B1BF35A2}"/>
            </c:ext>
          </c:extLst>
        </c:ser>
        <c:dLbls>
          <c:showLegendKey val="0"/>
          <c:showVal val="0"/>
          <c:showCatName val="0"/>
          <c:showSerName val="0"/>
          <c:showPercent val="0"/>
          <c:showBubbleSize val="0"/>
        </c:dLbls>
        <c:axId val="50230001"/>
        <c:axId val="50230002"/>
      </c:radarChart>
      <c:catAx>
        <c:axId val="50230001"/>
        <c:scaling>
          <c:orientation val="minMax"/>
        </c:scaling>
        <c:delete val="0"/>
        <c:axPos val="b"/>
        <c:majorGridlines/>
        <c:numFmt formatCode="General" sourceLinked="1"/>
        <c:majorTickMark val="out"/>
        <c:minorTickMark val="none"/>
        <c:tickLblPos val="nextTo"/>
        <c:crossAx val="50230002"/>
        <c:crosses val="autoZero"/>
        <c:auto val="1"/>
        <c:lblAlgn val="ctr"/>
        <c:lblOffset val="100"/>
        <c:noMultiLvlLbl val="0"/>
      </c:catAx>
      <c:valAx>
        <c:axId val="50230002"/>
        <c:scaling>
          <c:orientation val="minMax"/>
        </c:scaling>
        <c:delete val="0"/>
        <c:axPos val="l"/>
        <c:majorGridlines/>
        <c:numFmt formatCode="General" sourceLinked="1"/>
        <c:majorTickMark val="cross"/>
        <c:minorTickMark val="none"/>
        <c:tickLblPos val="nextTo"/>
        <c:crossAx val="5023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SERVIÇOS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val>
            <c:numRef>
              <c:f>BPM!$E$13</c:f>
              <c:numCache>
                <c:formatCode>General</c:formatCode>
                <c:ptCount val="1"/>
                <c:pt idx="0">
                  <c:v>2.7</c:v>
                </c:pt>
              </c:numCache>
            </c:numRef>
          </c:val>
          <c:extLst>
            <c:ext xmlns:c15="http://schemas.microsoft.com/office/drawing/2012/chart" uri="{02D57815-91ED-43cb-92C2-25804820EDAC}">
              <c15:filteredCategoryTitle>
                <c15:cat>
                  <c:strRef>
                    <c:extLst>
                      <c:ext uri="{02D57815-91ED-43cb-92C2-25804820EDAC}">
                        <c15:formulaRef>
                          <c15:sqref>BPM!$AY$13</c15:sqref>
                        </c15:formulaRef>
                      </c:ext>
                    </c:extLst>
                    <c:strCache>
                      <c:ptCount val="1"/>
                      <c:pt idx="0">
                        <c:v>TI &amp; INFRA</c:v>
                      </c:pt>
                    </c:strCache>
                  </c:strRef>
                </c15:cat>
              </c15:filteredCategoryTitle>
            </c:ext>
            <c:ext xmlns:c16="http://schemas.microsoft.com/office/drawing/2014/chart" uri="{C3380CC4-5D6E-409C-BE32-E72D297353CC}">
              <c16:uniqueId val="{00000000-65F5-4E80-9676-80D2D768A2D5}"/>
            </c:ext>
          </c:extLst>
        </c:ser>
        <c:ser>
          <c:idx val="1"/>
          <c:order val="1"/>
          <c:tx>
            <c:v>Ideal</c:v>
          </c:tx>
          <c:spPr>
            <a:solidFill>
              <a:srgbClr val="A0E080"/>
            </a:solidFill>
          </c:spPr>
          <c:invertIfNegative val="0"/>
          <c:val>
            <c:numRef>
              <c:f>BPM!$F$13</c:f>
              <c:numCache>
                <c:formatCode>General</c:formatCode>
                <c:ptCount val="1"/>
                <c:pt idx="0">
                  <c:v>5</c:v>
                </c:pt>
              </c:numCache>
            </c:numRef>
          </c:val>
          <c:extLst>
            <c:ext xmlns:c16="http://schemas.microsoft.com/office/drawing/2014/chart" uri="{C3380CC4-5D6E-409C-BE32-E72D297353CC}">
              <c16:uniqueId val="{00000001-65F5-4E80-9676-80D2D768A2D5}"/>
            </c:ext>
          </c:extLst>
        </c:ser>
        <c:dLbls>
          <c:showLegendKey val="0"/>
          <c:showVal val="0"/>
          <c:showCatName val="0"/>
          <c:showSerName val="0"/>
          <c:showPercent val="0"/>
          <c:showBubbleSize val="0"/>
        </c:dLbls>
        <c:gapWidth val="150"/>
        <c:axId val="50030001"/>
        <c:axId val="50030002"/>
      </c:barChart>
      <c:catAx>
        <c:axId val="50030001"/>
        <c:scaling>
          <c:orientation val="minMax"/>
        </c:scaling>
        <c:delete val="0"/>
        <c:axPos val="l"/>
        <c:numFmt formatCode="General" sourceLinked="0"/>
        <c:majorTickMark val="out"/>
        <c:minorTickMark val="none"/>
        <c:tickLblPos val="nextTo"/>
        <c:crossAx val="50030002"/>
        <c:crosses val="autoZero"/>
        <c:auto val="1"/>
        <c:lblAlgn val="ctr"/>
        <c:lblOffset val="100"/>
        <c:noMultiLvlLbl val="0"/>
      </c:catAx>
      <c:valAx>
        <c:axId val="50030002"/>
        <c:scaling>
          <c:orientation val="minMax"/>
        </c:scaling>
        <c:delete val="0"/>
        <c:axPos val="b"/>
        <c:majorGridlines/>
        <c:numFmt formatCode="General" sourceLinked="1"/>
        <c:majorTickMark val="out"/>
        <c:minorTickMark val="none"/>
        <c:tickLblPos val="nextTo"/>
        <c:crossAx val="5003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DADOS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val>
            <c:numRef>
              <c:f>BPM!$E$15</c:f>
              <c:numCache>
                <c:formatCode>General</c:formatCode>
                <c:ptCount val="1"/>
                <c:pt idx="0">
                  <c:v>3</c:v>
                </c:pt>
              </c:numCache>
            </c:numRef>
          </c:val>
          <c:extLst>
            <c:ext xmlns:c15="http://schemas.microsoft.com/office/drawing/2012/chart" uri="{02D57815-91ED-43cb-92C2-25804820EDAC}">
              <c15:filteredCategoryTitle>
                <c15:cat>
                  <c:strRef>
                    <c:extLst>
                      <c:ext uri="{02D57815-91ED-43cb-92C2-25804820EDAC}">
                        <c15:formulaRef>
                          <c15:sqref>BPM!$AY$15</c15:sqref>
                        </c15:formulaRef>
                      </c:ext>
                    </c:extLst>
                    <c:strCache>
                      <c:ptCount val="1"/>
                      <c:pt idx="0">
                        <c:v>TI &amp; DADOS</c:v>
                      </c:pt>
                    </c:strCache>
                  </c:strRef>
                </c15:cat>
              </c15:filteredCategoryTitle>
            </c:ext>
            <c:ext xmlns:c16="http://schemas.microsoft.com/office/drawing/2014/chart" uri="{C3380CC4-5D6E-409C-BE32-E72D297353CC}">
              <c16:uniqueId val="{00000000-7479-4DF2-BEFD-2ECFE39ED790}"/>
            </c:ext>
          </c:extLst>
        </c:ser>
        <c:ser>
          <c:idx val="1"/>
          <c:order val="1"/>
          <c:tx>
            <c:v>Ideal</c:v>
          </c:tx>
          <c:spPr>
            <a:solidFill>
              <a:srgbClr val="A0E080"/>
            </a:solidFill>
          </c:spPr>
          <c:invertIfNegative val="0"/>
          <c:val>
            <c:numRef>
              <c:f>BPM!$F$15</c:f>
              <c:numCache>
                <c:formatCode>General</c:formatCode>
                <c:ptCount val="1"/>
                <c:pt idx="0">
                  <c:v>5</c:v>
                </c:pt>
              </c:numCache>
            </c:numRef>
          </c:val>
          <c:extLst>
            <c:ext xmlns:c16="http://schemas.microsoft.com/office/drawing/2014/chart" uri="{C3380CC4-5D6E-409C-BE32-E72D297353CC}">
              <c16:uniqueId val="{00000001-7479-4DF2-BEFD-2ECFE39ED790}"/>
            </c:ext>
          </c:extLst>
        </c:ser>
        <c:dLbls>
          <c:showLegendKey val="0"/>
          <c:showVal val="0"/>
          <c:showCatName val="0"/>
          <c:showSerName val="0"/>
          <c:showPercent val="0"/>
          <c:showBubbleSize val="0"/>
        </c:dLbls>
        <c:gapWidth val="150"/>
        <c:axId val="50040001"/>
        <c:axId val="50040002"/>
      </c:barChart>
      <c:catAx>
        <c:axId val="50040001"/>
        <c:scaling>
          <c:orientation val="minMax"/>
        </c:scaling>
        <c:delete val="0"/>
        <c:axPos val="l"/>
        <c:numFmt formatCode="General" sourceLinked="0"/>
        <c:majorTickMark val="out"/>
        <c:minorTickMark val="none"/>
        <c:tickLblPos val="nextTo"/>
        <c:crossAx val="50040002"/>
        <c:crosses val="autoZero"/>
        <c:auto val="1"/>
        <c:lblAlgn val="ctr"/>
        <c:lblOffset val="100"/>
        <c:noMultiLvlLbl val="0"/>
      </c:catAx>
      <c:valAx>
        <c:axId val="50040002"/>
        <c:scaling>
          <c:orientation val="minMax"/>
        </c:scaling>
        <c:delete val="0"/>
        <c:axPos val="b"/>
        <c:majorGridlines/>
        <c:numFmt formatCode="General" sourceLinked="1"/>
        <c:majorTickMark val="out"/>
        <c:minorTickMark val="none"/>
        <c:tickLblPos val="nextTo"/>
        <c:crossAx val="5004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BPM</a:t>
            </a:r>
          </a:p>
        </c:rich>
      </c:tx>
      <c:overlay val="0"/>
    </c:title>
    <c:autoTitleDeleted val="0"/>
    <c:plotArea>
      <c:layout/>
      <c:radarChart>
        <c:radarStyle val="marker"/>
        <c:varyColors val="0"/>
        <c:ser>
          <c:idx val="0"/>
          <c:order val="0"/>
          <c:tx>
            <c:v>Observado</c:v>
          </c:tx>
          <c:spPr>
            <a:ln w="31750">
              <a:solidFill>
                <a:srgbClr val="0000FF"/>
              </a:solidFill>
            </a:ln>
          </c:spPr>
          <c:marker>
            <c:symbol val="none"/>
          </c:marker>
          <c:val>
            <c:numRef>
              <c:f>BPM!$G$3:$G$6</c:f>
              <c:numCache>
                <c:formatCode>General</c:formatCode>
                <c:ptCount val="4"/>
                <c:pt idx="0">
                  <c:v>3.1</c:v>
                </c:pt>
                <c:pt idx="1">
                  <c:v>3.1</c:v>
                </c:pt>
                <c:pt idx="2">
                  <c:v>2.7</c:v>
                </c:pt>
                <c:pt idx="3">
                  <c:v>3</c:v>
                </c:pt>
              </c:numCache>
            </c:numRef>
          </c:val>
          <c:extLst>
            <c:ext xmlns:c16="http://schemas.microsoft.com/office/drawing/2014/chart" uri="{C3380CC4-5D6E-409C-BE32-E72D297353CC}">
              <c16:uniqueId val="{00000000-B9A5-467E-9980-0A19D2A521EB}"/>
            </c:ext>
          </c:extLst>
        </c:ser>
        <c:ser>
          <c:idx val="1"/>
          <c:order val="1"/>
          <c:tx>
            <c:v>Ideal</c:v>
          </c:tx>
          <c:spPr>
            <a:ln w="31750">
              <a:solidFill>
                <a:srgbClr val="A0E080"/>
              </a:solidFill>
            </a:ln>
          </c:spPr>
          <c:marker>
            <c:symbol val="none"/>
          </c:marker>
          <c:cat>
            <c:strRef>
              <c:f>BPM!$H$3:$H$6</c:f>
              <c:strCache>
                <c:ptCount val="4"/>
                <c:pt idx="0">
                  <c:v>NEGÓCIOS</c:v>
                </c:pt>
                <c:pt idx="1">
                  <c:v>PROCESSOS</c:v>
                </c:pt>
                <c:pt idx="2">
                  <c:v>SERVIÇOS</c:v>
                </c:pt>
                <c:pt idx="3">
                  <c:v>DADOS</c:v>
                </c:pt>
              </c:strCache>
            </c:strRef>
          </c:cat>
          <c:val>
            <c:numRef>
              <c:f>BPM!$F$3:$F$6</c:f>
              <c:numCache>
                <c:formatCode>General</c:formatCode>
                <c:ptCount val="4"/>
                <c:pt idx="0">
                  <c:v>5</c:v>
                </c:pt>
                <c:pt idx="1">
                  <c:v>5</c:v>
                </c:pt>
                <c:pt idx="2">
                  <c:v>5</c:v>
                </c:pt>
                <c:pt idx="3">
                  <c:v>5</c:v>
                </c:pt>
              </c:numCache>
            </c:numRef>
          </c:val>
          <c:extLst>
            <c:ext xmlns:c16="http://schemas.microsoft.com/office/drawing/2014/chart" uri="{C3380CC4-5D6E-409C-BE32-E72D297353CC}">
              <c16:uniqueId val="{00000001-B9A5-467E-9980-0A19D2A521EB}"/>
            </c:ext>
          </c:extLst>
        </c:ser>
        <c:dLbls>
          <c:showLegendKey val="0"/>
          <c:showVal val="0"/>
          <c:showCatName val="0"/>
          <c:showSerName val="0"/>
          <c:showPercent val="0"/>
          <c:showBubbleSize val="0"/>
        </c:dLbls>
        <c:axId val="50050001"/>
        <c:axId val="50050002"/>
      </c:radarChart>
      <c:catAx>
        <c:axId val="50050001"/>
        <c:scaling>
          <c:orientation val="minMax"/>
        </c:scaling>
        <c:delete val="0"/>
        <c:axPos val="b"/>
        <c:majorGridlines/>
        <c:numFmt formatCode="General" sourceLinked="1"/>
        <c:majorTickMark val="out"/>
        <c:minorTickMark val="none"/>
        <c:tickLblPos val="nextTo"/>
        <c:crossAx val="50050002"/>
        <c:crosses val="autoZero"/>
        <c:auto val="1"/>
        <c:lblAlgn val="ctr"/>
        <c:lblOffset val="100"/>
        <c:noMultiLvlLbl val="0"/>
      </c:catAx>
      <c:valAx>
        <c:axId val="50050002"/>
        <c:scaling>
          <c:orientation val="minMax"/>
        </c:scaling>
        <c:delete val="0"/>
        <c:axPos val="l"/>
        <c:majorGridlines/>
        <c:numFmt formatCode="General" sourceLinked="1"/>
        <c:majorTickMark val="cross"/>
        <c:minorTickMark val="none"/>
        <c:tickLblPos val="nextTo"/>
        <c:crossAx val="5005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Análise de BPM</a:t>
            </a:r>
          </a:p>
        </c:rich>
      </c:tx>
      <c:overlay val="0"/>
    </c:title>
    <c:autoTitleDeleted val="0"/>
    <c:plotArea>
      <c:layout/>
      <c:radarChart>
        <c:radarStyle val="marker"/>
        <c:varyColors val="0"/>
        <c:ser>
          <c:idx val="0"/>
          <c:order val="0"/>
          <c:tx>
            <c:v>Observado</c:v>
          </c:tx>
          <c:spPr>
            <a:ln w="31750">
              <a:solidFill>
                <a:srgbClr val="0000FF"/>
              </a:solidFill>
            </a:ln>
          </c:spPr>
          <c:marker>
            <c:symbol val="none"/>
          </c:marker>
          <c:cat>
            <c:strRef>
              <c:f>BPM!$AY$2:$AY$15</c:f>
              <c:strCache>
                <c:ptCount val="14"/>
                <c:pt idx="0">
                  <c:v>BPM</c:v>
                </c:pt>
                <c:pt idx="1">
                  <c:v>NEGÓCIOS</c:v>
                </c:pt>
                <c:pt idx="2">
                  <c:v> ALINHAMENTO ESTRATÉGICO</c:v>
                </c:pt>
                <c:pt idx="3">
                  <c:v>CULTURA &amp; CAPACITAÇÃO</c:v>
                </c:pt>
                <c:pt idx="4">
                  <c:v>LIDERANÇA</c:v>
                </c:pt>
                <c:pt idx="5">
                  <c:v>EXECUTORES </c:v>
                </c:pt>
                <c:pt idx="6">
                  <c:v>ORGANIZAÇÃO &amp; GOVERNANÇA</c:v>
                </c:pt>
                <c:pt idx="7">
                  <c:v>PROCESSOS</c:v>
                </c:pt>
                <c:pt idx="8">
                  <c:v>MÉTODO &amp; FERRAMENTAS</c:v>
                </c:pt>
                <c:pt idx="9">
                  <c:v>INDICADORES &amp; MEDIÇÃO</c:v>
                </c:pt>
                <c:pt idx="10">
                  <c:v>SERVIÇOS</c:v>
                </c:pt>
                <c:pt idx="11">
                  <c:v>TI &amp; INFRA</c:v>
                </c:pt>
                <c:pt idx="12">
                  <c:v>DADOS</c:v>
                </c:pt>
                <c:pt idx="13">
                  <c:v>TI &amp; DADOS</c:v>
                </c:pt>
              </c:strCache>
            </c:strRef>
          </c:cat>
          <c:val>
            <c:numRef>
              <c:f>BPM!$E$2:$E$15</c:f>
              <c:numCache>
                <c:formatCode>General</c:formatCode>
                <c:ptCount val="14"/>
                <c:pt idx="0">
                  <c:v>3</c:v>
                </c:pt>
                <c:pt idx="1">
                  <c:v>3.1</c:v>
                </c:pt>
                <c:pt idx="2">
                  <c:v>2.9</c:v>
                </c:pt>
                <c:pt idx="3">
                  <c:v>3.1</c:v>
                </c:pt>
                <c:pt idx="4">
                  <c:v>3.1</c:v>
                </c:pt>
                <c:pt idx="5">
                  <c:v>3</c:v>
                </c:pt>
                <c:pt idx="6">
                  <c:v>3.1</c:v>
                </c:pt>
                <c:pt idx="7">
                  <c:v>3.1</c:v>
                </c:pt>
                <c:pt idx="8">
                  <c:v>3</c:v>
                </c:pt>
                <c:pt idx="9">
                  <c:v>3.1</c:v>
                </c:pt>
                <c:pt idx="10">
                  <c:v>2.7</c:v>
                </c:pt>
                <c:pt idx="11">
                  <c:v>2.7</c:v>
                </c:pt>
                <c:pt idx="12">
                  <c:v>3</c:v>
                </c:pt>
                <c:pt idx="13">
                  <c:v>3</c:v>
                </c:pt>
              </c:numCache>
            </c:numRef>
          </c:val>
          <c:extLst>
            <c:ext xmlns:c16="http://schemas.microsoft.com/office/drawing/2014/chart" uri="{C3380CC4-5D6E-409C-BE32-E72D297353CC}">
              <c16:uniqueId val="{00000000-90F9-4743-8DB6-444A794B437A}"/>
            </c:ext>
          </c:extLst>
        </c:ser>
        <c:ser>
          <c:idx val="1"/>
          <c:order val="1"/>
          <c:tx>
            <c:v>Ideal</c:v>
          </c:tx>
          <c:spPr>
            <a:ln w="31750">
              <a:solidFill>
                <a:srgbClr val="A0E080"/>
              </a:solidFill>
            </a:ln>
          </c:spPr>
          <c:marker>
            <c:symbol val="none"/>
          </c:marker>
          <c:val>
            <c:numRef>
              <c:f>BPM!$F$2:$F$15</c:f>
              <c:numCache>
                <c:formatCode>General</c:formatCode>
                <c:ptCount val="14"/>
                <c:pt idx="0">
                  <c:v>5</c:v>
                </c:pt>
                <c:pt idx="1">
                  <c:v>5</c:v>
                </c:pt>
                <c:pt idx="2">
                  <c:v>5</c:v>
                </c:pt>
                <c:pt idx="3">
                  <c:v>5</c:v>
                </c:pt>
                <c:pt idx="4">
                  <c:v>5</c:v>
                </c:pt>
                <c:pt idx="5">
                  <c:v>5</c:v>
                </c:pt>
                <c:pt idx="6">
                  <c:v>5</c:v>
                </c:pt>
                <c:pt idx="7">
                  <c:v>5</c:v>
                </c:pt>
                <c:pt idx="8">
                  <c:v>5</c:v>
                </c:pt>
                <c:pt idx="9">
                  <c:v>5</c:v>
                </c:pt>
                <c:pt idx="10">
                  <c:v>5</c:v>
                </c:pt>
                <c:pt idx="11">
                  <c:v>5</c:v>
                </c:pt>
                <c:pt idx="12">
                  <c:v>5</c:v>
                </c:pt>
                <c:pt idx="13">
                  <c:v>5</c:v>
                </c:pt>
              </c:numCache>
            </c:numRef>
          </c:val>
          <c:extLst>
            <c:ext xmlns:c16="http://schemas.microsoft.com/office/drawing/2014/chart" uri="{C3380CC4-5D6E-409C-BE32-E72D297353CC}">
              <c16:uniqueId val="{00000001-90F9-4743-8DB6-444A794B437A}"/>
            </c:ext>
          </c:extLst>
        </c:ser>
        <c:dLbls>
          <c:showLegendKey val="0"/>
          <c:showVal val="0"/>
          <c:showCatName val="0"/>
          <c:showSerName val="0"/>
          <c:showPercent val="0"/>
          <c:showBubbleSize val="0"/>
        </c:dLbls>
        <c:axId val="50060001"/>
        <c:axId val="50060002"/>
      </c:radarChart>
      <c:catAx>
        <c:axId val="50060001"/>
        <c:scaling>
          <c:orientation val="minMax"/>
        </c:scaling>
        <c:delete val="0"/>
        <c:axPos val="b"/>
        <c:majorGridlines/>
        <c:numFmt formatCode="General" sourceLinked="0"/>
        <c:majorTickMark val="out"/>
        <c:minorTickMark val="none"/>
        <c:tickLblPos val="nextTo"/>
        <c:crossAx val="50060002"/>
        <c:crosses val="autoZero"/>
        <c:auto val="1"/>
        <c:lblAlgn val="ctr"/>
        <c:lblOffset val="100"/>
        <c:noMultiLvlLbl val="0"/>
      </c:catAx>
      <c:valAx>
        <c:axId val="50060002"/>
        <c:scaling>
          <c:orientation val="minMax"/>
        </c:scaling>
        <c:delete val="0"/>
        <c:axPos val="l"/>
        <c:majorGridlines/>
        <c:numFmt formatCode="General" sourceLinked="1"/>
        <c:majorTickMark val="cross"/>
        <c:minorTickMark val="none"/>
        <c:tickLblPos val="nextTo"/>
        <c:crossAx val="5006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NEGÓCIOS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LEAN!$AY$4:$AY$7</c:f>
              <c:strCache>
                <c:ptCount val="4"/>
                <c:pt idx="0">
                  <c:v>ALINHAMENTO ESTRATÉGICO</c:v>
                </c:pt>
                <c:pt idx="1">
                  <c:v>CULTURA PARA SOLUÇÃO DE PROBLEMAS</c:v>
                </c:pt>
                <c:pt idx="2">
                  <c:v>LIDERANÇA</c:v>
                </c:pt>
                <c:pt idx="3">
                  <c:v>EXECUTORES</c:v>
                </c:pt>
              </c:strCache>
            </c:strRef>
          </c:cat>
          <c:val>
            <c:numRef>
              <c:f>LEAN!$E$4:$E$7</c:f>
              <c:numCache>
                <c:formatCode>General</c:formatCode>
                <c:ptCount val="4"/>
                <c:pt idx="0">
                  <c:v>3.4</c:v>
                </c:pt>
                <c:pt idx="1">
                  <c:v>2.7</c:v>
                </c:pt>
                <c:pt idx="2">
                  <c:v>3</c:v>
                </c:pt>
                <c:pt idx="3">
                  <c:v>3.3</c:v>
                </c:pt>
              </c:numCache>
            </c:numRef>
          </c:val>
          <c:extLst>
            <c:ext xmlns:c16="http://schemas.microsoft.com/office/drawing/2014/chart" uri="{C3380CC4-5D6E-409C-BE32-E72D297353CC}">
              <c16:uniqueId val="{00000000-80F6-447B-84C8-6F5DFD248FD9}"/>
            </c:ext>
          </c:extLst>
        </c:ser>
        <c:ser>
          <c:idx val="1"/>
          <c:order val="1"/>
          <c:tx>
            <c:v>Ideal</c:v>
          </c:tx>
          <c:spPr>
            <a:solidFill>
              <a:srgbClr val="A0E080"/>
            </a:solidFill>
          </c:spPr>
          <c:invertIfNegative val="0"/>
          <c:val>
            <c:numRef>
              <c:f>LEAN!$F$4:$F$7</c:f>
              <c:numCache>
                <c:formatCode>General</c:formatCode>
                <c:ptCount val="4"/>
                <c:pt idx="0">
                  <c:v>5</c:v>
                </c:pt>
                <c:pt idx="1">
                  <c:v>5</c:v>
                </c:pt>
                <c:pt idx="2">
                  <c:v>5</c:v>
                </c:pt>
                <c:pt idx="3">
                  <c:v>5</c:v>
                </c:pt>
              </c:numCache>
            </c:numRef>
          </c:val>
          <c:extLst>
            <c:ext xmlns:c16="http://schemas.microsoft.com/office/drawing/2014/chart" uri="{C3380CC4-5D6E-409C-BE32-E72D297353CC}">
              <c16:uniqueId val="{00000001-80F6-447B-84C8-6F5DFD248FD9}"/>
            </c:ext>
          </c:extLst>
        </c:ser>
        <c:dLbls>
          <c:showLegendKey val="0"/>
          <c:showVal val="0"/>
          <c:showCatName val="0"/>
          <c:showSerName val="0"/>
          <c:showPercent val="0"/>
          <c:showBubbleSize val="0"/>
        </c:dLbls>
        <c:gapWidth val="150"/>
        <c:axId val="50070001"/>
        <c:axId val="50070002"/>
      </c:barChart>
      <c:catAx>
        <c:axId val="50070001"/>
        <c:scaling>
          <c:orientation val="minMax"/>
        </c:scaling>
        <c:delete val="0"/>
        <c:axPos val="l"/>
        <c:numFmt formatCode="General" sourceLinked="0"/>
        <c:majorTickMark val="out"/>
        <c:minorTickMark val="none"/>
        <c:tickLblPos val="nextTo"/>
        <c:crossAx val="50070002"/>
        <c:crosses val="autoZero"/>
        <c:auto val="1"/>
        <c:lblAlgn val="ctr"/>
        <c:lblOffset val="100"/>
        <c:noMultiLvlLbl val="0"/>
      </c:catAx>
      <c:valAx>
        <c:axId val="50070002"/>
        <c:scaling>
          <c:orientation val="minMax"/>
        </c:scaling>
        <c:delete val="0"/>
        <c:axPos val="b"/>
        <c:majorGridlines/>
        <c:numFmt formatCode="General" sourceLinked="1"/>
        <c:majorTickMark val="out"/>
        <c:minorTickMark val="none"/>
        <c:tickLblPos val="nextTo"/>
        <c:crossAx val="5007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LEAN!$AY$9:$AY$14</c:f>
              <c:strCache>
                <c:ptCount val="6"/>
                <c:pt idx="0">
                  <c:v>MÉTODO &amp; FERRAMENTAS</c:v>
                </c:pt>
                <c:pt idx="1">
                  <c:v> MELHORIA CONTÍNUA</c:v>
                </c:pt>
                <c:pt idx="2">
                  <c:v>ELIMINAÇÃO DE ATIVIDADES DE VALOR ZERO</c:v>
                </c:pt>
                <c:pt idx="3">
                  <c:v>QUALIDADE NA FONTE/ SOLUÇÃO DE PROBLEMAS</c:v>
                </c:pt>
                <c:pt idx="4">
                  <c:v>FOCO NO CLIENTE</c:v>
                </c:pt>
                <c:pt idx="5">
                  <c:v>INTEGRAÇÃO DE FORNECEDORES</c:v>
                </c:pt>
              </c:strCache>
            </c:strRef>
          </c:cat>
          <c:val>
            <c:numRef>
              <c:f>LEAN!$E$9:$E$14</c:f>
              <c:numCache>
                <c:formatCode>General</c:formatCode>
                <c:ptCount val="6"/>
                <c:pt idx="0">
                  <c:v>2.8</c:v>
                </c:pt>
                <c:pt idx="1">
                  <c:v>3</c:v>
                </c:pt>
                <c:pt idx="2">
                  <c:v>3.3</c:v>
                </c:pt>
                <c:pt idx="3">
                  <c:v>3</c:v>
                </c:pt>
                <c:pt idx="4">
                  <c:v>2.8</c:v>
                </c:pt>
                <c:pt idx="5">
                  <c:v>3</c:v>
                </c:pt>
              </c:numCache>
            </c:numRef>
          </c:val>
          <c:extLst>
            <c:ext xmlns:c16="http://schemas.microsoft.com/office/drawing/2014/chart" uri="{C3380CC4-5D6E-409C-BE32-E72D297353CC}">
              <c16:uniqueId val="{00000000-3A32-4316-BF73-569705C6C8BD}"/>
            </c:ext>
          </c:extLst>
        </c:ser>
        <c:ser>
          <c:idx val="1"/>
          <c:order val="1"/>
          <c:tx>
            <c:v>Ideal</c:v>
          </c:tx>
          <c:spPr>
            <a:solidFill>
              <a:srgbClr val="A0E080"/>
            </a:solidFill>
          </c:spPr>
          <c:invertIfNegative val="0"/>
          <c:val>
            <c:numRef>
              <c:f>LEAN!$F$9:$F$14</c:f>
              <c:numCache>
                <c:formatCode>General</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1-3A32-4316-BF73-569705C6C8BD}"/>
            </c:ext>
          </c:extLst>
        </c:ser>
        <c:dLbls>
          <c:showLegendKey val="0"/>
          <c:showVal val="0"/>
          <c:showCatName val="0"/>
          <c:showSerName val="0"/>
          <c:showPercent val="0"/>
          <c:showBubbleSize val="0"/>
        </c:dLbls>
        <c:gapWidth val="150"/>
        <c:axId val="50080001"/>
        <c:axId val="50080002"/>
      </c:barChart>
      <c:catAx>
        <c:axId val="50080001"/>
        <c:scaling>
          <c:orientation val="minMax"/>
        </c:scaling>
        <c:delete val="0"/>
        <c:axPos val="l"/>
        <c:numFmt formatCode="General" sourceLinked="0"/>
        <c:majorTickMark val="out"/>
        <c:minorTickMark val="none"/>
        <c:tickLblPos val="nextTo"/>
        <c:crossAx val="50080002"/>
        <c:crosses val="autoZero"/>
        <c:auto val="1"/>
        <c:lblAlgn val="ctr"/>
        <c:lblOffset val="100"/>
        <c:noMultiLvlLbl val="0"/>
      </c:catAx>
      <c:valAx>
        <c:axId val="50080002"/>
        <c:scaling>
          <c:orientation val="minMax"/>
        </c:scaling>
        <c:delete val="0"/>
        <c:axPos val="b"/>
        <c:majorGridlines/>
        <c:numFmt formatCode="General" sourceLinked="1"/>
        <c:majorTickMark val="out"/>
        <c:minorTickMark val="none"/>
        <c:tickLblPos val="nextTo"/>
        <c:crossAx val="5008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SERVIÇOS</a:t>
            </a:r>
          </a:p>
        </c:rich>
      </c:tx>
      <c:overlay val="0"/>
    </c:title>
    <c:autoTitleDeleted val="0"/>
    <c:plotArea>
      <c:layout/>
      <c:barChart>
        <c:barDir val="bar"/>
        <c:grouping val="clustered"/>
        <c:varyColors val="0"/>
        <c:ser>
          <c:idx val="0"/>
          <c:order val="0"/>
          <c:tx>
            <c:v>Observado</c:v>
          </c:tx>
          <c:spPr>
            <a:solidFill>
              <a:srgbClr val="0000FF"/>
            </a:solidFill>
            <a:ln w="31750">
              <a:solidFill>
                <a:srgbClr val="0000FF"/>
              </a:solidFill>
            </a:ln>
          </c:spPr>
          <c:invertIfNegative val="0"/>
          <c:cat>
            <c:strRef>
              <c:f>LEAN!$AY$16</c:f>
              <c:strCache>
                <c:ptCount val="1"/>
                <c:pt idx="0">
                  <c:v>SISTEMA DE INFORMAÇÃO FLEXÍVEL</c:v>
                </c:pt>
              </c:strCache>
            </c:strRef>
          </c:cat>
          <c:val>
            <c:numRef>
              <c:f>LEAN!$E$16</c:f>
              <c:numCache>
                <c:formatCode>General</c:formatCode>
                <c:ptCount val="1"/>
                <c:pt idx="0">
                  <c:v>3</c:v>
                </c:pt>
              </c:numCache>
            </c:numRef>
          </c:val>
          <c:extLst>
            <c:ext xmlns:c16="http://schemas.microsoft.com/office/drawing/2014/chart" uri="{C3380CC4-5D6E-409C-BE32-E72D297353CC}">
              <c16:uniqueId val="{00000000-1B45-4753-9956-DE599446609E}"/>
            </c:ext>
          </c:extLst>
        </c:ser>
        <c:ser>
          <c:idx val="1"/>
          <c:order val="1"/>
          <c:tx>
            <c:v>Ideal</c:v>
          </c:tx>
          <c:spPr>
            <a:solidFill>
              <a:srgbClr val="A0E080"/>
            </a:solidFill>
          </c:spPr>
          <c:invertIfNegative val="0"/>
          <c:val>
            <c:numRef>
              <c:f>LEAN!$F$16</c:f>
              <c:numCache>
                <c:formatCode>General</c:formatCode>
                <c:ptCount val="1"/>
                <c:pt idx="0">
                  <c:v>5</c:v>
                </c:pt>
              </c:numCache>
            </c:numRef>
          </c:val>
          <c:extLst>
            <c:ext xmlns:c16="http://schemas.microsoft.com/office/drawing/2014/chart" uri="{C3380CC4-5D6E-409C-BE32-E72D297353CC}">
              <c16:uniqueId val="{00000001-1B45-4753-9956-DE599446609E}"/>
            </c:ext>
          </c:extLst>
        </c:ser>
        <c:dLbls>
          <c:showLegendKey val="0"/>
          <c:showVal val="0"/>
          <c:showCatName val="0"/>
          <c:showSerName val="0"/>
          <c:showPercent val="0"/>
          <c:showBubbleSize val="0"/>
        </c:dLbls>
        <c:gapWidth val="150"/>
        <c:axId val="50090001"/>
        <c:axId val="50090002"/>
      </c:barChart>
      <c:catAx>
        <c:axId val="50090001"/>
        <c:scaling>
          <c:orientation val="minMax"/>
        </c:scaling>
        <c:delete val="0"/>
        <c:axPos val="l"/>
        <c:numFmt formatCode="General" sourceLinked="0"/>
        <c:majorTickMark val="out"/>
        <c:minorTickMark val="none"/>
        <c:tickLblPos val="nextTo"/>
        <c:crossAx val="50090002"/>
        <c:crosses val="autoZero"/>
        <c:auto val="1"/>
        <c:lblAlgn val="ctr"/>
        <c:lblOffset val="100"/>
        <c:noMultiLvlLbl val="0"/>
      </c:catAx>
      <c:valAx>
        <c:axId val="50090002"/>
        <c:scaling>
          <c:orientation val="minMax"/>
        </c:scaling>
        <c:delete val="0"/>
        <c:axPos val="b"/>
        <c:majorGridlines/>
        <c:numFmt formatCode="General" sourceLinked="1"/>
        <c:majorTickMark val="out"/>
        <c:minorTickMark val="none"/>
        <c:tickLblPos val="nextTo"/>
        <c:crossAx val="5009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3.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image" Target="../media/image3.png"/><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image" Target="../media/image3.png"/><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5</xdr:row>
      <xdr:rowOff>133892</xdr:rowOff>
    </xdr:from>
    <xdr:to>
      <xdr:col>0</xdr:col>
      <xdr:colOff>5566820</xdr:colOff>
      <xdr:row>5</xdr:row>
      <xdr:rowOff>2752725</xdr:rowOff>
    </xdr:to>
    <xdr:pic>
      <xdr:nvPicPr>
        <xdr:cNvPr id="17" name="Imagem 16">
          <a:extLst>
            <a:ext uri="{FF2B5EF4-FFF2-40B4-BE49-F238E27FC236}">
              <a16:creationId xmlns:a16="http://schemas.microsoft.com/office/drawing/2014/main" id="{E962AFE1-66B4-47FD-82E8-A008AB39D75A}"/>
            </a:ext>
          </a:extLst>
        </xdr:cNvPr>
        <xdr:cNvPicPr>
          <a:picLocks noChangeAspect="1"/>
        </xdr:cNvPicPr>
      </xdr:nvPicPr>
      <xdr:blipFill>
        <a:blip xmlns:r="http://schemas.openxmlformats.org/officeDocument/2006/relationships" r:embed="rId1"/>
        <a:stretch>
          <a:fillRect/>
        </a:stretch>
      </xdr:blipFill>
      <xdr:spPr>
        <a:xfrm>
          <a:off x="66675" y="7839617"/>
          <a:ext cx="5500145" cy="2618833"/>
        </a:xfrm>
        <a:prstGeom prst="rect">
          <a:avLst/>
        </a:prstGeom>
      </xdr:spPr>
    </xdr:pic>
    <xdr:clientData/>
  </xdr:twoCellAnchor>
  <xdr:twoCellAnchor editAs="oneCell">
    <xdr:from>
      <xdr:col>0</xdr:col>
      <xdr:colOff>0</xdr:colOff>
      <xdr:row>7</xdr:row>
      <xdr:rowOff>19051</xdr:rowOff>
    </xdr:from>
    <xdr:to>
      <xdr:col>0</xdr:col>
      <xdr:colOff>7326635</xdr:colOff>
      <xdr:row>7</xdr:row>
      <xdr:rowOff>3083225</xdr:rowOff>
    </xdr:to>
    <xdr:pic>
      <xdr:nvPicPr>
        <xdr:cNvPr id="18" name="Imagem 17">
          <a:extLst>
            <a:ext uri="{FF2B5EF4-FFF2-40B4-BE49-F238E27FC236}">
              <a16:creationId xmlns:a16="http://schemas.microsoft.com/office/drawing/2014/main" id="{187DB720-A0B9-4F27-AFD2-7A3019265307}"/>
            </a:ext>
          </a:extLst>
        </xdr:cNvPr>
        <xdr:cNvPicPr>
          <a:picLocks noChangeAspect="1"/>
        </xdr:cNvPicPr>
      </xdr:nvPicPr>
      <xdr:blipFill rotWithShape="1">
        <a:blip xmlns:r="http://schemas.openxmlformats.org/officeDocument/2006/relationships" r:embed="rId2"/>
        <a:srcRect b="5660"/>
        <a:stretch/>
      </xdr:blipFill>
      <xdr:spPr>
        <a:xfrm>
          <a:off x="0" y="7591426"/>
          <a:ext cx="7326635" cy="30641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1905000</xdr:colOff>
      <xdr:row>15</xdr:row>
      <xdr:rowOff>0</xdr:rowOff>
    </xdr:from>
    <xdr:to>
      <xdr:col>3</xdr:col>
      <xdr:colOff>3848200</xdr:colOff>
      <xdr:row>17</xdr:row>
      <xdr:rowOff>127026</xdr:rowOff>
    </xdr:to>
    <xdr:pic>
      <xdr:nvPicPr>
        <xdr:cNvPr id="2" name="Picture 1" descr="legenda.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581525" y="2857500"/>
          <a:ext cx="1943200" cy="508026"/>
        </a:xfrm>
        <a:prstGeom prst="rect">
          <a:avLst/>
        </a:prstGeom>
      </xdr:spPr>
    </xdr:pic>
    <xdr:clientData/>
  </xdr:twoCellAnchor>
  <xdr:twoCellAnchor>
    <xdr:from>
      <xdr:col>20</xdr:col>
      <xdr:colOff>0</xdr:colOff>
      <xdr:row>20</xdr:row>
      <xdr:rowOff>0</xdr:rowOff>
    </xdr:from>
    <xdr:to>
      <xdr:col>27</xdr:col>
      <xdr:colOff>304800</xdr:colOff>
      <xdr:row>25</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26</xdr:row>
      <xdr:rowOff>0</xdr:rowOff>
    </xdr:from>
    <xdr:to>
      <xdr:col>27</xdr:col>
      <xdr:colOff>304800</xdr:colOff>
      <xdr:row>31</xdr:row>
      <xdr:rowOff>95250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32</xdr:row>
      <xdr:rowOff>0</xdr:rowOff>
    </xdr:from>
    <xdr:to>
      <xdr:col>27</xdr:col>
      <xdr:colOff>304800</xdr:colOff>
      <xdr:row>37</xdr:row>
      <xdr:rowOff>95250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38</xdr:row>
      <xdr:rowOff>0</xdr:rowOff>
    </xdr:from>
    <xdr:to>
      <xdr:col>27</xdr:col>
      <xdr:colOff>304800</xdr:colOff>
      <xdr:row>43</xdr:row>
      <xdr:rowOff>95250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0</xdr:row>
      <xdr:rowOff>0</xdr:rowOff>
    </xdr:from>
    <xdr:to>
      <xdr:col>27</xdr:col>
      <xdr:colOff>304800</xdr:colOff>
      <xdr:row>16</xdr:row>
      <xdr:rowOff>95250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0</xdr:row>
      <xdr:rowOff>0</xdr:rowOff>
    </xdr:from>
    <xdr:to>
      <xdr:col>20</xdr:col>
      <xdr:colOff>28575</xdr:colOff>
      <xdr:row>16</xdr:row>
      <xdr:rowOff>95250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1905000</xdr:colOff>
      <xdr:row>18</xdr:row>
      <xdr:rowOff>0</xdr:rowOff>
    </xdr:from>
    <xdr:to>
      <xdr:col>3</xdr:col>
      <xdr:colOff>3848200</xdr:colOff>
      <xdr:row>20</xdr:row>
      <xdr:rowOff>127026</xdr:rowOff>
    </xdr:to>
    <xdr:pic>
      <xdr:nvPicPr>
        <xdr:cNvPr id="2" name="Picture 1" descr="legenda.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581525" y="3429000"/>
          <a:ext cx="1943200" cy="508026"/>
        </a:xfrm>
        <a:prstGeom prst="rect">
          <a:avLst/>
        </a:prstGeom>
      </xdr:spPr>
    </xdr:pic>
    <xdr:clientData/>
  </xdr:twoCellAnchor>
  <xdr:twoCellAnchor>
    <xdr:from>
      <xdr:col>20</xdr:col>
      <xdr:colOff>0</xdr:colOff>
      <xdr:row>23</xdr:row>
      <xdr:rowOff>0</xdr:rowOff>
    </xdr:from>
    <xdr:to>
      <xdr:col>27</xdr:col>
      <xdr:colOff>304800</xdr:colOff>
      <xdr:row>28</xdr:row>
      <xdr:rowOff>95250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29</xdr:row>
      <xdr:rowOff>0</xdr:rowOff>
    </xdr:from>
    <xdr:to>
      <xdr:col>27</xdr:col>
      <xdr:colOff>304800</xdr:colOff>
      <xdr:row>34</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35</xdr:row>
      <xdr:rowOff>0</xdr:rowOff>
    </xdr:from>
    <xdr:to>
      <xdr:col>27</xdr:col>
      <xdr:colOff>304800</xdr:colOff>
      <xdr:row>40</xdr:row>
      <xdr:rowOff>95250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41</xdr:row>
      <xdr:rowOff>0</xdr:rowOff>
    </xdr:from>
    <xdr:to>
      <xdr:col>27</xdr:col>
      <xdr:colOff>304800</xdr:colOff>
      <xdr:row>46</xdr:row>
      <xdr:rowOff>95250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0</xdr:row>
      <xdr:rowOff>0</xdr:rowOff>
    </xdr:from>
    <xdr:to>
      <xdr:col>27</xdr:col>
      <xdr:colOff>304800</xdr:colOff>
      <xdr:row>16</xdr:row>
      <xdr:rowOff>95250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0</xdr:row>
      <xdr:rowOff>0</xdr:rowOff>
    </xdr:from>
    <xdr:to>
      <xdr:col>20</xdr:col>
      <xdr:colOff>28575</xdr:colOff>
      <xdr:row>19</xdr:row>
      <xdr:rowOff>114300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1905000</xdr:colOff>
      <xdr:row>15</xdr:row>
      <xdr:rowOff>0</xdr:rowOff>
    </xdr:from>
    <xdr:to>
      <xdr:col>3</xdr:col>
      <xdr:colOff>3848200</xdr:colOff>
      <xdr:row>17</xdr:row>
      <xdr:rowOff>127026</xdr:rowOff>
    </xdr:to>
    <xdr:pic>
      <xdr:nvPicPr>
        <xdr:cNvPr id="2" name="Picture 1" descr="legenda.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581525" y="2857500"/>
          <a:ext cx="1943200" cy="508026"/>
        </a:xfrm>
        <a:prstGeom prst="rect">
          <a:avLst/>
        </a:prstGeom>
      </xdr:spPr>
    </xdr:pic>
    <xdr:clientData/>
  </xdr:twoCellAnchor>
  <xdr:twoCellAnchor>
    <xdr:from>
      <xdr:col>20</xdr:col>
      <xdr:colOff>0</xdr:colOff>
      <xdr:row>20</xdr:row>
      <xdr:rowOff>0</xdr:rowOff>
    </xdr:from>
    <xdr:to>
      <xdr:col>27</xdr:col>
      <xdr:colOff>304800</xdr:colOff>
      <xdr:row>25</xdr:row>
      <xdr:rowOff>95250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26</xdr:row>
      <xdr:rowOff>0</xdr:rowOff>
    </xdr:from>
    <xdr:to>
      <xdr:col>27</xdr:col>
      <xdr:colOff>304800</xdr:colOff>
      <xdr:row>31</xdr:row>
      <xdr:rowOff>95250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32</xdr:row>
      <xdr:rowOff>0</xdr:rowOff>
    </xdr:from>
    <xdr:to>
      <xdr:col>27</xdr:col>
      <xdr:colOff>304800</xdr:colOff>
      <xdr:row>37</xdr:row>
      <xdr:rowOff>95250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38</xdr:row>
      <xdr:rowOff>0</xdr:rowOff>
    </xdr:from>
    <xdr:to>
      <xdr:col>27</xdr:col>
      <xdr:colOff>304800</xdr:colOff>
      <xdr:row>43</xdr:row>
      <xdr:rowOff>95250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0</xdr:row>
      <xdr:rowOff>0</xdr:rowOff>
    </xdr:from>
    <xdr:to>
      <xdr:col>27</xdr:col>
      <xdr:colOff>304800</xdr:colOff>
      <xdr:row>16</xdr:row>
      <xdr:rowOff>95250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0</xdr:row>
      <xdr:rowOff>0</xdr:rowOff>
    </xdr:from>
    <xdr:to>
      <xdr:col>20</xdr:col>
      <xdr:colOff>28575</xdr:colOff>
      <xdr:row>16</xdr:row>
      <xdr:rowOff>95250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16</xdr:row>
      <xdr:rowOff>95250</xdr:rowOff>
    </xdr:from>
    <xdr:to>
      <xdr:col>4</xdr:col>
      <xdr:colOff>247750</xdr:colOff>
      <xdr:row>19</xdr:row>
      <xdr:rowOff>31776</xdr:rowOff>
    </xdr:to>
    <xdr:pic>
      <xdr:nvPicPr>
        <xdr:cNvPr id="2" name="Picture 1" descr="legenda.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762250" y="3905250"/>
          <a:ext cx="1943200" cy="508026"/>
        </a:xfrm>
        <a:prstGeom prst="rect">
          <a:avLst/>
        </a:prstGeom>
      </xdr:spPr>
    </xdr:pic>
    <xdr:clientData/>
  </xdr:twoCellAnchor>
  <xdr:twoCellAnchor>
    <xdr:from>
      <xdr:col>5</xdr:col>
      <xdr:colOff>0</xdr:colOff>
      <xdr:row>0</xdr:row>
      <xdr:rowOff>0</xdr:rowOff>
    </xdr:from>
    <xdr:to>
      <xdr:col>13</xdr:col>
      <xdr:colOff>457200</xdr:colOff>
      <xdr:row>16</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612321</xdr:colOff>
      <xdr:row>19</xdr:row>
      <xdr:rowOff>95249</xdr:rowOff>
    </xdr:from>
    <xdr:to>
      <xdr:col>4</xdr:col>
      <xdr:colOff>272143</xdr:colOff>
      <xdr:row>32</xdr:row>
      <xdr:rowOff>130628</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13607</xdr:colOff>
      <xdr:row>19</xdr:row>
      <xdr:rowOff>81642</xdr:rowOff>
    </xdr:from>
    <xdr:to>
      <xdr:col>11</xdr:col>
      <xdr:colOff>571500</xdr:colOff>
      <xdr:row>32</xdr:row>
      <xdr:rowOff>171449</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217716</xdr:colOff>
      <xdr:row>19</xdr:row>
      <xdr:rowOff>54430</xdr:rowOff>
    </xdr:from>
    <xdr:to>
      <xdr:col>19</xdr:col>
      <xdr:colOff>176894</xdr:colOff>
      <xdr:row>32</xdr:row>
      <xdr:rowOff>157844</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0</xdr:row>
      <xdr:rowOff>0</xdr:rowOff>
    </xdr:from>
    <xdr:to>
      <xdr:col>22</xdr:col>
      <xdr:colOff>457200</xdr:colOff>
      <xdr:row>16</xdr:row>
      <xdr:rowOff>0</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3104E-798F-4900-8E99-432824D5830F}">
  <dimension ref="A1:A8"/>
  <sheetViews>
    <sheetView showGridLines="0" tabSelected="1" zoomScaleNormal="100" workbookViewId="0">
      <selection activeCell="A6" sqref="A6"/>
    </sheetView>
  </sheetViews>
  <sheetFormatPr defaultColWidth="8.85546875" defaultRowHeight="15" x14ac:dyDescent="0.25"/>
  <cols>
    <col min="1" max="1" width="170.140625" customWidth="1"/>
  </cols>
  <sheetData>
    <row r="1" spans="1:1" ht="18.75" x14ac:dyDescent="0.3">
      <c r="A1" s="10" t="s">
        <v>311</v>
      </c>
    </row>
    <row r="2" spans="1:1" ht="102" customHeight="1" x14ac:dyDescent="0.25">
      <c r="A2" s="9" t="s">
        <v>354</v>
      </c>
    </row>
    <row r="3" spans="1:1" ht="18.75" x14ac:dyDescent="0.3">
      <c r="A3" s="10" t="s">
        <v>310</v>
      </c>
    </row>
    <row r="4" spans="1:1" ht="150.75" customHeight="1" x14ac:dyDescent="0.25">
      <c r="A4" s="9" t="s">
        <v>355</v>
      </c>
    </row>
    <row r="5" spans="1:1" ht="18.75" x14ac:dyDescent="0.3">
      <c r="A5" s="10" t="s">
        <v>309</v>
      </c>
    </row>
    <row r="6" spans="1:1" ht="252.75" customHeight="1" x14ac:dyDescent="0.25"/>
    <row r="7" spans="1:1" ht="18.75" x14ac:dyDescent="0.3">
      <c r="A7" s="10" t="s">
        <v>356</v>
      </c>
    </row>
    <row r="8" spans="1:1" ht="270" customHeight="1" x14ac:dyDescent="0.25"/>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34739-2727-4A0E-A891-C2193A6EBEE5}">
  <dimension ref="A1:B13"/>
  <sheetViews>
    <sheetView showGridLines="0" workbookViewId="0">
      <selection activeCell="D11" sqref="D11"/>
    </sheetView>
  </sheetViews>
  <sheetFormatPr defaultRowHeight="15" x14ac:dyDescent="0.25"/>
  <cols>
    <col min="1" max="1" width="38.7109375" bestFit="1" customWidth="1"/>
    <col min="2" max="2" width="30.85546875" style="25" bestFit="1" customWidth="1"/>
  </cols>
  <sheetData>
    <row r="1" spans="1:2" ht="18.75" x14ac:dyDescent="0.3">
      <c r="A1" s="19" t="s">
        <v>357</v>
      </c>
      <c r="B1" s="20"/>
    </row>
    <row r="2" spans="1:2" x14ac:dyDescent="0.25">
      <c r="A2" s="21"/>
      <c r="B2" s="20"/>
    </row>
    <row r="3" spans="1:2" x14ac:dyDescent="0.25">
      <c r="A3" s="22" t="s">
        <v>358</v>
      </c>
      <c r="B3" s="23" t="s">
        <v>422</v>
      </c>
    </row>
    <row r="4" spans="1:2" x14ac:dyDescent="0.25">
      <c r="A4" s="22" t="s">
        <v>359</v>
      </c>
      <c r="B4" s="24">
        <v>300</v>
      </c>
    </row>
    <row r="5" spans="1:2" x14ac:dyDescent="0.25">
      <c r="A5" s="22" t="s">
        <v>360</v>
      </c>
      <c r="B5" s="23" t="s">
        <v>384</v>
      </c>
    </row>
    <row r="6" spans="1:2" x14ac:dyDescent="0.25">
      <c r="A6" s="22" t="s">
        <v>361</v>
      </c>
      <c r="B6" s="23">
        <v>56</v>
      </c>
    </row>
    <row r="7" spans="1:2" x14ac:dyDescent="0.25">
      <c r="A7" s="22" t="s">
        <v>362</v>
      </c>
      <c r="B7" s="23" t="s">
        <v>372</v>
      </c>
    </row>
    <row r="8" spans="1:2" x14ac:dyDescent="0.25">
      <c r="A8" s="22" t="s">
        <v>363</v>
      </c>
      <c r="B8" s="23" t="s">
        <v>373</v>
      </c>
    </row>
    <row r="9" spans="1:2" x14ac:dyDescent="0.25">
      <c r="A9" s="22" t="s">
        <v>364</v>
      </c>
      <c r="B9" s="23" t="s">
        <v>383</v>
      </c>
    </row>
    <row r="10" spans="1:2" x14ac:dyDescent="0.25">
      <c r="A10" s="22" t="s">
        <v>365</v>
      </c>
      <c r="B10" s="23"/>
    </row>
    <row r="11" spans="1:2" x14ac:dyDescent="0.25">
      <c r="A11" s="22" t="s">
        <v>366</v>
      </c>
      <c r="B11" s="23"/>
    </row>
    <row r="13" spans="1:2" x14ac:dyDescent="0.25">
      <c r="A13" s="22" t="s">
        <v>371</v>
      </c>
      <c r="B13" s="28">
        <v>44439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11"/>
  <sheetViews>
    <sheetView showGridLines="0" zoomScale="80" zoomScaleNormal="80" workbookViewId="0">
      <pane ySplit="20" topLeftCell="A21" activePane="bottomLeft" state="frozen"/>
      <selection pane="bottomLeft" activeCell="A20" sqref="A20:XFD20"/>
    </sheetView>
  </sheetViews>
  <sheetFormatPr defaultColWidth="8.85546875" defaultRowHeight="12.75" x14ac:dyDescent="0.2"/>
  <cols>
    <col min="1" max="1" width="16.42578125" style="13" customWidth="1"/>
    <col min="2" max="2" width="21.28515625" style="13" customWidth="1"/>
    <col min="3" max="3" width="13.42578125" style="13" customWidth="1"/>
    <col min="4" max="4" width="74.42578125" style="13" customWidth="1"/>
    <col min="5" max="18" width="4.7109375" style="13" customWidth="1"/>
    <col min="19" max="16384" width="8.85546875" style="13"/>
  </cols>
  <sheetData>
    <row r="1" spans="1:51" s="30" customFormat="1" ht="12" x14ac:dyDescent="0.2"/>
    <row r="2" spans="1:51" s="30" customFormat="1" ht="12" x14ac:dyDescent="0.2">
      <c r="A2" s="31" t="s">
        <v>0</v>
      </c>
      <c r="B2" s="31"/>
      <c r="C2" s="31"/>
      <c r="D2" s="31"/>
      <c r="E2" s="32">
        <f>ROUND(AVERAGE($P$21:$P$85), 1)</f>
        <v>3</v>
      </c>
      <c r="F2" s="30">
        <v>5</v>
      </c>
      <c r="AY2" s="30" t="s">
        <v>0</v>
      </c>
    </row>
    <row r="3" spans="1:51" s="30" customFormat="1" ht="12" x14ac:dyDescent="0.2">
      <c r="B3" s="33" t="s">
        <v>46</v>
      </c>
      <c r="C3" s="33"/>
      <c r="D3" s="33"/>
      <c r="E3" s="32">
        <f>BPM!$R$21</f>
        <v>3.1</v>
      </c>
      <c r="F3" s="30">
        <v>5</v>
      </c>
      <c r="G3" s="30">
        <f>$E$3</f>
        <v>3.1</v>
      </c>
      <c r="H3" s="30" t="str">
        <f>$AY$3</f>
        <v>NEGÓCIOS</v>
      </c>
      <c r="AY3" s="30" t="s">
        <v>46</v>
      </c>
    </row>
    <row r="4" spans="1:51" s="30" customFormat="1" ht="12" x14ac:dyDescent="0.2">
      <c r="C4" s="34" t="s">
        <v>50</v>
      </c>
      <c r="D4" s="34"/>
      <c r="E4" s="32">
        <f>BPM!$Q$21</f>
        <v>2.9</v>
      </c>
      <c r="F4" s="30">
        <v>5</v>
      </c>
      <c r="G4" s="30">
        <f>$E$9</f>
        <v>3.1</v>
      </c>
      <c r="H4" s="30" t="str">
        <f>$AY$9</f>
        <v>PROCESSOS</v>
      </c>
      <c r="AY4" s="30" t="s">
        <v>50</v>
      </c>
    </row>
    <row r="5" spans="1:51" s="30" customFormat="1" ht="12" x14ac:dyDescent="0.2">
      <c r="C5" s="34" t="s">
        <v>51</v>
      </c>
      <c r="D5" s="34"/>
      <c r="E5" s="32">
        <f>BPM!$Q$29</f>
        <v>3.1</v>
      </c>
      <c r="F5" s="30">
        <v>5</v>
      </c>
      <c r="G5" s="30">
        <f>$E$12</f>
        <v>2.7</v>
      </c>
      <c r="H5" s="30" t="str">
        <f>$AY$12</f>
        <v>SERVIÇOS</v>
      </c>
      <c r="AY5" s="30" t="s">
        <v>51</v>
      </c>
    </row>
    <row r="6" spans="1:51" s="30" customFormat="1" ht="12" x14ac:dyDescent="0.2">
      <c r="C6" s="34" t="s">
        <v>52</v>
      </c>
      <c r="D6" s="34"/>
      <c r="E6" s="32">
        <f>BPM!$Q$36</f>
        <v>3.1</v>
      </c>
      <c r="F6" s="30">
        <v>5</v>
      </c>
      <c r="G6" s="30">
        <f>$E$14</f>
        <v>3</v>
      </c>
      <c r="H6" s="30" t="str">
        <f>$AY$14</f>
        <v>DADOS</v>
      </c>
      <c r="AY6" s="30" t="s">
        <v>52</v>
      </c>
    </row>
    <row r="7" spans="1:51" s="30" customFormat="1" ht="12" x14ac:dyDescent="0.2">
      <c r="C7" s="34" t="s">
        <v>53</v>
      </c>
      <c r="D7" s="34"/>
      <c r="E7" s="32">
        <f>BPM!$Q$43</f>
        <v>3</v>
      </c>
      <c r="F7" s="30">
        <v>5</v>
      </c>
      <c r="AY7" s="30" t="s">
        <v>53</v>
      </c>
    </row>
    <row r="8" spans="1:51" s="30" customFormat="1" ht="12" x14ac:dyDescent="0.2">
      <c r="C8" s="34" t="s">
        <v>54</v>
      </c>
      <c r="D8" s="34"/>
      <c r="E8" s="32">
        <f>BPM!$Q$50</f>
        <v>3.1</v>
      </c>
      <c r="F8" s="30">
        <v>5</v>
      </c>
      <c r="AY8" s="30" t="s">
        <v>54</v>
      </c>
    </row>
    <row r="9" spans="1:51" s="30" customFormat="1" ht="12" x14ac:dyDescent="0.2">
      <c r="B9" s="33" t="s">
        <v>47</v>
      </c>
      <c r="C9" s="33"/>
      <c r="D9" s="33"/>
      <c r="E9" s="32">
        <f>BPM!$R$57</f>
        <v>3.1</v>
      </c>
      <c r="F9" s="30">
        <v>5</v>
      </c>
      <c r="AY9" s="30" t="s">
        <v>47</v>
      </c>
    </row>
    <row r="10" spans="1:51" s="30" customFormat="1" ht="12" x14ac:dyDescent="0.2">
      <c r="C10" s="34" t="s">
        <v>55</v>
      </c>
      <c r="D10" s="34"/>
      <c r="E10" s="32">
        <f>BPM!$Q$57</f>
        <v>3</v>
      </c>
      <c r="F10" s="30">
        <v>5</v>
      </c>
      <c r="AY10" s="30" t="s">
        <v>55</v>
      </c>
    </row>
    <row r="11" spans="1:51" s="30" customFormat="1" ht="12" x14ac:dyDescent="0.2">
      <c r="C11" s="34" t="s">
        <v>56</v>
      </c>
      <c r="D11" s="34"/>
      <c r="E11" s="32">
        <f>BPM!$Q$66</f>
        <v>3.1</v>
      </c>
      <c r="F11" s="30">
        <v>5</v>
      </c>
      <c r="AY11" s="30" t="s">
        <v>56</v>
      </c>
    </row>
    <row r="12" spans="1:51" s="30" customFormat="1" ht="12" x14ac:dyDescent="0.2">
      <c r="B12" s="33" t="s">
        <v>48</v>
      </c>
      <c r="C12" s="33"/>
      <c r="D12" s="33"/>
      <c r="E12" s="32">
        <f>BPM!$R$73</f>
        <v>2.7</v>
      </c>
      <c r="F12" s="30">
        <v>5</v>
      </c>
      <c r="AY12" s="30" t="s">
        <v>48</v>
      </c>
    </row>
    <row r="13" spans="1:51" s="30" customFormat="1" ht="12" x14ac:dyDescent="0.2">
      <c r="C13" s="34" t="s">
        <v>57</v>
      </c>
      <c r="D13" s="34"/>
      <c r="E13" s="32">
        <f>BPM!$Q$73</f>
        <v>2.7</v>
      </c>
      <c r="F13" s="30">
        <v>5</v>
      </c>
      <c r="AY13" s="30" t="s">
        <v>57</v>
      </c>
    </row>
    <row r="14" spans="1:51" s="30" customFormat="1" ht="12" x14ac:dyDescent="0.2">
      <c r="B14" s="33" t="s">
        <v>49</v>
      </c>
      <c r="C14" s="33"/>
      <c r="D14" s="33"/>
      <c r="E14" s="32">
        <f>BPM!$R$79</f>
        <v>3</v>
      </c>
      <c r="F14" s="30">
        <v>5</v>
      </c>
      <c r="AY14" s="30" t="s">
        <v>49</v>
      </c>
    </row>
    <row r="15" spans="1:51" s="30" customFormat="1" ht="12" x14ac:dyDescent="0.2">
      <c r="C15" s="34" t="s">
        <v>58</v>
      </c>
      <c r="D15" s="34"/>
      <c r="E15" s="32">
        <f>BPM!$Q$79</f>
        <v>3</v>
      </c>
      <c r="F15" s="30">
        <v>5</v>
      </c>
      <c r="AY15" s="30" t="s">
        <v>58</v>
      </c>
    </row>
    <row r="16" spans="1:51" s="30" customFormat="1" ht="12" x14ac:dyDescent="0.2"/>
    <row r="17" spans="1:18" s="30" customFormat="1" ht="12" x14ac:dyDescent="0.2"/>
    <row r="18" spans="1:18" s="30" customFormat="1" ht="12" x14ac:dyDescent="0.2"/>
    <row r="20" spans="1:18" x14ac:dyDescent="0.2">
      <c r="A20" s="18" t="s">
        <v>367</v>
      </c>
      <c r="B20" s="18" t="s">
        <v>368</v>
      </c>
      <c r="C20" s="18" t="s">
        <v>369</v>
      </c>
      <c r="D20" s="18" t="s">
        <v>370</v>
      </c>
      <c r="E20" s="18">
        <v>0</v>
      </c>
      <c r="F20" s="18">
        <v>1</v>
      </c>
      <c r="G20" s="18">
        <v>2</v>
      </c>
      <c r="H20" s="18">
        <v>3</v>
      </c>
      <c r="I20" s="18">
        <v>4</v>
      </c>
      <c r="J20" s="18">
        <v>5</v>
      </c>
      <c r="K20" s="18">
        <v>6</v>
      </c>
      <c r="L20" s="18">
        <v>7</v>
      </c>
      <c r="M20" s="18">
        <v>8</v>
      </c>
      <c r="N20" s="18">
        <v>9</v>
      </c>
      <c r="O20" s="18">
        <v>10</v>
      </c>
      <c r="P20" s="39" t="s">
        <v>113</v>
      </c>
      <c r="Q20" s="39"/>
      <c r="R20" s="39"/>
    </row>
    <row r="21" spans="1:18" ht="25.5" x14ac:dyDescent="0.2">
      <c r="A21" s="26" t="s">
        <v>46</v>
      </c>
      <c r="B21" s="26" t="s">
        <v>50</v>
      </c>
      <c r="C21" s="26" t="s">
        <v>59</v>
      </c>
      <c r="D21" s="27" t="s">
        <v>62</v>
      </c>
      <c r="E21" s="26"/>
      <c r="F21" s="26"/>
      <c r="G21" s="26"/>
      <c r="H21" s="26"/>
      <c r="I21" s="26"/>
      <c r="J21" s="26" t="s">
        <v>292</v>
      </c>
      <c r="K21" s="26"/>
      <c r="L21" s="26"/>
      <c r="M21" s="26"/>
      <c r="N21" s="26"/>
      <c r="O21" s="26"/>
      <c r="P21" s="12">
        <f t="shared" ref="P21:P52" si="0">VLOOKUP(MATCH("X", E21:O21)-1, $O$201:$P$211, 2, FALSE)</f>
        <v>2</v>
      </c>
      <c r="Q21" s="37">
        <f>ROUND(AVERAGE($P$21:$P$28),1)</f>
        <v>2.9</v>
      </c>
      <c r="R21" s="37">
        <f>ROUND(AVERAGE($P$21:$P$56),1)</f>
        <v>3.1</v>
      </c>
    </row>
    <row r="22" spans="1:18" ht="25.5" x14ac:dyDescent="0.2">
      <c r="A22" s="26" t="s">
        <v>46</v>
      </c>
      <c r="B22" s="26" t="s">
        <v>50</v>
      </c>
      <c r="C22" s="26" t="s">
        <v>59</v>
      </c>
      <c r="D22" s="27" t="s">
        <v>63</v>
      </c>
      <c r="E22" s="26"/>
      <c r="F22" s="26"/>
      <c r="G22" s="26"/>
      <c r="H22" s="26"/>
      <c r="I22" s="26"/>
      <c r="J22" s="26"/>
      <c r="K22" s="26"/>
      <c r="L22" s="26" t="s">
        <v>292</v>
      </c>
      <c r="M22" s="26"/>
      <c r="N22" s="26"/>
      <c r="O22" s="26"/>
      <c r="P22" s="12">
        <f t="shared" si="0"/>
        <v>3</v>
      </c>
      <c r="Q22" s="38"/>
      <c r="R22" s="38"/>
    </row>
    <row r="23" spans="1:18" ht="25.5" x14ac:dyDescent="0.2">
      <c r="A23" s="26" t="s">
        <v>46</v>
      </c>
      <c r="B23" s="26" t="s">
        <v>50</v>
      </c>
      <c r="C23" s="26" t="s">
        <v>60</v>
      </c>
      <c r="D23" s="27" t="s">
        <v>64</v>
      </c>
      <c r="E23" s="26"/>
      <c r="F23" s="26"/>
      <c r="G23" s="26"/>
      <c r="H23" s="26"/>
      <c r="I23" s="26"/>
      <c r="J23" s="26" t="s">
        <v>292</v>
      </c>
      <c r="K23" s="26"/>
      <c r="L23" s="26"/>
      <c r="M23" s="26"/>
      <c r="N23" s="26"/>
      <c r="O23" s="26"/>
      <c r="P23" s="12">
        <f t="shared" si="0"/>
        <v>2</v>
      </c>
      <c r="Q23" s="38"/>
      <c r="R23" s="38"/>
    </row>
    <row r="24" spans="1:18" ht="25.5" x14ac:dyDescent="0.2">
      <c r="A24" s="26" t="s">
        <v>46</v>
      </c>
      <c r="B24" s="26" t="s">
        <v>50</v>
      </c>
      <c r="C24" s="26" t="s">
        <v>60</v>
      </c>
      <c r="D24" s="27" t="s">
        <v>65</v>
      </c>
      <c r="E24" s="26"/>
      <c r="F24" s="26"/>
      <c r="G24" s="26"/>
      <c r="H24" s="26"/>
      <c r="I24" s="26"/>
      <c r="J24" s="26"/>
      <c r="K24" s="26"/>
      <c r="L24" s="26"/>
      <c r="M24" s="26" t="s">
        <v>292</v>
      </c>
      <c r="N24" s="26"/>
      <c r="O24" s="26"/>
      <c r="P24" s="12">
        <f t="shared" si="0"/>
        <v>4</v>
      </c>
      <c r="Q24" s="38"/>
      <c r="R24" s="38"/>
    </row>
    <row r="25" spans="1:18" ht="25.5" x14ac:dyDescent="0.2">
      <c r="A25" s="26" t="s">
        <v>46</v>
      </c>
      <c r="B25" s="26" t="s">
        <v>50</v>
      </c>
      <c r="C25" s="26" t="s">
        <v>61</v>
      </c>
      <c r="D25" s="27" t="s">
        <v>66</v>
      </c>
      <c r="E25" s="26"/>
      <c r="F25" s="26"/>
      <c r="G25" s="26"/>
      <c r="H25" s="26"/>
      <c r="I25" s="26"/>
      <c r="J25" s="26"/>
      <c r="K25" s="26" t="s">
        <v>292</v>
      </c>
      <c r="L25" s="26"/>
      <c r="M25" s="26"/>
      <c r="N25" s="26"/>
      <c r="O25" s="26"/>
      <c r="P25" s="12">
        <f t="shared" si="0"/>
        <v>3</v>
      </c>
      <c r="Q25" s="38"/>
      <c r="R25" s="38"/>
    </row>
    <row r="26" spans="1:18" ht="25.5" x14ac:dyDescent="0.2">
      <c r="A26" s="26" t="s">
        <v>46</v>
      </c>
      <c r="B26" s="26" t="s">
        <v>50</v>
      </c>
      <c r="C26" s="26" t="s">
        <v>61</v>
      </c>
      <c r="D26" s="27" t="s">
        <v>67</v>
      </c>
      <c r="E26" s="26"/>
      <c r="F26" s="26"/>
      <c r="G26" s="26"/>
      <c r="H26" s="26"/>
      <c r="I26" s="26"/>
      <c r="J26" s="26" t="s">
        <v>292</v>
      </c>
      <c r="K26" s="26"/>
      <c r="L26" s="26"/>
      <c r="M26" s="26"/>
      <c r="N26" s="26"/>
      <c r="O26" s="26"/>
      <c r="P26" s="12">
        <f t="shared" si="0"/>
        <v>2</v>
      </c>
      <c r="Q26" s="38"/>
      <c r="R26" s="38"/>
    </row>
    <row r="27" spans="1:18" ht="25.5" x14ac:dyDescent="0.2">
      <c r="A27" s="26" t="s">
        <v>46</v>
      </c>
      <c r="B27" s="26" t="s">
        <v>50</v>
      </c>
      <c r="C27" s="26" t="s">
        <v>61</v>
      </c>
      <c r="D27" s="27" t="s">
        <v>68</v>
      </c>
      <c r="E27" s="26"/>
      <c r="F27" s="26"/>
      <c r="G27" s="26"/>
      <c r="H27" s="26"/>
      <c r="I27" s="26"/>
      <c r="J27" s="26"/>
      <c r="K27" s="26"/>
      <c r="L27" s="26"/>
      <c r="M27" s="26"/>
      <c r="N27" s="26" t="s">
        <v>292</v>
      </c>
      <c r="O27" s="26"/>
      <c r="P27" s="12">
        <f t="shared" si="0"/>
        <v>4</v>
      </c>
      <c r="Q27" s="38"/>
      <c r="R27" s="38"/>
    </row>
    <row r="28" spans="1:18" ht="25.5" x14ac:dyDescent="0.2">
      <c r="A28" s="26" t="s">
        <v>46</v>
      </c>
      <c r="B28" s="26" t="s">
        <v>50</v>
      </c>
      <c r="C28" s="26" t="s">
        <v>61</v>
      </c>
      <c r="D28" s="27" t="s">
        <v>69</v>
      </c>
      <c r="E28" s="26"/>
      <c r="F28" s="26"/>
      <c r="G28" s="26"/>
      <c r="H28" s="26"/>
      <c r="I28" s="26"/>
      <c r="J28" s="26"/>
      <c r="K28" s="26"/>
      <c r="L28" s="26" t="s">
        <v>292</v>
      </c>
      <c r="M28" s="26"/>
      <c r="N28" s="26"/>
      <c r="O28" s="26"/>
      <c r="P28" s="12">
        <f t="shared" si="0"/>
        <v>3</v>
      </c>
      <c r="Q28" s="38"/>
      <c r="R28" s="38"/>
    </row>
    <row r="29" spans="1:18" ht="25.5" x14ac:dyDescent="0.2">
      <c r="A29" s="26" t="s">
        <v>46</v>
      </c>
      <c r="B29" s="26" t="s">
        <v>51</v>
      </c>
      <c r="C29" s="26" t="s">
        <v>59</v>
      </c>
      <c r="D29" s="27" t="s">
        <v>70</v>
      </c>
      <c r="E29" s="26"/>
      <c r="F29" s="26"/>
      <c r="G29" s="26"/>
      <c r="H29" s="26"/>
      <c r="I29" s="26"/>
      <c r="J29" s="26"/>
      <c r="K29" s="26"/>
      <c r="L29" s="26"/>
      <c r="M29" s="26" t="s">
        <v>292</v>
      </c>
      <c r="N29" s="26"/>
      <c r="O29" s="26"/>
      <c r="P29" s="12">
        <f t="shared" si="0"/>
        <v>4</v>
      </c>
      <c r="Q29" s="37">
        <f>ROUND(AVERAGE($P$29:$P$35),1)</f>
        <v>3.1</v>
      </c>
      <c r="R29" s="38"/>
    </row>
    <row r="30" spans="1:18" ht="25.5" x14ac:dyDescent="0.2">
      <c r="A30" s="26" t="s">
        <v>46</v>
      </c>
      <c r="B30" s="26" t="s">
        <v>51</v>
      </c>
      <c r="C30" s="26" t="s">
        <v>59</v>
      </c>
      <c r="D30" s="27" t="s">
        <v>71</v>
      </c>
      <c r="E30" s="26"/>
      <c r="F30" s="26"/>
      <c r="G30" s="26"/>
      <c r="H30" s="26"/>
      <c r="I30" s="26"/>
      <c r="J30" s="26"/>
      <c r="K30" s="26" t="s">
        <v>292</v>
      </c>
      <c r="L30" s="26"/>
      <c r="M30" s="26"/>
      <c r="N30" s="26"/>
      <c r="O30" s="26"/>
      <c r="P30" s="12">
        <f t="shared" si="0"/>
        <v>3</v>
      </c>
      <c r="Q30" s="38"/>
      <c r="R30" s="38"/>
    </row>
    <row r="31" spans="1:18" ht="25.5" x14ac:dyDescent="0.2">
      <c r="A31" s="26" t="s">
        <v>46</v>
      </c>
      <c r="B31" s="26" t="s">
        <v>51</v>
      </c>
      <c r="C31" s="26" t="s">
        <v>60</v>
      </c>
      <c r="D31" s="27" t="s">
        <v>72</v>
      </c>
      <c r="E31" s="26"/>
      <c r="F31" s="26"/>
      <c r="G31" s="26"/>
      <c r="H31" s="26"/>
      <c r="I31" s="26"/>
      <c r="J31" s="26"/>
      <c r="K31" s="26" t="s">
        <v>292</v>
      </c>
      <c r="L31" s="26"/>
      <c r="M31" s="26"/>
      <c r="N31" s="26"/>
      <c r="O31" s="26"/>
      <c r="P31" s="12">
        <f t="shared" si="0"/>
        <v>3</v>
      </c>
      <c r="Q31" s="38"/>
      <c r="R31" s="38"/>
    </row>
    <row r="32" spans="1:18" ht="25.5" x14ac:dyDescent="0.2">
      <c r="A32" s="26" t="s">
        <v>46</v>
      </c>
      <c r="B32" s="26" t="s">
        <v>51</v>
      </c>
      <c r="C32" s="26" t="s">
        <v>60</v>
      </c>
      <c r="D32" s="27" t="s">
        <v>73</v>
      </c>
      <c r="E32" s="26"/>
      <c r="F32" s="26"/>
      <c r="G32" s="26"/>
      <c r="H32" s="26"/>
      <c r="I32" s="26"/>
      <c r="J32" s="26"/>
      <c r="K32" s="26"/>
      <c r="L32" s="26"/>
      <c r="M32" s="26" t="s">
        <v>292</v>
      </c>
      <c r="N32" s="26"/>
      <c r="O32" s="26"/>
      <c r="P32" s="12">
        <f t="shared" si="0"/>
        <v>4</v>
      </c>
      <c r="Q32" s="38"/>
      <c r="R32" s="38"/>
    </row>
    <row r="33" spans="1:18" ht="25.5" x14ac:dyDescent="0.2">
      <c r="A33" s="26" t="s">
        <v>46</v>
      </c>
      <c r="B33" s="26" t="s">
        <v>51</v>
      </c>
      <c r="C33" s="26" t="s">
        <v>61</v>
      </c>
      <c r="D33" s="27" t="s">
        <v>305</v>
      </c>
      <c r="E33" s="26"/>
      <c r="F33" s="26"/>
      <c r="G33" s="26"/>
      <c r="H33" s="26"/>
      <c r="I33" s="26"/>
      <c r="J33" s="26"/>
      <c r="K33" s="26"/>
      <c r="L33" s="26" t="s">
        <v>292</v>
      </c>
      <c r="M33" s="26"/>
      <c r="N33" s="26"/>
      <c r="O33" s="26"/>
      <c r="P33" s="12">
        <f t="shared" si="0"/>
        <v>3</v>
      </c>
      <c r="Q33" s="38"/>
      <c r="R33" s="38"/>
    </row>
    <row r="34" spans="1:18" ht="25.5" x14ac:dyDescent="0.2">
      <c r="A34" s="26" t="s">
        <v>46</v>
      </c>
      <c r="B34" s="26" t="s">
        <v>51</v>
      </c>
      <c r="C34" s="26" t="s">
        <v>61</v>
      </c>
      <c r="D34" s="27" t="s">
        <v>74</v>
      </c>
      <c r="E34" s="26"/>
      <c r="F34" s="26"/>
      <c r="G34" s="26"/>
      <c r="H34" s="26"/>
      <c r="I34" s="26"/>
      <c r="J34" s="26" t="s">
        <v>292</v>
      </c>
      <c r="K34" s="26"/>
      <c r="L34" s="26"/>
      <c r="M34" s="26"/>
      <c r="N34" s="26"/>
      <c r="O34" s="26"/>
      <c r="P34" s="12">
        <f t="shared" si="0"/>
        <v>2</v>
      </c>
      <c r="Q34" s="38"/>
      <c r="R34" s="38"/>
    </row>
    <row r="35" spans="1:18" ht="38.25" x14ac:dyDescent="0.2">
      <c r="A35" s="26" t="s">
        <v>46</v>
      </c>
      <c r="B35" s="26" t="s">
        <v>51</v>
      </c>
      <c r="C35" s="26" t="s">
        <v>61</v>
      </c>
      <c r="D35" s="27" t="s">
        <v>75</v>
      </c>
      <c r="E35" s="26"/>
      <c r="F35" s="26"/>
      <c r="G35" s="26"/>
      <c r="H35" s="26"/>
      <c r="I35" s="26"/>
      <c r="J35" s="26"/>
      <c r="K35" s="26" t="s">
        <v>292</v>
      </c>
      <c r="L35" s="26"/>
      <c r="M35" s="26"/>
      <c r="N35" s="26"/>
      <c r="O35" s="26"/>
      <c r="P35" s="12">
        <f t="shared" si="0"/>
        <v>3</v>
      </c>
      <c r="Q35" s="38"/>
      <c r="R35" s="38"/>
    </row>
    <row r="36" spans="1:18" ht="25.5" x14ac:dyDescent="0.2">
      <c r="A36" s="26" t="s">
        <v>46</v>
      </c>
      <c r="B36" s="26" t="s">
        <v>52</v>
      </c>
      <c r="C36" s="26" t="s">
        <v>59</v>
      </c>
      <c r="D36" s="27" t="s">
        <v>76</v>
      </c>
      <c r="E36" s="26"/>
      <c r="F36" s="26"/>
      <c r="G36" s="26"/>
      <c r="H36" s="26"/>
      <c r="I36" s="26"/>
      <c r="J36" s="26"/>
      <c r="K36" s="26"/>
      <c r="L36" s="26"/>
      <c r="M36" s="26"/>
      <c r="N36" s="26" t="s">
        <v>292</v>
      </c>
      <c r="O36" s="26"/>
      <c r="P36" s="12">
        <f t="shared" si="0"/>
        <v>4</v>
      </c>
      <c r="Q36" s="37">
        <f>ROUND(AVERAGE($P$36:$P$42),1)</f>
        <v>3.1</v>
      </c>
      <c r="R36" s="38"/>
    </row>
    <row r="37" spans="1:18" ht="25.5" x14ac:dyDescent="0.2">
      <c r="A37" s="26" t="s">
        <v>46</v>
      </c>
      <c r="B37" s="26" t="s">
        <v>52</v>
      </c>
      <c r="C37" s="26" t="s">
        <v>59</v>
      </c>
      <c r="D37" s="27" t="s">
        <v>77</v>
      </c>
      <c r="E37" s="26"/>
      <c r="F37" s="26"/>
      <c r="G37" s="26"/>
      <c r="H37" s="26"/>
      <c r="I37" s="26"/>
      <c r="J37" s="26"/>
      <c r="K37" s="26"/>
      <c r="L37" s="26"/>
      <c r="M37" s="26" t="s">
        <v>292</v>
      </c>
      <c r="N37" s="26"/>
      <c r="O37" s="26"/>
      <c r="P37" s="12">
        <f t="shared" si="0"/>
        <v>4</v>
      </c>
      <c r="Q37" s="38"/>
      <c r="R37" s="38"/>
    </row>
    <row r="38" spans="1:18" ht="25.5" x14ac:dyDescent="0.2">
      <c r="A38" s="26" t="s">
        <v>46</v>
      </c>
      <c r="B38" s="26" t="s">
        <v>52</v>
      </c>
      <c r="C38" s="26" t="s">
        <v>60</v>
      </c>
      <c r="D38" s="27" t="s">
        <v>78</v>
      </c>
      <c r="E38" s="26"/>
      <c r="F38" s="26"/>
      <c r="G38" s="26"/>
      <c r="H38" s="26"/>
      <c r="I38" s="26"/>
      <c r="J38" s="26"/>
      <c r="K38" s="26"/>
      <c r="L38" s="26"/>
      <c r="M38" s="26" t="s">
        <v>292</v>
      </c>
      <c r="N38" s="26"/>
      <c r="O38" s="26"/>
      <c r="P38" s="12">
        <f t="shared" si="0"/>
        <v>4</v>
      </c>
      <c r="Q38" s="38"/>
      <c r="R38" s="38"/>
    </row>
    <row r="39" spans="1:18" ht="25.5" x14ac:dyDescent="0.2">
      <c r="A39" s="26" t="s">
        <v>46</v>
      </c>
      <c r="B39" s="26" t="s">
        <v>52</v>
      </c>
      <c r="C39" s="26" t="s">
        <v>60</v>
      </c>
      <c r="D39" s="27" t="s">
        <v>79</v>
      </c>
      <c r="E39" s="26"/>
      <c r="F39" s="26"/>
      <c r="G39" s="26"/>
      <c r="H39" s="26"/>
      <c r="I39" s="26"/>
      <c r="J39" s="26"/>
      <c r="K39" s="26"/>
      <c r="L39" s="26" t="s">
        <v>292</v>
      </c>
      <c r="M39" s="26"/>
      <c r="N39" s="26"/>
      <c r="O39" s="26"/>
      <c r="P39" s="12">
        <f t="shared" si="0"/>
        <v>3</v>
      </c>
      <c r="Q39" s="38"/>
      <c r="R39" s="38"/>
    </row>
    <row r="40" spans="1:18" ht="38.25" x14ac:dyDescent="0.2">
      <c r="A40" s="26" t="s">
        <v>46</v>
      </c>
      <c r="B40" s="26" t="s">
        <v>52</v>
      </c>
      <c r="C40" s="26" t="s">
        <v>60</v>
      </c>
      <c r="D40" s="27" t="s">
        <v>80</v>
      </c>
      <c r="E40" s="26"/>
      <c r="F40" s="26"/>
      <c r="G40" s="26"/>
      <c r="H40" s="26"/>
      <c r="I40" s="26"/>
      <c r="J40" s="26" t="s">
        <v>292</v>
      </c>
      <c r="K40" s="26"/>
      <c r="L40" s="26"/>
      <c r="M40" s="26"/>
      <c r="N40" s="26"/>
      <c r="O40" s="26"/>
      <c r="P40" s="12">
        <f t="shared" si="0"/>
        <v>2</v>
      </c>
      <c r="Q40" s="38"/>
      <c r="R40" s="38"/>
    </row>
    <row r="41" spans="1:18" ht="25.5" x14ac:dyDescent="0.2">
      <c r="A41" s="26" t="s">
        <v>46</v>
      </c>
      <c r="B41" s="26" t="s">
        <v>52</v>
      </c>
      <c r="C41" s="26" t="s">
        <v>61</v>
      </c>
      <c r="D41" s="27" t="s">
        <v>81</v>
      </c>
      <c r="E41" s="26"/>
      <c r="F41" s="26"/>
      <c r="G41" s="26"/>
      <c r="H41" s="26"/>
      <c r="I41" s="26"/>
      <c r="J41" s="26" t="s">
        <v>292</v>
      </c>
      <c r="K41" s="26"/>
      <c r="L41" s="26"/>
      <c r="M41" s="26"/>
      <c r="N41" s="26"/>
      <c r="O41" s="26"/>
      <c r="P41" s="12">
        <f t="shared" si="0"/>
        <v>2</v>
      </c>
      <c r="Q41" s="38"/>
      <c r="R41" s="38"/>
    </row>
    <row r="42" spans="1:18" ht="25.5" x14ac:dyDescent="0.2">
      <c r="A42" s="26" t="s">
        <v>46</v>
      </c>
      <c r="B42" s="26" t="s">
        <v>52</v>
      </c>
      <c r="C42" s="26" t="s">
        <v>61</v>
      </c>
      <c r="D42" s="27" t="s">
        <v>82</v>
      </c>
      <c r="E42" s="26"/>
      <c r="F42" s="26"/>
      <c r="G42" s="26"/>
      <c r="H42" s="26"/>
      <c r="I42" s="26"/>
      <c r="J42" s="26"/>
      <c r="K42" s="26" t="s">
        <v>292</v>
      </c>
      <c r="L42" s="26"/>
      <c r="M42" s="26"/>
      <c r="N42" s="26"/>
      <c r="O42" s="26"/>
      <c r="P42" s="12">
        <f t="shared" si="0"/>
        <v>3</v>
      </c>
      <c r="Q42" s="38"/>
      <c r="R42" s="38"/>
    </row>
    <row r="43" spans="1:18" ht="38.25" x14ac:dyDescent="0.2">
      <c r="A43" s="26" t="s">
        <v>46</v>
      </c>
      <c r="B43" s="26" t="s">
        <v>53</v>
      </c>
      <c r="C43" s="26" t="s">
        <v>59</v>
      </c>
      <c r="D43" s="27" t="s">
        <v>83</v>
      </c>
      <c r="E43" s="26"/>
      <c r="F43" s="26"/>
      <c r="G43" s="26"/>
      <c r="H43" s="26"/>
      <c r="I43" s="26"/>
      <c r="J43" s="26" t="s">
        <v>292</v>
      </c>
      <c r="K43" s="26"/>
      <c r="L43" s="26"/>
      <c r="M43" s="26"/>
      <c r="N43" s="26"/>
      <c r="O43" s="26"/>
      <c r="P43" s="12">
        <f t="shared" si="0"/>
        <v>2</v>
      </c>
      <c r="Q43" s="37">
        <f>ROUND(AVERAGE($P$43:$P$49),1)</f>
        <v>3</v>
      </c>
      <c r="R43" s="38"/>
    </row>
    <row r="44" spans="1:18" ht="25.5" x14ac:dyDescent="0.2">
      <c r="A44" s="26" t="s">
        <v>46</v>
      </c>
      <c r="B44" s="26" t="s">
        <v>53</v>
      </c>
      <c r="C44" s="26" t="s">
        <v>59</v>
      </c>
      <c r="D44" s="27" t="s">
        <v>84</v>
      </c>
      <c r="E44" s="26"/>
      <c r="F44" s="26"/>
      <c r="G44" s="26"/>
      <c r="H44" s="26"/>
      <c r="I44" s="26"/>
      <c r="J44" s="26"/>
      <c r="K44" s="26" t="s">
        <v>292</v>
      </c>
      <c r="L44" s="26"/>
      <c r="M44" s="26"/>
      <c r="N44" s="26"/>
      <c r="O44" s="26"/>
      <c r="P44" s="12">
        <f t="shared" si="0"/>
        <v>3</v>
      </c>
      <c r="Q44" s="38"/>
      <c r="R44" s="38"/>
    </row>
    <row r="45" spans="1:18" ht="25.5" x14ac:dyDescent="0.2">
      <c r="A45" s="26" t="s">
        <v>46</v>
      </c>
      <c r="B45" s="26" t="s">
        <v>53</v>
      </c>
      <c r="C45" s="26" t="s">
        <v>60</v>
      </c>
      <c r="D45" s="27" t="s">
        <v>85</v>
      </c>
      <c r="E45" s="26"/>
      <c r="F45" s="26"/>
      <c r="G45" s="26"/>
      <c r="H45" s="26"/>
      <c r="I45" s="26"/>
      <c r="J45" s="26"/>
      <c r="K45" s="26" t="s">
        <v>292</v>
      </c>
      <c r="L45" s="26"/>
      <c r="M45" s="26"/>
      <c r="N45" s="26"/>
      <c r="O45" s="26"/>
      <c r="P45" s="12">
        <f t="shared" si="0"/>
        <v>3</v>
      </c>
      <c r="Q45" s="38"/>
      <c r="R45" s="38"/>
    </row>
    <row r="46" spans="1:18" ht="25.5" x14ac:dyDescent="0.2">
      <c r="A46" s="26" t="s">
        <v>46</v>
      </c>
      <c r="B46" s="26" t="s">
        <v>53</v>
      </c>
      <c r="C46" s="26" t="s">
        <v>60</v>
      </c>
      <c r="D46" s="27" t="s">
        <v>86</v>
      </c>
      <c r="E46" s="26"/>
      <c r="F46" s="26"/>
      <c r="G46" s="26"/>
      <c r="H46" s="26"/>
      <c r="I46" s="26"/>
      <c r="J46" s="26"/>
      <c r="K46" s="26"/>
      <c r="L46" s="26"/>
      <c r="M46" s="26" t="s">
        <v>292</v>
      </c>
      <c r="N46" s="26"/>
      <c r="O46" s="26"/>
      <c r="P46" s="12">
        <f t="shared" si="0"/>
        <v>4</v>
      </c>
      <c r="Q46" s="38"/>
      <c r="R46" s="38"/>
    </row>
    <row r="47" spans="1:18" ht="38.25" x14ac:dyDescent="0.2">
      <c r="A47" s="26" t="s">
        <v>46</v>
      </c>
      <c r="B47" s="26" t="s">
        <v>53</v>
      </c>
      <c r="C47" s="26" t="s">
        <v>61</v>
      </c>
      <c r="D47" s="27" t="s">
        <v>87</v>
      </c>
      <c r="E47" s="26"/>
      <c r="F47" s="26"/>
      <c r="G47" s="26"/>
      <c r="H47" s="26"/>
      <c r="I47" s="26"/>
      <c r="J47" s="26"/>
      <c r="K47" s="26" t="s">
        <v>292</v>
      </c>
      <c r="L47" s="26"/>
      <c r="M47" s="26"/>
      <c r="N47" s="26"/>
      <c r="O47" s="26"/>
      <c r="P47" s="12">
        <f t="shared" si="0"/>
        <v>3</v>
      </c>
      <c r="Q47" s="38"/>
      <c r="R47" s="38"/>
    </row>
    <row r="48" spans="1:18" ht="38.25" x14ac:dyDescent="0.2">
      <c r="A48" s="26" t="s">
        <v>46</v>
      </c>
      <c r="B48" s="26" t="s">
        <v>53</v>
      </c>
      <c r="C48" s="26" t="s">
        <v>61</v>
      </c>
      <c r="D48" s="27" t="s">
        <v>88</v>
      </c>
      <c r="E48" s="26"/>
      <c r="F48" s="26"/>
      <c r="G48" s="26"/>
      <c r="H48" s="26"/>
      <c r="I48" s="26"/>
      <c r="J48" s="26"/>
      <c r="K48" s="26"/>
      <c r="L48" s="26" t="s">
        <v>292</v>
      </c>
      <c r="M48" s="26"/>
      <c r="N48" s="26"/>
      <c r="O48" s="26"/>
      <c r="P48" s="12">
        <f t="shared" si="0"/>
        <v>3</v>
      </c>
      <c r="Q48" s="38"/>
      <c r="R48" s="38"/>
    </row>
    <row r="49" spans="1:18" ht="25.5" x14ac:dyDescent="0.2">
      <c r="A49" s="26" t="s">
        <v>46</v>
      </c>
      <c r="B49" s="26" t="s">
        <v>53</v>
      </c>
      <c r="C49" s="26" t="s">
        <v>61</v>
      </c>
      <c r="D49" s="27" t="s">
        <v>89</v>
      </c>
      <c r="E49" s="26"/>
      <c r="F49" s="26"/>
      <c r="G49" s="26"/>
      <c r="H49" s="26"/>
      <c r="I49" s="26"/>
      <c r="J49" s="26"/>
      <c r="K49" s="26"/>
      <c r="L49" s="26" t="s">
        <v>292</v>
      </c>
      <c r="M49" s="26"/>
      <c r="N49" s="26"/>
      <c r="O49" s="26"/>
      <c r="P49" s="12">
        <f t="shared" si="0"/>
        <v>3</v>
      </c>
      <c r="Q49" s="38"/>
      <c r="R49" s="38"/>
    </row>
    <row r="50" spans="1:18" ht="25.5" x14ac:dyDescent="0.2">
      <c r="A50" s="26" t="s">
        <v>46</v>
      </c>
      <c r="B50" s="26" t="s">
        <v>54</v>
      </c>
      <c r="C50" s="26" t="s">
        <v>59</v>
      </c>
      <c r="D50" s="27" t="s">
        <v>90</v>
      </c>
      <c r="E50" s="26"/>
      <c r="F50" s="26"/>
      <c r="G50" s="26"/>
      <c r="H50" s="26"/>
      <c r="I50" s="26"/>
      <c r="J50" s="26"/>
      <c r="K50" s="26"/>
      <c r="L50" s="26" t="s">
        <v>292</v>
      </c>
      <c r="M50" s="26"/>
      <c r="N50" s="26"/>
      <c r="O50" s="26"/>
      <c r="P50" s="12">
        <f t="shared" si="0"/>
        <v>3</v>
      </c>
      <c r="Q50" s="37">
        <f>ROUND(AVERAGE($P$50:$P$56),1)</f>
        <v>3.1</v>
      </c>
      <c r="R50" s="38"/>
    </row>
    <row r="51" spans="1:18" ht="25.5" x14ac:dyDescent="0.2">
      <c r="A51" s="26" t="s">
        <v>46</v>
      </c>
      <c r="B51" s="26" t="s">
        <v>54</v>
      </c>
      <c r="C51" s="26" t="s">
        <v>59</v>
      </c>
      <c r="D51" s="27" t="s">
        <v>91</v>
      </c>
      <c r="E51" s="26"/>
      <c r="F51" s="26"/>
      <c r="G51" s="26"/>
      <c r="H51" s="26"/>
      <c r="I51" s="26"/>
      <c r="J51" s="26"/>
      <c r="K51" s="26"/>
      <c r="L51" s="26"/>
      <c r="M51" s="26" t="s">
        <v>292</v>
      </c>
      <c r="N51" s="26"/>
      <c r="O51" s="26"/>
      <c r="P51" s="12">
        <f t="shared" si="0"/>
        <v>4</v>
      </c>
      <c r="Q51" s="38"/>
      <c r="R51" s="38"/>
    </row>
    <row r="52" spans="1:18" ht="25.5" x14ac:dyDescent="0.2">
      <c r="A52" s="26" t="s">
        <v>46</v>
      </c>
      <c r="B52" s="26" t="s">
        <v>54</v>
      </c>
      <c r="C52" s="26" t="s">
        <v>60</v>
      </c>
      <c r="D52" s="27" t="s">
        <v>92</v>
      </c>
      <c r="E52" s="26"/>
      <c r="F52" s="26"/>
      <c r="G52" s="26"/>
      <c r="H52" s="26"/>
      <c r="I52" s="26"/>
      <c r="J52" s="26"/>
      <c r="K52" s="26"/>
      <c r="L52" s="26" t="s">
        <v>292</v>
      </c>
      <c r="M52" s="26"/>
      <c r="N52" s="26"/>
      <c r="O52" s="26"/>
      <c r="P52" s="12">
        <f t="shared" si="0"/>
        <v>3</v>
      </c>
      <c r="Q52" s="38"/>
      <c r="R52" s="38"/>
    </row>
    <row r="53" spans="1:18" ht="25.5" x14ac:dyDescent="0.2">
      <c r="A53" s="26" t="s">
        <v>46</v>
      </c>
      <c r="B53" s="26" t="s">
        <v>54</v>
      </c>
      <c r="C53" s="26" t="s">
        <v>60</v>
      </c>
      <c r="D53" s="27" t="s">
        <v>312</v>
      </c>
      <c r="E53" s="26"/>
      <c r="F53" s="26"/>
      <c r="G53" s="26"/>
      <c r="H53" s="26"/>
      <c r="I53" s="26"/>
      <c r="J53" s="26"/>
      <c r="K53" s="26"/>
      <c r="L53" s="26" t="s">
        <v>292</v>
      </c>
      <c r="M53" s="26"/>
      <c r="N53" s="26"/>
      <c r="O53" s="26"/>
      <c r="P53" s="12">
        <f t="shared" ref="P53:P84" si="1">VLOOKUP(MATCH("X", E53:O53)-1, $O$201:$P$211, 2, FALSE)</f>
        <v>3</v>
      </c>
      <c r="Q53" s="38"/>
      <c r="R53" s="38"/>
    </row>
    <row r="54" spans="1:18" ht="25.5" x14ac:dyDescent="0.2">
      <c r="A54" s="26" t="s">
        <v>46</v>
      </c>
      <c r="B54" s="26" t="s">
        <v>54</v>
      </c>
      <c r="C54" s="26" t="s">
        <v>61</v>
      </c>
      <c r="D54" s="27" t="s">
        <v>93</v>
      </c>
      <c r="E54" s="26"/>
      <c r="F54" s="26"/>
      <c r="G54" s="26"/>
      <c r="H54" s="26"/>
      <c r="I54" s="26"/>
      <c r="J54" s="26"/>
      <c r="K54" s="26" t="s">
        <v>292</v>
      </c>
      <c r="L54" s="26"/>
      <c r="M54" s="26"/>
      <c r="N54" s="26"/>
      <c r="O54" s="26"/>
      <c r="P54" s="12">
        <f t="shared" si="1"/>
        <v>3</v>
      </c>
      <c r="Q54" s="38"/>
      <c r="R54" s="38"/>
    </row>
    <row r="55" spans="1:18" ht="25.5" x14ac:dyDescent="0.2">
      <c r="A55" s="26" t="s">
        <v>46</v>
      </c>
      <c r="B55" s="26" t="s">
        <v>54</v>
      </c>
      <c r="C55" s="26" t="s">
        <v>61</v>
      </c>
      <c r="D55" s="27" t="s">
        <v>94</v>
      </c>
      <c r="E55" s="26"/>
      <c r="F55" s="26"/>
      <c r="G55" s="26"/>
      <c r="H55" s="26"/>
      <c r="I55" s="26"/>
      <c r="J55" s="26"/>
      <c r="K55" s="26" t="s">
        <v>292</v>
      </c>
      <c r="L55" s="26"/>
      <c r="M55" s="26"/>
      <c r="N55" s="26"/>
      <c r="O55" s="26"/>
      <c r="P55" s="12">
        <f t="shared" si="1"/>
        <v>3</v>
      </c>
      <c r="Q55" s="38"/>
      <c r="R55" s="38"/>
    </row>
    <row r="56" spans="1:18" ht="25.5" x14ac:dyDescent="0.2">
      <c r="A56" s="26" t="s">
        <v>46</v>
      </c>
      <c r="B56" s="26" t="s">
        <v>54</v>
      </c>
      <c r="C56" s="26" t="s">
        <v>61</v>
      </c>
      <c r="D56" s="27" t="s">
        <v>95</v>
      </c>
      <c r="E56" s="26"/>
      <c r="F56" s="26"/>
      <c r="G56" s="26"/>
      <c r="H56" s="26"/>
      <c r="I56" s="26"/>
      <c r="J56" s="26"/>
      <c r="K56" s="26" t="s">
        <v>292</v>
      </c>
      <c r="L56" s="26"/>
      <c r="M56" s="26"/>
      <c r="N56" s="26"/>
      <c r="O56" s="26"/>
      <c r="P56" s="12">
        <f t="shared" si="1"/>
        <v>3</v>
      </c>
      <c r="Q56" s="38"/>
      <c r="R56" s="38"/>
    </row>
    <row r="57" spans="1:18" ht="38.25" x14ac:dyDescent="0.2">
      <c r="A57" s="26" t="s">
        <v>47</v>
      </c>
      <c r="B57" s="26" t="s">
        <v>55</v>
      </c>
      <c r="C57" s="26" t="s">
        <v>59</v>
      </c>
      <c r="D57" s="27" t="s">
        <v>313</v>
      </c>
      <c r="E57" s="26"/>
      <c r="F57" s="26"/>
      <c r="G57" s="26"/>
      <c r="H57" s="26"/>
      <c r="I57" s="26"/>
      <c r="J57" s="26"/>
      <c r="K57" s="26" t="s">
        <v>292</v>
      </c>
      <c r="L57" s="26"/>
      <c r="M57" s="26"/>
      <c r="N57" s="26"/>
      <c r="O57" s="26"/>
      <c r="P57" s="12">
        <f t="shared" si="1"/>
        <v>3</v>
      </c>
      <c r="Q57" s="37">
        <f>ROUND(AVERAGE($P$57:$P$65),1)</f>
        <v>3</v>
      </c>
      <c r="R57" s="37">
        <f>ROUND(AVERAGE($P$57:$P$72),1)</f>
        <v>3.1</v>
      </c>
    </row>
    <row r="58" spans="1:18" ht="25.5" x14ac:dyDescent="0.2">
      <c r="A58" s="26" t="s">
        <v>47</v>
      </c>
      <c r="B58" s="26" t="s">
        <v>55</v>
      </c>
      <c r="C58" s="26" t="s">
        <v>59</v>
      </c>
      <c r="D58" s="27" t="s">
        <v>96</v>
      </c>
      <c r="E58" s="26"/>
      <c r="F58" s="26"/>
      <c r="G58" s="26"/>
      <c r="H58" s="26"/>
      <c r="I58" s="26"/>
      <c r="J58" s="26"/>
      <c r="K58" s="26" t="s">
        <v>292</v>
      </c>
      <c r="L58" s="26"/>
      <c r="M58" s="26"/>
      <c r="N58" s="26"/>
      <c r="O58" s="26"/>
      <c r="P58" s="12">
        <f t="shared" si="1"/>
        <v>3</v>
      </c>
      <c r="Q58" s="38"/>
      <c r="R58" s="38"/>
    </row>
    <row r="59" spans="1:18" ht="25.5" x14ac:dyDescent="0.2">
      <c r="A59" s="26" t="s">
        <v>47</v>
      </c>
      <c r="B59" s="26" t="s">
        <v>55</v>
      </c>
      <c r="C59" s="26" t="s">
        <v>60</v>
      </c>
      <c r="D59" s="27" t="s">
        <v>97</v>
      </c>
      <c r="E59" s="26"/>
      <c r="F59" s="26"/>
      <c r="G59" s="26"/>
      <c r="H59" s="26"/>
      <c r="I59" s="26"/>
      <c r="J59" s="26"/>
      <c r="K59" s="26"/>
      <c r="L59" s="26" t="s">
        <v>292</v>
      </c>
      <c r="M59" s="26"/>
      <c r="N59" s="26"/>
      <c r="O59" s="26"/>
      <c r="P59" s="12">
        <f t="shared" si="1"/>
        <v>3</v>
      </c>
      <c r="Q59" s="38"/>
      <c r="R59" s="38"/>
    </row>
    <row r="60" spans="1:18" ht="38.25" x14ac:dyDescent="0.2">
      <c r="A60" s="26" t="s">
        <v>47</v>
      </c>
      <c r="B60" s="26" t="s">
        <v>55</v>
      </c>
      <c r="C60" s="26" t="s">
        <v>60</v>
      </c>
      <c r="D60" s="27" t="s">
        <v>98</v>
      </c>
      <c r="E60" s="26"/>
      <c r="F60" s="26"/>
      <c r="G60" s="26"/>
      <c r="H60" s="26"/>
      <c r="I60" s="26"/>
      <c r="J60" s="26"/>
      <c r="K60" s="26" t="s">
        <v>292</v>
      </c>
      <c r="L60" s="26"/>
      <c r="M60" s="26"/>
      <c r="N60" s="26"/>
      <c r="O60" s="26"/>
      <c r="P60" s="12">
        <f t="shared" si="1"/>
        <v>3</v>
      </c>
      <c r="Q60" s="38"/>
      <c r="R60" s="38"/>
    </row>
    <row r="61" spans="1:18" ht="25.5" x14ac:dyDescent="0.2">
      <c r="A61" s="26" t="s">
        <v>47</v>
      </c>
      <c r="B61" s="26" t="s">
        <v>55</v>
      </c>
      <c r="C61" s="26" t="s">
        <v>60</v>
      </c>
      <c r="D61" s="27" t="s">
        <v>99</v>
      </c>
      <c r="E61" s="26"/>
      <c r="F61" s="26"/>
      <c r="G61" s="26"/>
      <c r="H61" s="26"/>
      <c r="I61" s="26"/>
      <c r="J61" s="26"/>
      <c r="K61" s="26" t="s">
        <v>292</v>
      </c>
      <c r="L61" s="26"/>
      <c r="M61" s="26"/>
      <c r="N61" s="26"/>
      <c r="O61" s="26"/>
      <c r="P61" s="12">
        <f t="shared" si="1"/>
        <v>3</v>
      </c>
      <c r="Q61" s="38"/>
      <c r="R61" s="38"/>
    </row>
    <row r="62" spans="1:18" ht="25.5" x14ac:dyDescent="0.2">
      <c r="A62" s="26" t="s">
        <v>47</v>
      </c>
      <c r="B62" s="26" t="s">
        <v>55</v>
      </c>
      <c r="C62" s="26" t="s">
        <v>60</v>
      </c>
      <c r="D62" s="27" t="s">
        <v>100</v>
      </c>
      <c r="E62" s="26"/>
      <c r="F62" s="26"/>
      <c r="G62" s="26"/>
      <c r="H62" s="26"/>
      <c r="I62" s="26"/>
      <c r="J62" s="26"/>
      <c r="K62" s="26"/>
      <c r="L62" s="26" t="s">
        <v>292</v>
      </c>
      <c r="M62" s="26"/>
      <c r="N62" s="26"/>
      <c r="O62" s="26"/>
      <c r="P62" s="12">
        <f t="shared" si="1"/>
        <v>3</v>
      </c>
      <c r="Q62" s="38"/>
      <c r="R62" s="38"/>
    </row>
    <row r="63" spans="1:18" ht="25.5" x14ac:dyDescent="0.2">
      <c r="A63" s="26" t="s">
        <v>47</v>
      </c>
      <c r="B63" s="26" t="s">
        <v>55</v>
      </c>
      <c r="C63" s="26" t="s">
        <v>61</v>
      </c>
      <c r="D63" s="27" t="s">
        <v>306</v>
      </c>
      <c r="E63" s="26"/>
      <c r="F63" s="26"/>
      <c r="G63" s="26"/>
      <c r="H63" s="26"/>
      <c r="I63" s="26"/>
      <c r="J63" s="26"/>
      <c r="K63" s="26"/>
      <c r="L63" s="26" t="s">
        <v>292</v>
      </c>
      <c r="M63" s="26"/>
      <c r="N63" s="26"/>
      <c r="O63" s="26"/>
      <c r="P63" s="12">
        <f t="shared" si="1"/>
        <v>3</v>
      </c>
      <c r="Q63" s="38"/>
      <c r="R63" s="38"/>
    </row>
    <row r="64" spans="1:18" ht="51" x14ac:dyDescent="0.2">
      <c r="A64" s="26" t="s">
        <v>47</v>
      </c>
      <c r="B64" s="26" t="s">
        <v>55</v>
      </c>
      <c r="C64" s="26" t="s">
        <v>61</v>
      </c>
      <c r="D64" s="27" t="s">
        <v>101</v>
      </c>
      <c r="E64" s="26"/>
      <c r="F64" s="26"/>
      <c r="G64" s="26"/>
      <c r="H64" s="26"/>
      <c r="I64" s="26"/>
      <c r="J64" s="26"/>
      <c r="K64" s="26"/>
      <c r="L64" s="26" t="s">
        <v>292</v>
      </c>
      <c r="M64" s="26"/>
      <c r="N64" s="26"/>
      <c r="O64" s="26"/>
      <c r="P64" s="12">
        <f t="shared" si="1"/>
        <v>3</v>
      </c>
      <c r="Q64" s="38"/>
      <c r="R64" s="38"/>
    </row>
    <row r="65" spans="1:18" ht="38.25" x14ac:dyDescent="0.2">
      <c r="A65" s="26" t="s">
        <v>47</v>
      </c>
      <c r="B65" s="26" t="s">
        <v>55</v>
      </c>
      <c r="C65" s="26" t="s">
        <v>61</v>
      </c>
      <c r="D65" s="27" t="s">
        <v>314</v>
      </c>
      <c r="E65" s="26"/>
      <c r="F65" s="26"/>
      <c r="G65" s="26"/>
      <c r="H65" s="26"/>
      <c r="I65" s="26"/>
      <c r="J65" s="26"/>
      <c r="K65" s="26"/>
      <c r="L65" s="26" t="s">
        <v>292</v>
      </c>
      <c r="M65" s="26"/>
      <c r="N65" s="26"/>
      <c r="O65" s="26"/>
      <c r="P65" s="12">
        <f t="shared" si="1"/>
        <v>3</v>
      </c>
      <c r="Q65" s="38"/>
      <c r="R65" s="38"/>
    </row>
    <row r="66" spans="1:18" ht="25.5" x14ac:dyDescent="0.2">
      <c r="A66" s="26" t="s">
        <v>47</v>
      </c>
      <c r="B66" s="26" t="s">
        <v>56</v>
      </c>
      <c r="C66" s="26" t="s">
        <v>59</v>
      </c>
      <c r="D66" s="27" t="s">
        <v>102</v>
      </c>
      <c r="E66" s="26"/>
      <c r="F66" s="26"/>
      <c r="G66" s="26"/>
      <c r="H66" s="26"/>
      <c r="I66" s="26"/>
      <c r="J66" s="26" t="s">
        <v>292</v>
      </c>
      <c r="K66" s="26"/>
      <c r="L66" s="26"/>
      <c r="M66" s="26"/>
      <c r="N66" s="26"/>
      <c r="O66" s="26"/>
      <c r="P66" s="12">
        <f t="shared" si="1"/>
        <v>2</v>
      </c>
      <c r="Q66" s="37">
        <f>ROUND(AVERAGE($P$66:$P$72),1)</f>
        <v>3.1</v>
      </c>
      <c r="R66" s="38"/>
    </row>
    <row r="67" spans="1:18" ht="38.25" x14ac:dyDescent="0.2">
      <c r="A67" s="26" t="s">
        <v>47</v>
      </c>
      <c r="B67" s="26" t="s">
        <v>56</v>
      </c>
      <c r="C67" s="26" t="s">
        <v>59</v>
      </c>
      <c r="D67" s="27" t="s">
        <v>315</v>
      </c>
      <c r="E67" s="26"/>
      <c r="F67" s="26"/>
      <c r="G67" s="26"/>
      <c r="H67" s="26"/>
      <c r="I67" s="26"/>
      <c r="J67" s="26"/>
      <c r="K67" s="26" t="s">
        <v>292</v>
      </c>
      <c r="L67" s="26"/>
      <c r="M67" s="26"/>
      <c r="N67" s="26"/>
      <c r="O67" s="26"/>
      <c r="P67" s="12">
        <f t="shared" si="1"/>
        <v>3</v>
      </c>
      <c r="Q67" s="38"/>
      <c r="R67" s="38"/>
    </row>
    <row r="68" spans="1:18" ht="38.25" x14ac:dyDescent="0.2">
      <c r="A68" s="26" t="s">
        <v>47</v>
      </c>
      <c r="B68" s="26" t="s">
        <v>56</v>
      </c>
      <c r="C68" s="26" t="s">
        <v>60</v>
      </c>
      <c r="D68" s="27" t="s">
        <v>103</v>
      </c>
      <c r="E68" s="26"/>
      <c r="F68" s="26"/>
      <c r="G68" s="26"/>
      <c r="H68" s="26"/>
      <c r="I68" s="26"/>
      <c r="J68" s="26"/>
      <c r="K68" s="26"/>
      <c r="L68" s="26" t="s">
        <v>292</v>
      </c>
      <c r="M68" s="26"/>
      <c r="N68" s="26"/>
      <c r="O68" s="26"/>
      <c r="P68" s="12">
        <f t="shared" si="1"/>
        <v>3</v>
      </c>
      <c r="Q68" s="38"/>
      <c r="R68" s="38"/>
    </row>
    <row r="69" spans="1:18" ht="25.5" x14ac:dyDescent="0.2">
      <c r="A69" s="26" t="s">
        <v>47</v>
      </c>
      <c r="B69" s="26" t="s">
        <v>56</v>
      </c>
      <c r="C69" s="26" t="s">
        <v>60</v>
      </c>
      <c r="D69" s="27" t="s">
        <v>104</v>
      </c>
      <c r="E69" s="26"/>
      <c r="F69" s="26"/>
      <c r="G69" s="26"/>
      <c r="H69" s="26"/>
      <c r="I69" s="26"/>
      <c r="J69" s="26"/>
      <c r="K69" s="26"/>
      <c r="L69" s="26"/>
      <c r="M69" s="26" t="s">
        <v>292</v>
      </c>
      <c r="N69" s="26"/>
      <c r="O69" s="26"/>
      <c r="P69" s="12">
        <f t="shared" si="1"/>
        <v>4</v>
      </c>
      <c r="Q69" s="38"/>
      <c r="R69" s="38"/>
    </row>
    <row r="70" spans="1:18" ht="38.25" x14ac:dyDescent="0.2">
      <c r="A70" s="26" t="s">
        <v>47</v>
      </c>
      <c r="B70" s="26" t="s">
        <v>56</v>
      </c>
      <c r="C70" s="26" t="s">
        <v>61</v>
      </c>
      <c r="D70" s="27" t="s">
        <v>105</v>
      </c>
      <c r="E70" s="26"/>
      <c r="F70" s="26"/>
      <c r="G70" s="26"/>
      <c r="H70" s="26"/>
      <c r="I70" s="26"/>
      <c r="J70" s="26"/>
      <c r="K70" s="26"/>
      <c r="L70" s="26" t="s">
        <v>292</v>
      </c>
      <c r="M70" s="26"/>
      <c r="N70" s="26"/>
      <c r="O70" s="26"/>
      <c r="P70" s="12">
        <f t="shared" si="1"/>
        <v>3</v>
      </c>
      <c r="Q70" s="38"/>
      <c r="R70" s="38"/>
    </row>
    <row r="71" spans="1:18" ht="25.5" x14ac:dyDescent="0.2">
      <c r="A71" s="26" t="s">
        <v>47</v>
      </c>
      <c r="B71" s="26" t="s">
        <v>56</v>
      </c>
      <c r="C71" s="26" t="s">
        <v>61</v>
      </c>
      <c r="D71" s="27" t="s">
        <v>106</v>
      </c>
      <c r="E71" s="26"/>
      <c r="F71" s="26"/>
      <c r="G71" s="26"/>
      <c r="H71" s="26"/>
      <c r="I71" s="26"/>
      <c r="J71" s="26"/>
      <c r="K71" s="26"/>
      <c r="L71" s="26"/>
      <c r="M71" s="26" t="s">
        <v>292</v>
      </c>
      <c r="N71" s="26"/>
      <c r="O71" s="26"/>
      <c r="P71" s="12">
        <f t="shared" si="1"/>
        <v>4</v>
      </c>
      <c r="Q71" s="38"/>
      <c r="R71" s="38"/>
    </row>
    <row r="72" spans="1:18" ht="25.5" x14ac:dyDescent="0.2">
      <c r="A72" s="26" t="s">
        <v>47</v>
      </c>
      <c r="B72" s="26" t="s">
        <v>56</v>
      </c>
      <c r="C72" s="26" t="s">
        <v>61</v>
      </c>
      <c r="D72" s="27" t="s">
        <v>107</v>
      </c>
      <c r="E72" s="26"/>
      <c r="F72" s="26"/>
      <c r="G72" s="26"/>
      <c r="H72" s="26"/>
      <c r="I72" s="26"/>
      <c r="J72" s="26"/>
      <c r="K72" s="26" t="s">
        <v>292</v>
      </c>
      <c r="L72" s="26"/>
      <c r="M72" s="26"/>
      <c r="N72" s="26"/>
      <c r="O72" s="26"/>
      <c r="P72" s="12">
        <f t="shared" si="1"/>
        <v>3</v>
      </c>
      <c r="Q72" s="38"/>
      <c r="R72" s="38"/>
    </row>
    <row r="73" spans="1:18" ht="25.5" x14ac:dyDescent="0.2">
      <c r="A73" s="26" t="s">
        <v>48</v>
      </c>
      <c r="B73" s="26" t="s">
        <v>57</v>
      </c>
      <c r="C73" s="26" t="s">
        <v>59</v>
      </c>
      <c r="D73" s="27" t="s">
        <v>316</v>
      </c>
      <c r="E73" s="26"/>
      <c r="F73" s="26"/>
      <c r="G73" s="26"/>
      <c r="H73" s="26"/>
      <c r="I73" s="26"/>
      <c r="J73" s="26" t="s">
        <v>292</v>
      </c>
      <c r="K73" s="26"/>
      <c r="L73" s="26"/>
      <c r="M73" s="26"/>
      <c r="N73" s="26"/>
      <c r="O73" s="26"/>
      <c r="P73" s="12">
        <f t="shared" si="1"/>
        <v>2</v>
      </c>
      <c r="Q73" s="37">
        <f>ROUND(AVERAGE($P$73:$P$78),1)</f>
        <v>2.7</v>
      </c>
      <c r="R73" s="37">
        <f>ROUND(AVERAGE($P$73:$P$78),1)</f>
        <v>2.7</v>
      </c>
    </row>
    <row r="74" spans="1:18" ht="25.5" x14ac:dyDescent="0.2">
      <c r="A74" s="26" t="s">
        <v>48</v>
      </c>
      <c r="B74" s="26" t="s">
        <v>57</v>
      </c>
      <c r="C74" s="26" t="s">
        <v>60</v>
      </c>
      <c r="D74" s="27" t="s">
        <v>108</v>
      </c>
      <c r="E74" s="26"/>
      <c r="F74" s="26"/>
      <c r="G74" s="26"/>
      <c r="H74" s="26"/>
      <c r="I74" s="26"/>
      <c r="J74" s="26" t="s">
        <v>292</v>
      </c>
      <c r="K74" s="26"/>
      <c r="L74" s="26"/>
      <c r="M74" s="26"/>
      <c r="N74" s="26"/>
      <c r="O74" s="26"/>
      <c r="P74" s="12">
        <f t="shared" si="1"/>
        <v>2</v>
      </c>
      <c r="Q74" s="38"/>
      <c r="R74" s="38"/>
    </row>
    <row r="75" spans="1:18" ht="25.5" x14ac:dyDescent="0.2">
      <c r="A75" s="26" t="s">
        <v>48</v>
      </c>
      <c r="B75" s="26" t="s">
        <v>57</v>
      </c>
      <c r="C75" s="26" t="s">
        <v>60</v>
      </c>
      <c r="D75" s="27" t="s">
        <v>109</v>
      </c>
      <c r="E75" s="26"/>
      <c r="F75" s="26"/>
      <c r="G75" s="26"/>
      <c r="H75" s="26"/>
      <c r="I75" s="26"/>
      <c r="J75" s="26"/>
      <c r="K75" s="29" t="s">
        <v>292</v>
      </c>
      <c r="L75" s="26"/>
      <c r="M75" s="26"/>
      <c r="N75" s="26"/>
      <c r="O75" s="26"/>
      <c r="P75" s="12">
        <f t="shared" si="1"/>
        <v>3</v>
      </c>
      <c r="Q75" s="38"/>
      <c r="R75" s="38"/>
    </row>
    <row r="76" spans="1:18" ht="38.25" x14ac:dyDescent="0.2">
      <c r="A76" s="26" t="s">
        <v>48</v>
      </c>
      <c r="B76" s="26" t="s">
        <v>57</v>
      </c>
      <c r="C76" s="26" t="s">
        <v>61</v>
      </c>
      <c r="D76" s="27" t="s">
        <v>110</v>
      </c>
      <c r="E76" s="26"/>
      <c r="F76" s="26"/>
      <c r="G76" s="26"/>
      <c r="H76" s="26"/>
      <c r="I76" s="26"/>
      <c r="J76" s="26"/>
      <c r="K76" s="29" t="s">
        <v>292</v>
      </c>
      <c r="L76" s="26"/>
      <c r="M76" s="26"/>
      <c r="N76" s="26"/>
      <c r="O76" s="26"/>
      <c r="P76" s="12">
        <f t="shared" si="1"/>
        <v>3</v>
      </c>
      <c r="Q76" s="38"/>
      <c r="R76" s="38"/>
    </row>
    <row r="77" spans="1:18" ht="38.25" x14ac:dyDescent="0.2">
      <c r="A77" s="26" t="s">
        <v>48</v>
      </c>
      <c r="B77" s="26" t="s">
        <v>57</v>
      </c>
      <c r="C77" s="26" t="s">
        <v>61</v>
      </c>
      <c r="D77" s="27" t="s">
        <v>317</v>
      </c>
      <c r="E77" s="26"/>
      <c r="F77" s="26"/>
      <c r="G77" s="26"/>
      <c r="H77" s="26"/>
      <c r="I77" s="26"/>
      <c r="J77" s="26"/>
      <c r="K77" s="29" t="s">
        <v>292</v>
      </c>
      <c r="L77" s="26"/>
      <c r="M77" s="26"/>
      <c r="N77" s="26"/>
      <c r="O77" s="26"/>
      <c r="P77" s="12">
        <f t="shared" si="1"/>
        <v>3</v>
      </c>
      <c r="Q77" s="38"/>
      <c r="R77" s="38"/>
    </row>
    <row r="78" spans="1:18" ht="38.25" x14ac:dyDescent="0.2">
      <c r="A78" s="26" t="s">
        <v>48</v>
      </c>
      <c r="B78" s="26" t="s">
        <v>57</v>
      </c>
      <c r="C78" s="26" t="s">
        <v>61</v>
      </c>
      <c r="D78" s="27" t="s">
        <v>111</v>
      </c>
      <c r="E78" s="26"/>
      <c r="F78" s="26"/>
      <c r="G78" s="26"/>
      <c r="H78" s="26"/>
      <c r="I78" s="26"/>
      <c r="J78" s="26"/>
      <c r="K78" s="29" t="s">
        <v>292</v>
      </c>
      <c r="L78" s="26"/>
      <c r="M78" s="26"/>
      <c r="N78" s="26"/>
      <c r="O78" s="26"/>
      <c r="P78" s="12">
        <f t="shared" si="1"/>
        <v>3</v>
      </c>
      <c r="Q78" s="38"/>
      <c r="R78" s="38"/>
    </row>
    <row r="79" spans="1:18" ht="38.25" x14ac:dyDescent="0.2">
      <c r="A79" s="26" t="s">
        <v>49</v>
      </c>
      <c r="B79" s="26" t="s">
        <v>58</v>
      </c>
      <c r="C79" s="26" t="s">
        <v>59</v>
      </c>
      <c r="D79" s="27" t="s">
        <v>318</v>
      </c>
      <c r="E79" s="26"/>
      <c r="F79" s="26"/>
      <c r="G79" s="26"/>
      <c r="H79" s="26"/>
      <c r="I79" s="26"/>
      <c r="J79" s="26"/>
      <c r="K79" s="29" t="s">
        <v>292</v>
      </c>
      <c r="L79" s="26"/>
      <c r="M79" s="26"/>
      <c r="N79" s="26"/>
      <c r="O79" s="26"/>
      <c r="P79" s="12">
        <f t="shared" si="1"/>
        <v>3</v>
      </c>
      <c r="Q79" s="37">
        <f>ROUND(AVERAGE($P$79:$P$84),1)</f>
        <v>3</v>
      </c>
      <c r="R79" s="37">
        <f>ROUND(AVERAGE($P$79:$P$84),1)</f>
        <v>3</v>
      </c>
    </row>
    <row r="80" spans="1:18" ht="25.5" x14ac:dyDescent="0.2">
      <c r="A80" s="26" t="s">
        <v>49</v>
      </c>
      <c r="B80" s="26" t="s">
        <v>58</v>
      </c>
      <c r="C80" s="26" t="s">
        <v>60</v>
      </c>
      <c r="D80" s="27" t="s">
        <v>319</v>
      </c>
      <c r="E80" s="26"/>
      <c r="F80" s="26"/>
      <c r="G80" s="26"/>
      <c r="H80" s="26"/>
      <c r="I80" s="26"/>
      <c r="J80" s="26"/>
      <c r="K80" s="26"/>
      <c r="L80" s="29" t="s">
        <v>292</v>
      </c>
      <c r="M80" s="26"/>
      <c r="N80" s="26"/>
      <c r="O80" s="26"/>
      <c r="P80" s="12">
        <f t="shared" si="1"/>
        <v>3</v>
      </c>
      <c r="Q80" s="38"/>
      <c r="R80" s="38"/>
    </row>
    <row r="81" spans="1:18" ht="25.5" x14ac:dyDescent="0.2">
      <c r="A81" s="26" t="s">
        <v>49</v>
      </c>
      <c r="B81" s="26" t="s">
        <v>58</v>
      </c>
      <c r="C81" s="26" t="s">
        <v>61</v>
      </c>
      <c r="D81" s="27" t="s">
        <v>320</v>
      </c>
      <c r="E81" s="26"/>
      <c r="F81" s="26"/>
      <c r="G81" s="26"/>
      <c r="H81" s="26"/>
      <c r="I81" s="26"/>
      <c r="J81" s="26"/>
      <c r="K81" s="26"/>
      <c r="L81" s="29" t="s">
        <v>292</v>
      </c>
      <c r="M81" s="26"/>
      <c r="N81" s="26"/>
      <c r="O81" s="26"/>
      <c r="P81" s="12">
        <f t="shared" si="1"/>
        <v>3</v>
      </c>
      <c r="Q81" s="38"/>
      <c r="R81" s="38"/>
    </row>
    <row r="82" spans="1:18" ht="38.25" x14ac:dyDescent="0.2">
      <c r="A82" s="26" t="s">
        <v>49</v>
      </c>
      <c r="B82" s="26" t="s">
        <v>58</v>
      </c>
      <c r="C82" s="26" t="s">
        <v>61</v>
      </c>
      <c r="D82" s="27" t="s">
        <v>112</v>
      </c>
      <c r="E82" s="26"/>
      <c r="F82" s="26"/>
      <c r="G82" s="26"/>
      <c r="H82" s="26"/>
      <c r="I82" s="26"/>
      <c r="J82" s="26"/>
      <c r="K82" s="26"/>
      <c r="L82" s="29" t="s">
        <v>292</v>
      </c>
      <c r="M82" s="26"/>
      <c r="N82" s="26"/>
      <c r="O82" s="26"/>
      <c r="P82" s="12">
        <f t="shared" si="1"/>
        <v>3</v>
      </c>
      <c r="Q82" s="38"/>
      <c r="R82" s="38"/>
    </row>
    <row r="83" spans="1:18" ht="63.75" x14ac:dyDescent="0.2">
      <c r="A83" s="26" t="s">
        <v>49</v>
      </c>
      <c r="B83" s="26" t="s">
        <v>58</v>
      </c>
      <c r="C83" s="26" t="s">
        <v>61</v>
      </c>
      <c r="D83" s="27" t="s">
        <v>321</v>
      </c>
      <c r="E83" s="26"/>
      <c r="F83" s="26"/>
      <c r="G83" s="26"/>
      <c r="H83" s="26"/>
      <c r="I83" s="26"/>
      <c r="J83" s="26"/>
      <c r="K83" s="26"/>
      <c r="L83" s="29" t="s">
        <v>292</v>
      </c>
      <c r="M83" s="26"/>
      <c r="N83" s="26"/>
      <c r="O83" s="26"/>
      <c r="P83" s="12">
        <f t="shared" si="1"/>
        <v>3</v>
      </c>
      <c r="Q83" s="38"/>
      <c r="R83" s="38"/>
    </row>
    <row r="84" spans="1:18" ht="38.25" x14ac:dyDescent="0.2">
      <c r="A84" s="26" t="s">
        <v>49</v>
      </c>
      <c r="B84" s="26" t="s">
        <v>58</v>
      </c>
      <c r="C84" s="26" t="s">
        <v>61</v>
      </c>
      <c r="D84" s="27" t="s">
        <v>322</v>
      </c>
      <c r="E84" s="26"/>
      <c r="F84" s="26"/>
      <c r="G84" s="26"/>
      <c r="H84" s="26"/>
      <c r="I84" s="26"/>
      <c r="J84" s="26"/>
      <c r="K84" s="26"/>
      <c r="L84" s="29" t="s">
        <v>292</v>
      </c>
      <c r="M84" s="26"/>
      <c r="N84" s="26"/>
      <c r="O84" s="26"/>
      <c r="P84" s="12">
        <f t="shared" si="1"/>
        <v>3</v>
      </c>
      <c r="Q84" s="38"/>
      <c r="R84" s="38"/>
    </row>
    <row r="201" spans="15:16" x14ac:dyDescent="0.2">
      <c r="O201" s="13">
        <v>0</v>
      </c>
      <c r="P201" s="13">
        <v>0</v>
      </c>
    </row>
    <row r="202" spans="15:16" x14ac:dyDescent="0.2">
      <c r="O202" s="13">
        <v>1</v>
      </c>
      <c r="P202" s="13">
        <v>1</v>
      </c>
    </row>
    <row r="203" spans="15:16" x14ac:dyDescent="0.2">
      <c r="O203" s="13">
        <v>2</v>
      </c>
      <c r="P203" s="13">
        <v>1</v>
      </c>
    </row>
    <row r="204" spans="15:16" x14ac:dyDescent="0.2">
      <c r="O204" s="13">
        <v>3</v>
      </c>
      <c r="P204" s="13">
        <v>1</v>
      </c>
    </row>
    <row r="205" spans="15:16" x14ac:dyDescent="0.2">
      <c r="O205" s="13">
        <v>4</v>
      </c>
      <c r="P205" s="13">
        <v>2</v>
      </c>
    </row>
    <row r="206" spans="15:16" x14ac:dyDescent="0.2">
      <c r="O206" s="13">
        <v>5</v>
      </c>
      <c r="P206" s="13">
        <v>2</v>
      </c>
    </row>
    <row r="207" spans="15:16" x14ac:dyDescent="0.2">
      <c r="O207" s="13">
        <v>6</v>
      </c>
      <c r="P207" s="13">
        <v>3</v>
      </c>
    </row>
    <row r="208" spans="15:16" x14ac:dyDescent="0.2">
      <c r="O208" s="13">
        <v>7</v>
      </c>
      <c r="P208" s="13">
        <v>3</v>
      </c>
    </row>
    <row r="209" spans="15:16" x14ac:dyDescent="0.2">
      <c r="O209" s="13">
        <v>8</v>
      </c>
      <c r="P209" s="13">
        <v>4</v>
      </c>
    </row>
    <row r="210" spans="15:16" x14ac:dyDescent="0.2">
      <c r="O210" s="13">
        <v>9</v>
      </c>
      <c r="P210" s="13">
        <v>4</v>
      </c>
    </row>
    <row r="211" spans="15:16" x14ac:dyDescent="0.2">
      <c r="O211" s="13">
        <v>10</v>
      </c>
      <c r="P211" s="13">
        <v>5</v>
      </c>
    </row>
  </sheetData>
  <mergeCells count="14">
    <mergeCell ref="P20:R20"/>
    <mergeCell ref="Q21:Q28"/>
    <mergeCell ref="Q29:Q35"/>
    <mergeCell ref="Q36:Q42"/>
    <mergeCell ref="Q43:Q49"/>
    <mergeCell ref="R21:R56"/>
    <mergeCell ref="R57:R72"/>
    <mergeCell ref="R73:R78"/>
    <mergeCell ref="R79:R84"/>
    <mergeCell ref="Q50:Q56"/>
    <mergeCell ref="Q57:Q65"/>
    <mergeCell ref="Q66:Q72"/>
    <mergeCell ref="Q73:Q78"/>
    <mergeCell ref="Q79:Q84"/>
  </mergeCells>
  <conditionalFormatting sqref="E10">
    <cfRule type="colorScale" priority="22">
      <colorScale>
        <cfvo type="num" val="0"/>
        <cfvo type="num" val="3"/>
        <cfvo type="num" val="5"/>
        <color rgb="FFC52020"/>
        <color rgb="FFF0F020"/>
        <color rgb="FF20C520"/>
      </colorScale>
    </cfRule>
  </conditionalFormatting>
  <conditionalFormatting sqref="E11">
    <cfRule type="colorScale" priority="23">
      <colorScale>
        <cfvo type="num" val="0"/>
        <cfvo type="num" val="3"/>
        <cfvo type="num" val="5"/>
        <color rgb="FFC52020"/>
        <color rgb="FFF0F020"/>
        <color rgb="FF20C520"/>
      </colorScale>
    </cfRule>
  </conditionalFormatting>
  <conditionalFormatting sqref="E12">
    <cfRule type="colorScale" priority="24">
      <colorScale>
        <cfvo type="num" val="0"/>
        <cfvo type="num" val="3"/>
        <cfvo type="num" val="5"/>
        <color rgb="FFC52020"/>
        <color rgb="FFF0F020"/>
        <color rgb="FF20C520"/>
      </colorScale>
    </cfRule>
  </conditionalFormatting>
  <conditionalFormatting sqref="E13">
    <cfRule type="colorScale" priority="25">
      <colorScale>
        <cfvo type="num" val="0"/>
        <cfvo type="num" val="3"/>
        <cfvo type="num" val="5"/>
        <color rgb="FFC52020"/>
        <color rgb="FFF0F020"/>
        <color rgb="FF20C520"/>
      </colorScale>
    </cfRule>
  </conditionalFormatting>
  <conditionalFormatting sqref="E14">
    <cfRule type="colorScale" priority="26">
      <colorScale>
        <cfvo type="num" val="0"/>
        <cfvo type="num" val="3"/>
        <cfvo type="num" val="5"/>
        <color rgb="FFC52020"/>
        <color rgb="FFF0F020"/>
        <color rgb="FF20C520"/>
      </colorScale>
    </cfRule>
  </conditionalFormatting>
  <conditionalFormatting sqref="E15">
    <cfRule type="colorScale" priority="27">
      <colorScale>
        <cfvo type="num" val="0"/>
        <cfvo type="num" val="3"/>
        <cfvo type="num" val="5"/>
        <color rgb="FFC52020"/>
        <color rgb="FFF0F020"/>
        <color rgb="FF20C520"/>
      </colorScale>
    </cfRule>
  </conditionalFormatting>
  <conditionalFormatting sqref="E2">
    <cfRule type="colorScale" priority="28">
      <colorScale>
        <cfvo type="num" val="0"/>
        <cfvo type="num" val="3"/>
        <cfvo type="num" val="5"/>
        <color rgb="FFC52020"/>
        <color rgb="FFF0F020"/>
        <color rgb="FF20C520"/>
      </colorScale>
    </cfRule>
  </conditionalFormatting>
  <conditionalFormatting sqref="E3">
    <cfRule type="colorScale" priority="15">
      <colorScale>
        <cfvo type="num" val="0"/>
        <cfvo type="num" val="3"/>
        <cfvo type="num" val="5"/>
        <color rgb="FFC52020"/>
        <color rgb="FFF0F020"/>
        <color rgb="FF20C520"/>
      </colorScale>
    </cfRule>
  </conditionalFormatting>
  <conditionalFormatting sqref="E4">
    <cfRule type="colorScale" priority="16">
      <colorScale>
        <cfvo type="num" val="0"/>
        <cfvo type="num" val="3"/>
        <cfvo type="num" val="5"/>
        <color rgb="FFC52020"/>
        <color rgb="FFF0F020"/>
        <color rgb="FF20C520"/>
      </colorScale>
    </cfRule>
  </conditionalFormatting>
  <conditionalFormatting sqref="E5">
    <cfRule type="colorScale" priority="17">
      <colorScale>
        <cfvo type="num" val="0"/>
        <cfvo type="num" val="3"/>
        <cfvo type="num" val="5"/>
        <color rgb="FFC52020"/>
        <color rgb="FFF0F020"/>
        <color rgb="FF20C520"/>
      </colorScale>
    </cfRule>
  </conditionalFormatting>
  <conditionalFormatting sqref="E6">
    <cfRule type="colorScale" priority="18">
      <colorScale>
        <cfvo type="num" val="0"/>
        <cfvo type="num" val="3"/>
        <cfvo type="num" val="5"/>
        <color rgb="FFC52020"/>
        <color rgb="FFF0F020"/>
        <color rgb="FF20C520"/>
      </colorScale>
    </cfRule>
  </conditionalFormatting>
  <conditionalFormatting sqref="E7">
    <cfRule type="colorScale" priority="19">
      <colorScale>
        <cfvo type="num" val="0"/>
        <cfvo type="num" val="3"/>
        <cfvo type="num" val="5"/>
        <color rgb="FFC52020"/>
        <color rgb="FFF0F020"/>
        <color rgb="FF20C520"/>
      </colorScale>
    </cfRule>
  </conditionalFormatting>
  <conditionalFormatting sqref="E8">
    <cfRule type="colorScale" priority="20">
      <colorScale>
        <cfvo type="num" val="0"/>
        <cfvo type="num" val="3"/>
        <cfvo type="num" val="5"/>
        <color rgb="FFC52020"/>
        <color rgb="FFF0F020"/>
        <color rgb="FF20C520"/>
      </colorScale>
    </cfRule>
  </conditionalFormatting>
  <conditionalFormatting sqref="E9">
    <cfRule type="colorScale" priority="21">
      <colorScale>
        <cfvo type="num" val="0"/>
        <cfvo type="num" val="3"/>
        <cfvo type="num" val="5"/>
        <color rgb="FFC52020"/>
        <color rgb="FFF0F020"/>
        <color rgb="FF20C520"/>
      </colorScale>
    </cfRule>
  </conditionalFormatting>
  <conditionalFormatting sqref="P21:P85">
    <cfRule type="colorScale" priority="14">
      <colorScale>
        <cfvo type="num" val="0"/>
        <cfvo type="num" val="3"/>
        <cfvo type="num" val="5"/>
        <color rgb="FFC52020"/>
        <color rgb="FFF0F020"/>
        <color rgb="FF20C520"/>
      </colorScale>
    </cfRule>
  </conditionalFormatting>
  <conditionalFormatting sqref="Q21">
    <cfRule type="colorScale" priority="1">
      <colorScale>
        <cfvo type="num" val="0"/>
        <cfvo type="num" val="3"/>
        <cfvo type="num" val="5"/>
        <color rgb="FFC52020"/>
        <color rgb="FFF0F020"/>
        <color rgb="FF20C520"/>
      </colorScale>
    </cfRule>
  </conditionalFormatting>
  <conditionalFormatting sqref="Q29">
    <cfRule type="colorScale" priority="2">
      <colorScale>
        <cfvo type="num" val="0"/>
        <cfvo type="num" val="3"/>
        <cfvo type="num" val="5"/>
        <color rgb="FFC52020"/>
        <color rgb="FFF0F020"/>
        <color rgb="FF20C520"/>
      </colorScale>
    </cfRule>
  </conditionalFormatting>
  <conditionalFormatting sqref="Q36">
    <cfRule type="colorScale" priority="3">
      <colorScale>
        <cfvo type="num" val="0"/>
        <cfvo type="num" val="3"/>
        <cfvo type="num" val="5"/>
        <color rgb="FFC52020"/>
        <color rgb="FFF0F020"/>
        <color rgb="FF20C520"/>
      </colorScale>
    </cfRule>
  </conditionalFormatting>
  <conditionalFormatting sqref="Q43">
    <cfRule type="colorScale" priority="4">
      <colorScale>
        <cfvo type="num" val="0"/>
        <cfvo type="num" val="3"/>
        <cfvo type="num" val="5"/>
        <color rgb="FFC52020"/>
        <color rgb="FFF0F020"/>
        <color rgb="FF20C520"/>
      </colorScale>
    </cfRule>
  </conditionalFormatting>
  <conditionalFormatting sqref="Q50">
    <cfRule type="colorScale" priority="5">
      <colorScale>
        <cfvo type="num" val="0"/>
        <cfvo type="num" val="3"/>
        <cfvo type="num" val="5"/>
        <color rgb="FFC52020"/>
        <color rgb="FFF0F020"/>
        <color rgb="FF20C520"/>
      </colorScale>
    </cfRule>
  </conditionalFormatting>
  <conditionalFormatting sqref="Q57">
    <cfRule type="colorScale" priority="6">
      <colorScale>
        <cfvo type="num" val="0"/>
        <cfvo type="num" val="3"/>
        <cfvo type="num" val="5"/>
        <color rgb="FFC52020"/>
        <color rgb="FFF0F020"/>
        <color rgb="FF20C520"/>
      </colorScale>
    </cfRule>
  </conditionalFormatting>
  <conditionalFormatting sqref="Q66">
    <cfRule type="colorScale" priority="7">
      <colorScale>
        <cfvo type="num" val="0"/>
        <cfvo type="num" val="3"/>
        <cfvo type="num" val="5"/>
        <color rgb="FFC52020"/>
        <color rgb="FFF0F020"/>
        <color rgb="FF20C520"/>
      </colorScale>
    </cfRule>
  </conditionalFormatting>
  <conditionalFormatting sqref="Q73">
    <cfRule type="colorScale" priority="8">
      <colorScale>
        <cfvo type="num" val="0"/>
        <cfvo type="num" val="3"/>
        <cfvo type="num" val="5"/>
        <color rgb="FFC52020"/>
        <color rgb="FFF0F020"/>
        <color rgb="FF20C520"/>
      </colorScale>
    </cfRule>
  </conditionalFormatting>
  <conditionalFormatting sqref="Q79">
    <cfRule type="colorScale" priority="9">
      <colorScale>
        <cfvo type="num" val="0"/>
        <cfvo type="num" val="3"/>
        <cfvo type="num" val="5"/>
        <color rgb="FFC52020"/>
        <color rgb="FFF0F020"/>
        <color rgb="FF20C520"/>
      </colorScale>
    </cfRule>
  </conditionalFormatting>
  <conditionalFormatting sqref="R21">
    <cfRule type="colorScale" priority="10">
      <colorScale>
        <cfvo type="num" val="0"/>
        <cfvo type="num" val="3"/>
        <cfvo type="num" val="5"/>
        <color rgb="FFC52020"/>
        <color rgb="FFF0F020"/>
        <color rgb="FF20C520"/>
      </colorScale>
    </cfRule>
  </conditionalFormatting>
  <conditionalFormatting sqref="R57">
    <cfRule type="colorScale" priority="11">
      <colorScale>
        <cfvo type="num" val="0"/>
        <cfvo type="num" val="3"/>
        <cfvo type="num" val="5"/>
        <color rgb="FFC52020"/>
        <color rgb="FFF0F020"/>
        <color rgb="FF20C520"/>
      </colorScale>
    </cfRule>
  </conditionalFormatting>
  <conditionalFormatting sqref="R73">
    <cfRule type="colorScale" priority="12">
      <colorScale>
        <cfvo type="num" val="0"/>
        <cfvo type="num" val="3"/>
        <cfvo type="num" val="5"/>
        <color rgb="FFC52020"/>
        <color rgb="FFF0F020"/>
        <color rgb="FF20C520"/>
      </colorScale>
    </cfRule>
  </conditionalFormatting>
  <conditionalFormatting sqref="R79">
    <cfRule type="colorScale" priority="13">
      <colorScale>
        <cfvo type="num" val="0"/>
        <cfvo type="num" val="3"/>
        <cfvo type="num" val="5"/>
        <color rgb="FFC52020"/>
        <color rgb="FFF0F020"/>
        <color rgb="FF20C520"/>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Y211"/>
  <sheetViews>
    <sheetView showGridLines="0" zoomScale="70" zoomScaleNormal="70" workbookViewId="0">
      <pane ySplit="23" topLeftCell="A63" activePane="bottomLeft" state="frozen"/>
      <selection pane="bottomLeft" activeCell="U67" sqref="U67"/>
    </sheetView>
  </sheetViews>
  <sheetFormatPr defaultColWidth="8.85546875" defaultRowHeight="12.75" x14ac:dyDescent="0.2"/>
  <cols>
    <col min="1" max="1" width="16.42578125" style="13" customWidth="1"/>
    <col min="2" max="2" width="14.7109375" style="13" customWidth="1"/>
    <col min="3" max="3" width="14.140625" style="13" customWidth="1"/>
    <col min="4" max="4" width="65.140625" style="13" customWidth="1"/>
    <col min="5" max="18" width="4.7109375" style="13" customWidth="1"/>
    <col min="19" max="16384" width="8.85546875" style="13"/>
  </cols>
  <sheetData>
    <row r="2" spans="1:51" x14ac:dyDescent="0.2">
      <c r="A2" s="14" t="s">
        <v>118</v>
      </c>
      <c r="B2" s="14"/>
      <c r="C2" s="14"/>
      <c r="D2" s="14"/>
      <c r="E2" s="12">
        <f>ROUND(AVERAGE($P$24:$P$79), 1)</f>
        <v>3</v>
      </c>
      <c r="F2" s="13">
        <v>5</v>
      </c>
      <c r="AY2" s="13" t="s">
        <v>118</v>
      </c>
    </row>
    <row r="3" spans="1:51" x14ac:dyDescent="0.2">
      <c r="B3" s="15" t="s">
        <v>46</v>
      </c>
      <c r="C3" s="15"/>
      <c r="D3" s="15"/>
      <c r="E3" s="12">
        <f>LEAN!$R$24</f>
        <v>3.1</v>
      </c>
      <c r="F3" s="13">
        <v>5</v>
      </c>
      <c r="G3" s="13">
        <f>$E$3</f>
        <v>3.1</v>
      </c>
      <c r="H3" s="13" t="str">
        <f>$AY$3</f>
        <v>NEGÓCIOS</v>
      </c>
      <c r="AY3" s="13" t="s">
        <v>46</v>
      </c>
    </row>
    <row r="4" spans="1:51" x14ac:dyDescent="0.2">
      <c r="C4" s="16" t="s">
        <v>182</v>
      </c>
      <c r="D4" s="16"/>
      <c r="E4" s="12">
        <f>LEAN!$Q$24</f>
        <v>3.4</v>
      </c>
      <c r="F4" s="13">
        <v>5</v>
      </c>
      <c r="G4" s="13">
        <f>$E$8</f>
        <v>2.9</v>
      </c>
      <c r="H4" s="13" t="str">
        <f>$AY$8</f>
        <v>PROCESSOS</v>
      </c>
      <c r="AY4" s="13" t="s">
        <v>182</v>
      </c>
    </row>
    <row r="5" spans="1:51" x14ac:dyDescent="0.2">
      <c r="C5" s="16" t="s">
        <v>183</v>
      </c>
      <c r="D5" s="16"/>
      <c r="E5" s="12">
        <f>LEAN!$Q$29</f>
        <v>2.7</v>
      </c>
      <c r="F5" s="13">
        <v>5</v>
      </c>
      <c r="G5" s="13">
        <f>$E$15</f>
        <v>3</v>
      </c>
      <c r="H5" s="13" t="str">
        <f>$AY$15</f>
        <v>SERVIÇOS</v>
      </c>
      <c r="AY5" s="13" t="s">
        <v>183</v>
      </c>
    </row>
    <row r="6" spans="1:51" x14ac:dyDescent="0.2">
      <c r="C6" s="16" t="s">
        <v>52</v>
      </c>
      <c r="D6" s="16"/>
      <c r="E6" s="12">
        <f>LEAN!$Q$35</f>
        <v>3</v>
      </c>
      <c r="F6" s="13">
        <v>5</v>
      </c>
      <c r="G6" s="13">
        <f>$E$17</f>
        <v>3</v>
      </c>
      <c r="H6" s="13" t="str">
        <f>$AY$17</f>
        <v>DADOS</v>
      </c>
      <c r="AY6" s="13" t="s">
        <v>52</v>
      </c>
    </row>
    <row r="7" spans="1:51" x14ac:dyDescent="0.2">
      <c r="C7" s="16" t="s">
        <v>184</v>
      </c>
      <c r="D7" s="16"/>
      <c r="E7" s="12">
        <f>LEAN!$Q$40</f>
        <v>3.3</v>
      </c>
      <c r="F7" s="13">
        <v>5</v>
      </c>
      <c r="AY7" s="13" t="s">
        <v>184</v>
      </c>
    </row>
    <row r="8" spans="1:51" x14ac:dyDescent="0.2">
      <c r="B8" s="15" t="s">
        <v>47</v>
      </c>
      <c r="C8" s="15"/>
      <c r="D8" s="15"/>
      <c r="E8" s="12">
        <f>LEAN!$R$46</f>
        <v>2.9</v>
      </c>
      <c r="F8" s="13">
        <v>5</v>
      </c>
      <c r="AY8" s="13" t="s">
        <v>47</v>
      </c>
    </row>
    <row r="9" spans="1:51" x14ac:dyDescent="0.2">
      <c r="C9" s="16" t="s">
        <v>55</v>
      </c>
      <c r="D9" s="16"/>
      <c r="E9" s="12">
        <f>LEAN!$Q$46</f>
        <v>2.8</v>
      </c>
      <c r="F9" s="13">
        <v>5</v>
      </c>
      <c r="AY9" s="13" t="s">
        <v>55</v>
      </c>
    </row>
    <row r="10" spans="1:51" x14ac:dyDescent="0.2">
      <c r="C10" s="16" t="s">
        <v>185</v>
      </c>
      <c r="D10" s="16"/>
      <c r="E10" s="12">
        <f>LEAN!$Q$54</f>
        <v>3</v>
      </c>
      <c r="F10" s="13">
        <v>5</v>
      </c>
      <c r="AY10" s="13" t="s">
        <v>185</v>
      </c>
    </row>
    <row r="11" spans="1:51" x14ac:dyDescent="0.2">
      <c r="C11" s="16" t="s">
        <v>186</v>
      </c>
      <c r="D11" s="16"/>
      <c r="E11" s="12">
        <f>LEAN!$Q$57</f>
        <v>3.3</v>
      </c>
      <c r="F11" s="13">
        <v>5</v>
      </c>
      <c r="AY11" s="13" t="s">
        <v>186</v>
      </c>
    </row>
    <row r="12" spans="1:51" x14ac:dyDescent="0.2">
      <c r="C12" s="16" t="s">
        <v>187</v>
      </c>
      <c r="D12" s="16"/>
      <c r="E12" s="12">
        <f>LEAN!$Q$60</f>
        <v>3</v>
      </c>
      <c r="F12" s="13">
        <v>5</v>
      </c>
      <c r="AY12" s="13" t="s">
        <v>187</v>
      </c>
    </row>
    <row r="13" spans="1:51" x14ac:dyDescent="0.2">
      <c r="C13" s="16" t="s">
        <v>188</v>
      </c>
      <c r="D13" s="16"/>
      <c r="E13" s="12">
        <f>LEAN!$Q$63</f>
        <v>2.8</v>
      </c>
      <c r="F13" s="13">
        <v>5</v>
      </c>
      <c r="AY13" s="13" t="s">
        <v>188</v>
      </c>
    </row>
    <row r="14" spans="1:51" x14ac:dyDescent="0.2">
      <c r="C14" s="16" t="s">
        <v>189</v>
      </c>
      <c r="D14" s="16"/>
      <c r="E14" s="12">
        <f>LEAN!$Q$68</f>
        <v>3</v>
      </c>
      <c r="F14" s="13">
        <v>5</v>
      </c>
      <c r="AY14" s="13" t="s">
        <v>189</v>
      </c>
    </row>
    <row r="15" spans="1:51" x14ac:dyDescent="0.2">
      <c r="B15" s="15" t="s">
        <v>48</v>
      </c>
      <c r="C15" s="15"/>
      <c r="D15" s="15"/>
      <c r="E15" s="12">
        <f>LEAN!$R$71</f>
        <v>3</v>
      </c>
      <c r="F15" s="13">
        <v>5</v>
      </c>
      <c r="AY15" s="13" t="s">
        <v>48</v>
      </c>
    </row>
    <row r="16" spans="1:51" x14ac:dyDescent="0.2">
      <c r="C16" s="16" t="s">
        <v>190</v>
      </c>
      <c r="D16" s="16"/>
      <c r="E16" s="12">
        <f>LEAN!$Q$71</f>
        <v>3</v>
      </c>
      <c r="F16" s="13">
        <v>5</v>
      </c>
      <c r="AY16" s="13" t="s">
        <v>190</v>
      </c>
    </row>
    <row r="17" spans="1:51" x14ac:dyDescent="0.2">
      <c r="B17" s="15" t="s">
        <v>49</v>
      </c>
      <c r="C17" s="15"/>
      <c r="D17" s="15"/>
      <c r="E17" s="12">
        <f>LEAN!$R$75</f>
        <v>3</v>
      </c>
      <c r="F17" s="13">
        <v>5</v>
      </c>
      <c r="AY17" s="13" t="s">
        <v>49</v>
      </c>
    </row>
    <row r="18" spans="1:51" x14ac:dyDescent="0.2">
      <c r="C18" s="16" t="s">
        <v>58</v>
      </c>
      <c r="D18" s="16"/>
      <c r="E18" s="12">
        <f>LEAN!$Q$75</f>
        <v>3</v>
      </c>
      <c r="F18" s="13">
        <v>5</v>
      </c>
      <c r="AY18" s="13" t="s">
        <v>58</v>
      </c>
    </row>
    <row r="23" spans="1:51" ht="21" customHeight="1" x14ac:dyDescent="0.2">
      <c r="A23" s="18" t="s">
        <v>367</v>
      </c>
      <c r="B23" s="18" t="s">
        <v>368</v>
      </c>
      <c r="C23" s="18" t="s">
        <v>369</v>
      </c>
      <c r="D23" s="18" t="s">
        <v>370</v>
      </c>
      <c r="E23" s="18">
        <v>0</v>
      </c>
      <c r="F23" s="18">
        <v>1</v>
      </c>
      <c r="G23" s="18">
        <v>2</v>
      </c>
      <c r="H23" s="18">
        <v>3</v>
      </c>
      <c r="I23" s="18">
        <v>4</v>
      </c>
      <c r="J23" s="18">
        <v>5</v>
      </c>
      <c r="K23" s="18">
        <v>6</v>
      </c>
      <c r="L23" s="18">
        <v>7</v>
      </c>
      <c r="M23" s="18">
        <v>8</v>
      </c>
      <c r="N23" s="18">
        <v>9</v>
      </c>
      <c r="O23" s="18">
        <v>10</v>
      </c>
      <c r="P23" s="39" t="s">
        <v>113</v>
      </c>
      <c r="Q23" s="39"/>
      <c r="R23" s="39"/>
    </row>
    <row r="24" spans="1:51" ht="51" x14ac:dyDescent="0.2">
      <c r="A24" s="26" t="s">
        <v>46</v>
      </c>
      <c r="B24" s="26" t="s">
        <v>182</v>
      </c>
      <c r="C24" s="26" t="s">
        <v>59</v>
      </c>
      <c r="D24" s="27" t="s">
        <v>191</v>
      </c>
      <c r="E24" s="29"/>
      <c r="F24" s="29"/>
      <c r="G24" s="29"/>
      <c r="H24" s="29"/>
      <c r="I24" s="29"/>
      <c r="J24" s="29"/>
      <c r="K24" s="29" t="s">
        <v>292</v>
      </c>
      <c r="L24" s="29"/>
      <c r="M24" s="29"/>
      <c r="N24" s="29"/>
      <c r="O24" s="29"/>
      <c r="P24" s="12">
        <f t="shared" ref="P24:P55" si="0">VLOOKUP(MATCH("X", E24:O24)-1, $O$201:$P$211, 2, FALSE)</f>
        <v>3</v>
      </c>
      <c r="Q24" s="37">
        <f>ROUND(AVERAGE($P$24:$P$28),1)</f>
        <v>3.4</v>
      </c>
      <c r="R24" s="37">
        <f>ROUND(AVERAGE($P$24:$P$45),1)</f>
        <v>3.1</v>
      </c>
    </row>
    <row r="25" spans="1:51" ht="25.5" x14ac:dyDescent="0.2">
      <c r="A25" s="26" t="s">
        <v>46</v>
      </c>
      <c r="B25" s="26" t="s">
        <v>182</v>
      </c>
      <c r="C25" s="26" t="s">
        <v>60</v>
      </c>
      <c r="D25" s="27" t="s">
        <v>192</v>
      </c>
      <c r="E25" s="29"/>
      <c r="F25" s="29"/>
      <c r="G25" s="29"/>
      <c r="H25" s="29"/>
      <c r="I25" s="29"/>
      <c r="J25" s="29"/>
      <c r="K25" s="29"/>
      <c r="L25" s="29" t="s">
        <v>292</v>
      </c>
      <c r="M25" s="29"/>
      <c r="N25" s="29"/>
      <c r="O25" s="29"/>
      <c r="P25" s="12">
        <f t="shared" si="0"/>
        <v>3</v>
      </c>
      <c r="Q25" s="38"/>
      <c r="R25" s="38"/>
    </row>
    <row r="26" spans="1:51" ht="25.5" x14ac:dyDescent="0.2">
      <c r="A26" s="26" t="s">
        <v>46</v>
      </c>
      <c r="B26" s="26" t="s">
        <v>182</v>
      </c>
      <c r="C26" s="26" t="s">
        <v>61</v>
      </c>
      <c r="D26" s="27" t="s">
        <v>193</v>
      </c>
      <c r="E26" s="29"/>
      <c r="F26" s="29"/>
      <c r="G26" s="29"/>
      <c r="H26" s="29"/>
      <c r="I26" s="29"/>
      <c r="J26" s="29"/>
      <c r="K26" s="29"/>
      <c r="L26" s="29"/>
      <c r="M26" s="29" t="s">
        <v>292</v>
      </c>
      <c r="N26" s="29"/>
      <c r="O26" s="29"/>
      <c r="P26" s="12">
        <f t="shared" si="0"/>
        <v>4</v>
      </c>
      <c r="Q26" s="38"/>
      <c r="R26" s="38"/>
    </row>
    <row r="27" spans="1:51" ht="25.5" x14ac:dyDescent="0.2">
      <c r="A27" s="26" t="s">
        <v>46</v>
      </c>
      <c r="B27" s="26" t="s">
        <v>182</v>
      </c>
      <c r="C27" s="26" t="s">
        <v>61</v>
      </c>
      <c r="D27" s="27" t="s">
        <v>194</v>
      </c>
      <c r="E27" s="29"/>
      <c r="F27" s="29"/>
      <c r="G27" s="29"/>
      <c r="H27" s="29"/>
      <c r="I27" s="29"/>
      <c r="J27" s="29"/>
      <c r="K27" s="29"/>
      <c r="L27" s="29" t="s">
        <v>292</v>
      </c>
      <c r="M27" s="29"/>
      <c r="N27" s="29"/>
      <c r="O27" s="29"/>
      <c r="P27" s="12">
        <f t="shared" si="0"/>
        <v>3</v>
      </c>
      <c r="Q27" s="38"/>
      <c r="R27" s="38"/>
    </row>
    <row r="28" spans="1:51" ht="25.5" x14ac:dyDescent="0.2">
      <c r="A28" s="26" t="s">
        <v>46</v>
      </c>
      <c r="B28" s="26" t="s">
        <v>182</v>
      </c>
      <c r="C28" s="26" t="s">
        <v>61</v>
      </c>
      <c r="D28" s="27" t="s">
        <v>195</v>
      </c>
      <c r="E28" s="29"/>
      <c r="F28" s="29"/>
      <c r="G28" s="29"/>
      <c r="H28" s="29"/>
      <c r="I28" s="29"/>
      <c r="J28" s="29"/>
      <c r="K28" s="29"/>
      <c r="L28" s="29"/>
      <c r="M28" s="29" t="s">
        <v>292</v>
      </c>
      <c r="N28" s="29"/>
      <c r="O28" s="29"/>
      <c r="P28" s="12">
        <f t="shared" si="0"/>
        <v>4</v>
      </c>
      <c r="Q28" s="38"/>
      <c r="R28" s="38"/>
    </row>
    <row r="29" spans="1:51" ht="38.25" x14ac:dyDescent="0.2">
      <c r="A29" s="26" t="s">
        <v>46</v>
      </c>
      <c r="B29" s="26" t="s">
        <v>183</v>
      </c>
      <c r="C29" s="26" t="s">
        <v>59</v>
      </c>
      <c r="D29" s="27" t="s">
        <v>196</v>
      </c>
      <c r="E29" s="29"/>
      <c r="F29" s="29"/>
      <c r="G29" s="29"/>
      <c r="H29" s="29"/>
      <c r="I29" s="29"/>
      <c r="J29" s="29"/>
      <c r="K29" s="29" t="s">
        <v>292</v>
      </c>
      <c r="L29" s="29"/>
      <c r="M29" s="29"/>
      <c r="N29" s="29"/>
      <c r="O29" s="29"/>
      <c r="P29" s="12">
        <f t="shared" si="0"/>
        <v>3</v>
      </c>
      <c r="Q29" s="37">
        <f>ROUND(AVERAGE($P$29:$P$34),1)</f>
        <v>2.7</v>
      </c>
      <c r="R29" s="38"/>
    </row>
    <row r="30" spans="1:51" ht="51" x14ac:dyDescent="0.2">
      <c r="A30" s="26" t="s">
        <v>46</v>
      </c>
      <c r="B30" s="26" t="s">
        <v>183</v>
      </c>
      <c r="C30" s="26" t="s">
        <v>60</v>
      </c>
      <c r="D30" s="27" t="s">
        <v>197</v>
      </c>
      <c r="E30" s="29"/>
      <c r="F30" s="29"/>
      <c r="G30" s="29"/>
      <c r="H30" s="29"/>
      <c r="I30" s="29"/>
      <c r="J30" s="29" t="s">
        <v>292</v>
      </c>
      <c r="K30" s="29"/>
      <c r="L30" s="29"/>
      <c r="M30" s="29"/>
      <c r="N30" s="29"/>
      <c r="O30" s="29"/>
      <c r="P30" s="12">
        <f t="shared" si="0"/>
        <v>2</v>
      </c>
      <c r="Q30" s="38"/>
      <c r="R30" s="38"/>
    </row>
    <row r="31" spans="1:51" ht="38.25" x14ac:dyDescent="0.2">
      <c r="A31" s="26" t="s">
        <v>46</v>
      </c>
      <c r="B31" s="26" t="s">
        <v>183</v>
      </c>
      <c r="C31" s="26" t="s">
        <v>61</v>
      </c>
      <c r="D31" s="27" t="s">
        <v>323</v>
      </c>
      <c r="E31" s="29"/>
      <c r="F31" s="29"/>
      <c r="G31" s="29"/>
      <c r="H31" s="29"/>
      <c r="I31" s="29"/>
      <c r="J31" s="29" t="s">
        <v>292</v>
      </c>
      <c r="K31" s="29"/>
      <c r="L31" s="29"/>
      <c r="M31" s="29"/>
      <c r="N31" s="29"/>
      <c r="O31" s="29"/>
      <c r="P31" s="12">
        <f t="shared" si="0"/>
        <v>2</v>
      </c>
      <c r="Q31" s="38"/>
      <c r="R31" s="38"/>
    </row>
    <row r="32" spans="1:51" ht="63.75" x14ac:dyDescent="0.2">
      <c r="A32" s="26" t="s">
        <v>46</v>
      </c>
      <c r="B32" s="26" t="s">
        <v>183</v>
      </c>
      <c r="C32" s="26" t="s">
        <v>61</v>
      </c>
      <c r="D32" s="27" t="s">
        <v>324</v>
      </c>
      <c r="E32" s="29"/>
      <c r="F32" s="29"/>
      <c r="G32" s="29"/>
      <c r="H32" s="29"/>
      <c r="I32" s="29"/>
      <c r="J32" s="29"/>
      <c r="K32" s="29" t="s">
        <v>292</v>
      </c>
      <c r="L32" s="29"/>
      <c r="M32" s="29"/>
      <c r="N32" s="29"/>
      <c r="O32" s="29"/>
      <c r="P32" s="12">
        <f t="shared" si="0"/>
        <v>3</v>
      </c>
      <c r="Q32" s="38"/>
      <c r="R32" s="38"/>
    </row>
    <row r="33" spans="1:18" ht="38.25" x14ac:dyDescent="0.2">
      <c r="A33" s="26" t="s">
        <v>46</v>
      </c>
      <c r="B33" s="26" t="s">
        <v>183</v>
      </c>
      <c r="C33" s="26" t="s">
        <v>61</v>
      </c>
      <c r="D33" s="27" t="s">
        <v>198</v>
      </c>
      <c r="E33" s="29"/>
      <c r="F33" s="29"/>
      <c r="G33" s="29"/>
      <c r="H33" s="29"/>
      <c r="I33" s="29"/>
      <c r="J33" s="29"/>
      <c r="K33" s="29" t="s">
        <v>292</v>
      </c>
      <c r="L33" s="29"/>
      <c r="M33" s="29"/>
      <c r="N33" s="29"/>
      <c r="O33" s="29"/>
      <c r="P33" s="12">
        <f t="shared" si="0"/>
        <v>3</v>
      </c>
      <c r="Q33" s="38"/>
      <c r="R33" s="38"/>
    </row>
    <row r="34" spans="1:18" ht="38.25" x14ac:dyDescent="0.2">
      <c r="A34" s="26" t="s">
        <v>46</v>
      </c>
      <c r="B34" s="26" t="s">
        <v>183</v>
      </c>
      <c r="C34" s="26" t="s">
        <v>61</v>
      </c>
      <c r="D34" s="27" t="s">
        <v>325</v>
      </c>
      <c r="E34" s="29"/>
      <c r="F34" s="29"/>
      <c r="G34" s="29"/>
      <c r="H34" s="29"/>
      <c r="I34" s="29"/>
      <c r="J34" s="29"/>
      <c r="K34" s="29" t="s">
        <v>292</v>
      </c>
      <c r="L34" s="29"/>
      <c r="M34" s="29"/>
      <c r="N34" s="29"/>
      <c r="O34" s="29"/>
      <c r="P34" s="12">
        <f t="shared" si="0"/>
        <v>3</v>
      </c>
      <c r="Q34" s="38"/>
      <c r="R34" s="38"/>
    </row>
    <row r="35" spans="1:18" ht="51" x14ac:dyDescent="0.2">
      <c r="A35" s="26" t="s">
        <v>46</v>
      </c>
      <c r="B35" s="26" t="s">
        <v>52</v>
      </c>
      <c r="C35" s="26" t="s">
        <v>59</v>
      </c>
      <c r="D35" s="27" t="s">
        <v>199</v>
      </c>
      <c r="E35" s="29"/>
      <c r="F35" s="29"/>
      <c r="G35" s="29"/>
      <c r="H35" s="29"/>
      <c r="I35" s="29"/>
      <c r="J35" s="29"/>
      <c r="K35" s="29" t="s">
        <v>292</v>
      </c>
      <c r="L35" s="29"/>
      <c r="M35" s="29"/>
      <c r="N35" s="29"/>
      <c r="O35" s="29"/>
      <c r="P35" s="12">
        <f t="shared" si="0"/>
        <v>3</v>
      </c>
      <c r="Q35" s="37">
        <f>ROUND(AVERAGE($P$35:$P$39),1)</f>
        <v>3</v>
      </c>
      <c r="R35" s="38"/>
    </row>
    <row r="36" spans="1:18" ht="38.25" x14ac:dyDescent="0.2">
      <c r="A36" s="26" t="s">
        <v>46</v>
      </c>
      <c r="B36" s="26" t="s">
        <v>52</v>
      </c>
      <c r="C36" s="26" t="s">
        <v>60</v>
      </c>
      <c r="D36" s="27" t="s">
        <v>326</v>
      </c>
      <c r="E36" s="29"/>
      <c r="F36" s="29"/>
      <c r="G36" s="29"/>
      <c r="H36" s="29"/>
      <c r="I36" s="29"/>
      <c r="J36" s="29"/>
      <c r="K36" s="29" t="s">
        <v>292</v>
      </c>
      <c r="L36" s="29"/>
      <c r="M36" s="29"/>
      <c r="N36" s="29"/>
      <c r="O36" s="29"/>
      <c r="P36" s="12">
        <f t="shared" si="0"/>
        <v>3</v>
      </c>
      <c r="Q36" s="38"/>
      <c r="R36" s="38"/>
    </row>
    <row r="37" spans="1:18" ht="38.25" x14ac:dyDescent="0.2">
      <c r="A37" s="26" t="s">
        <v>46</v>
      </c>
      <c r="B37" s="26" t="s">
        <v>52</v>
      </c>
      <c r="C37" s="26" t="s">
        <v>61</v>
      </c>
      <c r="D37" s="27" t="s">
        <v>327</v>
      </c>
      <c r="E37" s="29"/>
      <c r="F37" s="29"/>
      <c r="G37" s="29"/>
      <c r="H37" s="29"/>
      <c r="I37" s="29"/>
      <c r="J37" s="29"/>
      <c r="K37" s="29"/>
      <c r="L37" s="29" t="s">
        <v>292</v>
      </c>
      <c r="M37" s="29"/>
      <c r="N37" s="29"/>
      <c r="O37" s="29"/>
      <c r="P37" s="12">
        <f t="shared" si="0"/>
        <v>3</v>
      </c>
      <c r="Q37" s="38"/>
      <c r="R37" s="38"/>
    </row>
    <row r="38" spans="1:18" ht="51" x14ac:dyDescent="0.2">
      <c r="A38" s="26" t="s">
        <v>46</v>
      </c>
      <c r="B38" s="26" t="s">
        <v>52</v>
      </c>
      <c r="C38" s="26" t="s">
        <v>61</v>
      </c>
      <c r="D38" s="27" t="s">
        <v>328</v>
      </c>
      <c r="E38" s="29"/>
      <c r="F38" s="29"/>
      <c r="G38" s="29"/>
      <c r="H38" s="29"/>
      <c r="I38" s="29"/>
      <c r="J38" s="29"/>
      <c r="K38" s="29"/>
      <c r="L38" s="29" t="s">
        <v>292</v>
      </c>
      <c r="M38" s="29"/>
      <c r="N38" s="29"/>
      <c r="O38" s="29"/>
      <c r="P38" s="12">
        <f t="shared" si="0"/>
        <v>3</v>
      </c>
      <c r="Q38" s="38"/>
      <c r="R38" s="38"/>
    </row>
    <row r="39" spans="1:18" ht="25.5" x14ac:dyDescent="0.2">
      <c r="A39" s="26" t="s">
        <v>46</v>
      </c>
      <c r="B39" s="26" t="s">
        <v>52</v>
      </c>
      <c r="C39" s="26" t="s">
        <v>61</v>
      </c>
      <c r="D39" s="27" t="s">
        <v>200</v>
      </c>
      <c r="E39" s="29"/>
      <c r="F39" s="29"/>
      <c r="G39" s="29"/>
      <c r="H39" s="29"/>
      <c r="I39" s="29"/>
      <c r="J39" s="29"/>
      <c r="K39" s="29"/>
      <c r="L39" s="29" t="s">
        <v>292</v>
      </c>
      <c r="M39" s="29"/>
      <c r="N39" s="29"/>
      <c r="O39" s="29"/>
      <c r="P39" s="12">
        <f t="shared" si="0"/>
        <v>3</v>
      </c>
      <c r="Q39" s="38"/>
      <c r="R39" s="38"/>
    </row>
    <row r="40" spans="1:18" ht="25.5" x14ac:dyDescent="0.2">
      <c r="A40" s="26" t="s">
        <v>46</v>
      </c>
      <c r="B40" s="26" t="s">
        <v>184</v>
      </c>
      <c r="C40" s="26" t="s">
        <v>59</v>
      </c>
      <c r="D40" s="27" t="s">
        <v>329</v>
      </c>
      <c r="E40" s="29"/>
      <c r="F40" s="29"/>
      <c r="G40" s="29"/>
      <c r="H40" s="29"/>
      <c r="I40" s="29"/>
      <c r="J40" s="29"/>
      <c r="K40" s="29" t="s">
        <v>292</v>
      </c>
      <c r="L40" s="29"/>
      <c r="M40" s="29"/>
      <c r="N40" s="29"/>
      <c r="O40" s="29"/>
      <c r="P40" s="12">
        <f t="shared" si="0"/>
        <v>3</v>
      </c>
      <c r="Q40" s="37">
        <f>ROUND(AVERAGE($P$40:$P$45),1)</f>
        <v>3.3</v>
      </c>
      <c r="R40" s="38"/>
    </row>
    <row r="41" spans="1:18" ht="38.25" x14ac:dyDescent="0.2">
      <c r="A41" s="26" t="s">
        <v>46</v>
      </c>
      <c r="B41" s="26" t="s">
        <v>184</v>
      </c>
      <c r="C41" s="26" t="s">
        <v>60</v>
      </c>
      <c r="D41" s="27" t="s">
        <v>330</v>
      </c>
      <c r="E41" s="29"/>
      <c r="F41" s="29"/>
      <c r="G41" s="29"/>
      <c r="H41" s="29"/>
      <c r="I41" s="29"/>
      <c r="J41" s="29"/>
      <c r="K41" s="29"/>
      <c r="L41" s="29" t="s">
        <v>292</v>
      </c>
      <c r="M41" s="29"/>
      <c r="N41" s="29"/>
      <c r="O41" s="29"/>
      <c r="P41" s="12">
        <f t="shared" si="0"/>
        <v>3</v>
      </c>
      <c r="Q41" s="38"/>
      <c r="R41" s="38"/>
    </row>
    <row r="42" spans="1:18" ht="38.25" x14ac:dyDescent="0.2">
      <c r="A42" s="26" t="s">
        <v>46</v>
      </c>
      <c r="B42" s="26" t="s">
        <v>184</v>
      </c>
      <c r="C42" s="26" t="s">
        <v>60</v>
      </c>
      <c r="D42" s="27" t="s">
        <v>201</v>
      </c>
      <c r="E42" s="29"/>
      <c r="F42" s="29"/>
      <c r="G42" s="29"/>
      <c r="H42" s="29"/>
      <c r="I42" s="29"/>
      <c r="J42" s="29"/>
      <c r="K42" s="29"/>
      <c r="L42" s="29"/>
      <c r="M42" s="29" t="s">
        <v>292</v>
      </c>
      <c r="N42" s="29"/>
      <c r="O42" s="29"/>
      <c r="P42" s="12">
        <f t="shared" si="0"/>
        <v>4</v>
      </c>
      <c r="Q42" s="38"/>
      <c r="R42" s="38"/>
    </row>
    <row r="43" spans="1:18" ht="38.25" x14ac:dyDescent="0.2">
      <c r="A43" s="26" t="s">
        <v>46</v>
      </c>
      <c r="B43" s="26" t="s">
        <v>184</v>
      </c>
      <c r="C43" s="26" t="s">
        <v>61</v>
      </c>
      <c r="D43" s="27" t="s">
        <v>202</v>
      </c>
      <c r="E43" s="29"/>
      <c r="F43" s="29"/>
      <c r="G43" s="29"/>
      <c r="H43" s="29"/>
      <c r="I43" s="29"/>
      <c r="J43" s="29"/>
      <c r="K43" s="29"/>
      <c r="L43" s="29" t="s">
        <v>292</v>
      </c>
      <c r="M43" s="29"/>
      <c r="N43" s="29"/>
      <c r="O43" s="29"/>
      <c r="P43" s="12">
        <f t="shared" si="0"/>
        <v>3</v>
      </c>
      <c r="Q43" s="38"/>
      <c r="R43" s="38"/>
    </row>
    <row r="44" spans="1:18" ht="38.25" x14ac:dyDescent="0.2">
      <c r="A44" s="26" t="s">
        <v>46</v>
      </c>
      <c r="B44" s="26" t="s">
        <v>184</v>
      </c>
      <c r="C44" s="26" t="s">
        <v>61</v>
      </c>
      <c r="D44" s="27" t="s">
        <v>331</v>
      </c>
      <c r="E44" s="29"/>
      <c r="F44" s="29"/>
      <c r="G44" s="29"/>
      <c r="H44" s="29"/>
      <c r="I44" s="29"/>
      <c r="J44" s="29"/>
      <c r="K44" s="29"/>
      <c r="L44" s="29"/>
      <c r="M44" s="29" t="s">
        <v>292</v>
      </c>
      <c r="N44" s="29"/>
      <c r="O44" s="29"/>
      <c r="P44" s="12">
        <f t="shared" si="0"/>
        <v>4</v>
      </c>
      <c r="Q44" s="38"/>
      <c r="R44" s="38"/>
    </row>
    <row r="45" spans="1:18" ht="51" x14ac:dyDescent="0.2">
      <c r="A45" s="26" t="s">
        <v>46</v>
      </c>
      <c r="B45" s="26" t="s">
        <v>184</v>
      </c>
      <c r="C45" s="26" t="s">
        <v>61</v>
      </c>
      <c r="D45" s="27" t="s">
        <v>332</v>
      </c>
      <c r="E45" s="29"/>
      <c r="F45" s="29"/>
      <c r="G45" s="29"/>
      <c r="H45" s="29"/>
      <c r="I45" s="29"/>
      <c r="J45" s="29"/>
      <c r="K45" s="29" t="s">
        <v>292</v>
      </c>
      <c r="L45" s="29"/>
      <c r="M45" s="29"/>
      <c r="N45" s="29"/>
      <c r="O45" s="29"/>
      <c r="P45" s="12">
        <f t="shared" si="0"/>
        <v>3</v>
      </c>
      <c r="Q45" s="38"/>
      <c r="R45" s="38"/>
    </row>
    <row r="46" spans="1:18" ht="25.5" x14ac:dyDescent="0.2">
      <c r="A46" s="26" t="s">
        <v>47</v>
      </c>
      <c r="B46" s="26" t="s">
        <v>55</v>
      </c>
      <c r="C46" s="26" t="s">
        <v>59</v>
      </c>
      <c r="D46" s="27" t="s">
        <v>203</v>
      </c>
      <c r="E46" s="29"/>
      <c r="F46" s="29"/>
      <c r="G46" s="29"/>
      <c r="H46" s="29"/>
      <c r="I46" s="29"/>
      <c r="J46" s="29" t="s">
        <v>292</v>
      </c>
      <c r="K46" s="29"/>
      <c r="L46" s="29"/>
      <c r="M46" s="29"/>
      <c r="N46" s="29"/>
      <c r="O46" s="29"/>
      <c r="P46" s="12">
        <f t="shared" si="0"/>
        <v>2</v>
      </c>
      <c r="Q46" s="37">
        <f>ROUND(AVERAGE($P$46:$P$53),1)</f>
        <v>2.8</v>
      </c>
      <c r="R46" s="37">
        <f>ROUND(AVERAGE($P$46:$P$70),1)</f>
        <v>2.9</v>
      </c>
    </row>
    <row r="47" spans="1:18" ht="25.5" x14ac:dyDescent="0.2">
      <c r="A47" s="26" t="s">
        <v>47</v>
      </c>
      <c r="B47" s="26" t="s">
        <v>55</v>
      </c>
      <c r="C47" s="26" t="s">
        <v>60</v>
      </c>
      <c r="D47" s="27" t="s">
        <v>333</v>
      </c>
      <c r="E47" s="29"/>
      <c r="F47" s="29"/>
      <c r="G47" s="29"/>
      <c r="H47" s="29"/>
      <c r="I47" s="29"/>
      <c r="J47" s="29" t="s">
        <v>292</v>
      </c>
      <c r="K47" s="29"/>
      <c r="L47" s="29"/>
      <c r="M47" s="29"/>
      <c r="N47" s="29"/>
      <c r="O47" s="29"/>
      <c r="P47" s="12">
        <f t="shared" si="0"/>
        <v>2</v>
      </c>
      <c r="Q47" s="38"/>
      <c r="R47" s="38"/>
    </row>
    <row r="48" spans="1:18" ht="25.5" x14ac:dyDescent="0.2">
      <c r="A48" s="26" t="s">
        <v>47</v>
      </c>
      <c r="B48" s="26" t="s">
        <v>55</v>
      </c>
      <c r="C48" s="26" t="s">
        <v>61</v>
      </c>
      <c r="D48" s="27" t="s">
        <v>204</v>
      </c>
      <c r="E48" s="29"/>
      <c r="F48" s="29"/>
      <c r="G48" s="29"/>
      <c r="H48" s="29"/>
      <c r="I48" s="29"/>
      <c r="J48" s="29"/>
      <c r="K48" s="29" t="s">
        <v>292</v>
      </c>
      <c r="L48" s="29"/>
      <c r="M48" s="29"/>
      <c r="N48" s="29"/>
      <c r="O48" s="29"/>
      <c r="P48" s="12">
        <f t="shared" si="0"/>
        <v>3</v>
      </c>
      <c r="Q48" s="38"/>
      <c r="R48" s="38"/>
    </row>
    <row r="49" spans="1:18" ht="63.75" x14ac:dyDescent="0.2">
      <c r="A49" s="26" t="s">
        <v>47</v>
      </c>
      <c r="B49" s="26" t="s">
        <v>55</v>
      </c>
      <c r="C49" s="26" t="s">
        <v>61</v>
      </c>
      <c r="D49" s="27" t="s">
        <v>205</v>
      </c>
      <c r="E49" s="29"/>
      <c r="F49" s="29"/>
      <c r="G49" s="29"/>
      <c r="H49" s="29"/>
      <c r="I49" s="29"/>
      <c r="J49" s="29"/>
      <c r="K49" s="29" t="s">
        <v>292</v>
      </c>
      <c r="L49" s="29"/>
      <c r="M49" s="29"/>
      <c r="N49" s="29"/>
      <c r="O49" s="29"/>
      <c r="P49" s="12">
        <f t="shared" si="0"/>
        <v>3</v>
      </c>
      <c r="Q49" s="38"/>
      <c r="R49" s="38"/>
    </row>
    <row r="50" spans="1:18" ht="51" x14ac:dyDescent="0.2">
      <c r="A50" s="26" t="s">
        <v>47</v>
      </c>
      <c r="B50" s="26" t="s">
        <v>55</v>
      </c>
      <c r="C50" s="26" t="s">
        <v>61</v>
      </c>
      <c r="D50" s="27" t="s">
        <v>334</v>
      </c>
      <c r="E50" s="29"/>
      <c r="F50" s="29"/>
      <c r="G50" s="29"/>
      <c r="H50" s="29"/>
      <c r="I50" s="29"/>
      <c r="J50" s="29"/>
      <c r="K50" s="29" t="s">
        <v>292</v>
      </c>
      <c r="L50" s="29"/>
      <c r="M50" s="29"/>
      <c r="N50" s="29"/>
      <c r="O50" s="29"/>
      <c r="P50" s="12">
        <f t="shared" si="0"/>
        <v>3</v>
      </c>
      <c r="Q50" s="38"/>
      <c r="R50" s="38"/>
    </row>
    <row r="51" spans="1:18" ht="89.25" x14ac:dyDescent="0.2">
      <c r="A51" s="26" t="s">
        <v>47</v>
      </c>
      <c r="B51" s="26" t="s">
        <v>55</v>
      </c>
      <c r="C51" s="26" t="s">
        <v>61</v>
      </c>
      <c r="D51" s="27" t="s">
        <v>335</v>
      </c>
      <c r="E51" s="29"/>
      <c r="F51" s="29"/>
      <c r="G51" s="29"/>
      <c r="H51" s="29"/>
      <c r="I51" s="29"/>
      <c r="J51" s="29"/>
      <c r="K51" s="29" t="s">
        <v>292</v>
      </c>
      <c r="L51" s="29"/>
      <c r="M51" s="29"/>
      <c r="N51" s="29"/>
      <c r="O51" s="29"/>
      <c r="P51" s="12">
        <f t="shared" si="0"/>
        <v>3</v>
      </c>
      <c r="Q51" s="38"/>
      <c r="R51" s="38"/>
    </row>
    <row r="52" spans="1:18" ht="38.25" x14ac:dyDescent="0.2">
      <c r="A52" s="26" t="s">
        <v>47</v>
      </c>
      <c r="B52" s="26" t="s">
        <v>55</v>
      </c>
      <c r="C52" s="26" t="s">
        <v>61</v>
      </c>
      <c r="D52" s="27" t="s">
        <v>336</v>
      </c>
      <c r="E52" s="29"/>
      <c r="F52" s="29"/>
      <c r="G52" s="29"/>
      <c r="H52" s="29"/>
      <c r="I52" s="29"/>
      <c r="J52" s="29"/>
      <c r="K52" s="29" t="s">
        <v>292</v>
      </c>
      <c r="L52" s="29"/>
      <c r="M52" s="29"/>
      <c r="N52" s="29"/>
      <c r="O52" s="29"/>
      <c r="P52" s="12">
        <f t="shared" si="0"/>
        <v>3</v>
      </c>
      <c r="Q52" s="38"/>
      <c r="R52" s="38"/>
    </row>
    <row r="53" spans="1:18" ht="63.75" x14ac:dyDescent="0.2">
      <c r="A53" s="26" t="s">
        <v>47</v>
      </c>
      <c r="B53" s="26" t="s">
        <v>55</v>
      </c>
      <c r="C53" s="26" t="s">
        <v>61</v>
      </c>
      <c r="D53" s="27" t="s">
        <v>206</v>
      </c>
      <c r="E53" s="29"/>
      <c r="F53" s="29"/>
      <c r="G53" s="29"/>
      <c r="H53" s="29"/>
      <c r="I53" s="29"/>
      <c r="J53" s="29"/>
      <c r="K53" s="29"/>
      <c r="L53" s="29" t="s">
        <v>292</v>
      </c>
      <c r="M53" s="29"/>
      <c r="N53" s="29"/>
      <c r="O53" s="29"/>
      <c r="P53" s="12">
        <f t="shared" si="0"/>
        <v>3</v>
      </c>
      <c r="Q53" s="38"/>
      <c r="R53" s="38"/>
    </row>
    <row r="54" spans="1:18" ht="38.25" x14ac:dyDescent="0.2">
      <c r="A54" s="26" t="s">
        <v>47</v>
      </c>
      <c r="B54" s="26" t="s">
        <v>185</v>
      </c>
      <c r="C54" s="26" t="s">
        <v>59</v>
      </c>
      <c r="D54" s="27" t="s">
        <v>207</v>
      </c>
      <c r="E54" s="29"/>
      <c r="F54" s="29"/>
      <c r="G54" s="29"/>
      <c r="H54" s="29"/>
      <c r="I54" s="29"/>
      <c r="J54" s="29"/>
      <c r="K54" s="29"/>
      <c r="L54" s="29" t="s">
        <v>292</v>
      </c>
      <c r="M54" s="29"/>
      <c r="N54" s="29"/>
      <c r="O54" s="29"/>
      <c r="P54" s="12">
        <f t="shared" si="0"/>
        <v>3</v>
      </c>
      <c r="Q54" s="37">
        <f>ROUND(AVERAGE($P$54:$P$56),1)</f>
        <v>3</v>
      </c>
      <c r="R54" s="38"/>
    </row>
    <row r="55" spans="1:18" ht="38.25" x14ac:dyDescent="0.2">
      <c r="A55" s="26" t="s">
        <v>47</v>
      </c>
      <c r="B55" s="26" t="s">
        <v>185</v>
      </c>
      <c r="C55" s="26" t="s">
        <v>60</v>
      </c>
      <c r="D55" s="27" t="s">
        <v>208</v>
      </c>
      <c r="E55" s="29"/>
      <c r="F55" s="29"/>
      <c r="G55" s="29"/>
      <c r="H55" s="29"/>
      <c r="I55" s="29"/>
      <c r="J55" s="29"/>
      <c r="K55" s="29"/>
      <c r="L55" s="29" t="s">
        <v>292</v>
      </c>
      <c r="M55" s="29"/>
      <c r="N55" s="29"/>
      <c r="O55" s="29"/>
      <c r="P55" s="12">
        <f t="shared" si="0"/>
        <v>3</v>
      </c>
      <c r="Q55" s="38"/>
      <c r="R55" s="38"/>
    </row>
    <row r="56" spans="1:18" ht="38.25" x14ac:dyDescent="0.2">
      <c r="A56" s="26" t="s">
        <v>47</v>
      </c>
      <c r="B56" s="26" t="s">
        <v>185</v>
      </c>
      <c r="C56" s="26" t="s">
        <v>61</v>
      </c>
      <c r="D56" s="27" t="s">
        <v>337</v>
      </c>
      <c r="E56" s="29"/>
      <c r="F56" s="29"/>
      <c r="G56" s="29"/>
      <c r="H56" s="29"/>
      <c r="I56" s="29"/>
      <c r="J56" s="29"/>
      <c r="K56" s="29" t="s">
        <v>292</v>
      </c>
      <c r="L56" s="29"/>
      <c r="M56" s="29"/>
      <c r="N56" s="29"/>
      <c r="O56" s="29"/>
      <c r="P56" s="12">
        <f t="shared" ref="P56:P78" si="1">VLOOKUP(MATCH("X", E56:O56)-1, $O$201:$P$211, 2, FALSE)</f>
        <v>3</v>
      </c>
      <c r="Q56" s="38"/>
      <c r="R56" s="38"/>
    </row>
    <row r="57" spans="1:18" ht="89.25" x14ac:dyDescent="0.2">
      <c r="A57" s="26" t="s">
        <v>47</v>
      </c>
      <c r="B57" s="26" t="s">
        <v>186</v>
      </c>
      <c r="C57" s="26" t="s">
        <v>59</v>
      </c>
      <c r="D57" s="27" t="s">
        <v>338</v>
      </c>
      <c r="E57" s="29"/>
      <c r="F57" s="29"/>
      <c r="G57" s="29"/>
      <c r="H57" s="29"/>
      <c r="I57" s="29"/>
      <c r="J57" s="29"/>
      <c r="K57" s="29"/>
      <c r="L57" s="29" t="s">
        <v>292</v>
      </c>
      <c r="M57" s="29"/>
      <c r="N57" s="29"/>
      <c r="O57" s="29"/>
      <c r="P57" s="12">
        <f t="shared" si="1"/>
        <v>3</v>
      </c>
      <c r="Q57" s="37">
        <f>ROUND(AVERAGE($P$57:$P$59),1)</f>
        <v>3.3</v>
      </c>
      <c r="R57" s="38"/>
    </row>
    <row r="58" spans="1:18" ht="38.25" x14ac:dyDescent="0.2">
      <c r="A58" s="26" t="s">
        <v>47</v>
      </c>
      <c r="B58" s="26" t="s">
        <v>186</v>
      </c>
      <c r="C58" s="26" t="s">
        <v>60</v>
      </c>
      <c r="D58" s="27" t="s">
        <v>339</v>
      </c>
      <c r="E58" s="29"/>
      <c r="F58" s="29"/>
      <c r="G58" s="29"/>
      <c r="H58" s="29"/>
      <c r="I58" s="29"/>
      <c r="J58" s="29"/>
      <c r="K58" s="29"/>
      <c r="L58" s="29"/>
      <c r="M58" s="29" t="s">
        <v>292</v>
      </c>
      <c r="N58" s="29"/>
      <c r="O58" s="29"/>
      <c r="P58" s="12">
        <f t="shared" si="1"/>
        <v>4</v>
      </c>
      <c r="Q58" s="38"/>
      <c r="R58" s="38"/>
    </row>
    <row r="59" spans="1:18" ht="63.75" x14ac:dyDescent="0.2">
      <c r="A59" s="26" t="s">
        <v>47</v>
      </c>
      <c r="B59" s="26" t="s">
        <v>186</v>
      </c>
      <c r="C59" s="26" t="s">
        <v>61</v>
      </c>
      <c r="D59" s="27" t="s">
        <v>209</v>
      </c>
      <c r="E59" s="29"/>
      <c r="F59" s="29"/>
      <c r="G59" s="29"/>
      <c r="H59" s="29"/>
      <c r="I59" s="29"/>
      <c r="J59" s="29"/>
      <c r="K59" s="29"/>
      <c r="L59" s="29" t="s">
        <v>292</v>
      </c>
      <c r="M59" s="29"/>
      <c r="N59" s="29"/>
      <c r="O59" s="29"/>
      <c r="P59" s="12">
        <f t="shared" si="1"/>
        <v>3</v>
      </c>
      <c r="Q59" s="38"/>
      <c r="R59" s="38"/>
    </row>
    <row r="60" spans="1:18" ht="51" x14ac:dyDescent="0.2">
      <c r="A60" s="26" t="s">
        <v>47</v>
      </c>
      <c r="B60" s="26" t="s">
        <v>187</v>
      </c>
      <c r="C60" s="26" t="s">
        <v>59</v>
      </c>
      <c r="D60" s="27" t="s">
        <v>210</v>
      </c>
      <c r="E60" s="29"/>
      <c r="F60" s="29"/>
      <c r="G60" s="29"/>
      <c r="H60" s="29"/>
      <c r="I60" s="29"/>
      <c r="J60" s="29"/>
      <c r="K60" s="29"/>
      <c r="L60" s="29"/>
      <c r="M60" s="29" t="s">
        <v>292</v>
      </c>
      <c r="N60" s="29"/>
      <c r="O60" s="29"/>
      <c r="P60" s="12">
        <f t="shared" si="1"/>
        <v>4</v>
      </c>
      <c r="Q60" s="37">
        <f>ROUND(AVERAGE($P$60:$P$62),1)</f>
        <v>3</v>
      </c>
      <c r="R60" s="38"/>
    </row>
    <row r="61" spans="1:18" ht="51" x14ac:dyDescent="0.2">
      <c r="A61" s="26" t="s">
        <v>47</v>
      </c>
      <c r="B61" s="26" t="s">
        <v>187</v>
      </c>
      <c r="C61" s="26" t="s">
        <v>60</v>
      </c>
      <c r="D61" s="27" t="s">
        <v>340</v>
      </c>
      <c r="E61" s="29"/>
      <c r="F61" s="29"/>
      <c r="G61" s="29"/>
      <c r="H61" s="29"/>
      <c r="I61" s="29"/>
      <c r="J61" s="29"/>
      <c r="K61" s="29" t="s">
        <v>292</v>
      </c>
      <c r="L61" s="29"/>
      <c r="M61" s="29"/>
      <c r="N61" s="29"/>
      <c r="O61" s="29"/>
      <c r="P61" s="12">
        <f t="shared" si="1"/>
        <v>3</v>
      </c>
      <c r="Q61" s="38"/>
      <c r="R61" s="38"/>
    </row>
    <row r="62" spans="1:18" ht="51" x14ac:dyDescent="0.2">
      <c r="A62" s="26" t="s">
        <v>47</v>
      </c>
      <c r="B62" s="26" t="s">
        <v>187</v>
      </c>
      <c r="C62" s="26" t="s">
        <v>61</v>
      </c>
      <c r="D62" s="27" t="s">
        <v>211</v>
      </c>
      <c r="E62" s="29"/>
      <c r="F62" s="29"/>
      <c r="G62" s="29"/>
      <c r="H62" s="29"/>
      <c r="I62" s="29"/>
      <c r="J62" s="29" t="s">
        <v>292</v>
      </c>
      <c r="K62" s="29"/>
      <c r="L62" s="29"/>
      <c r="M62" s="29"/>
      <c r="N62" s="29"/>
      <c r="O62" s="29"/>
      <c r="P62" s="12">
        <f t="shared" si="1"/>
        <v>2</v>
      </c>
      <c r="Q62" s="38"/>
      <c r="R62" s="38"/>
    </row>
    <row r="63" spans="1:18" ht="51" x14ac:dyDescent="0.2">
      <c r="A63" s="26" t="s">
        <v>47</v>
      </c>
      <c r="B63" s="26" t="s">
        <v>188</v>
      </c>
      <c r="C63" s="26" t="s">
        <v>59</v>
      </c>
      <c r="D63" s="27" t="s">
        <v>212</v>
      </c>
      <c r="E63" s="29"/>
      <c r="F63" s="29"/>
      <c r="G63" s="29"/>
      <c r="H63" s="29"/>
      <c r="I63" s="29"/>
      <c r="J63" s="29" t="s">
        <v>292</v>
      </c>
      <c r="K63" s="29"/>
      <c r="L63" s="29"/>
      <c r="M63" s="29"/>
      <c r="N63" s="29"/>
      <c r="O63" s="29"/>
      <c r="P63" s="12">
        <f t="shared" si="1"/>
        <v>2</v>
      </c>
      <c r="Q63" s="37">
        <f>ROUND(AVERAGE($P$63:$P$67),1)</f>
        <v>2.8</v>
      </c>
      <c r="R63" s="38"/>
    </row>
    <row r="64" spans="1:18" ht="25.5" x14ac:dyDescent="0.2">
      <c r="A64" s="26" t="s">
        <v>47</v>
      </c>
      <c r="B64" s="26" t="s">
        <v>188</v>
      </c>
      <c r="C64" s="26" t="s">
        <v>60</v>
      </c>
      <c r="D64" s="27" t="s">
        <v>341</v>
      </c>
      <c r="E64" s="29"/>
      <c r="F64" s="29"/>
      <c r="G64" s="29"/>
      <c r="H64" s="29"/>
      <c r="I64" s="29"/>
      <c r="J64" s="29"/>
      <c r="K64" s="29" t="s">
        <v>292</v>
      </c>
      <c r="L64" s="29"/>
      <c r="M64" s="29"/>
      <c r="N64" s="29"/>
      <c r="O64" s="29"/>
      <c r="P64" s="12">
        <f t="shared" si="1"/>
        <v>3</v>
      </c>
      <c r="Q64" s="38"/>
      <c r="R64" s="38"/>
    </row>
    <row r="65" spans="1:18" ht="25.5" x14ac:dyDescent="0.2">
      <c r="A65" s="26" t="s">
        <v>47</v>
      </c>
      <c r="B65" s="26" t="s">
        <v>188</v>
      </c>
      <c r="C65" s="26" t="s">
        <v>60</v>
      </c>
      <c r="D65" s="27" t="s">
        <v>342</v>
      </c>
      <c r="E65" s="29"/>
      <c r="F65" s="29"/>
      <c r="G65" s="29"/>
      <c r="H65" s="29"/>
      <c r="I65" s="29"/>
      <c r="J65" s="29"/>
      <c r="K65" s="29" t="s">
        <v>292</v>
      </c>
      <c r="L65" s="29"/>
      <c r="M65" s="29"/>
      <c r="N65" s="29"/>
      <c r="O65" s="29"/>
      <c r="P65" s="12">
        <f t="shared" si="1"/>
        <v>3</v>
      </c>
      <c r="Q65" s="38"/>
      <c r="R65" s="38"/>
    </row>
    <row r="66" spans="1:18" ht="38.25" x14ac:dyDescent="0.2">
      <c r="A66" s="26" t="s">
        <v>47</v>
      </c>
      <c r="B66" s="26" t="s">
        <v>188</v>
      </c>
      <c r="C66" s="26" t="s">
        <v>61</v>
      </c>
      <c r="D66" s="27" t="s">
        <v>343</v>
      </c>
      <c r="E66" s="29"/>
      <c r="F66" s="29"/>
      <c r="G66" s="29"/>
      <c r="H66" s="29"/>
      <c r="I66" s="29"/>
      <c r="J66" s="29"/>
      <c r="K66" s="29" t="s">
        <v>292</v>
      </c>
      <c r="L66" s="29"/>
      <c r="M66" s="29"/>
      <c r="N66" s="29"/>
      <c r="O66" s="29"/>
      <c r="P66" s="12">
        <f t="shared" si="1"/>
        <v>3</v>
      </c>
      <c r="Q66" s="38"/>
      <c r="R66" s="38"/>
    </row>
    <row r="67" spans="1:18" ht="25.5" x14ac:dyDescent="0.2">
      <c r="A67" s="26" t="s">
        <v>47</v>
      </c>
      <c r="B67" s="26" t="s">
        <v>188</v>
      </c>
      <c r="C67" s="26" t="s">
        <v>61</v>
      </c>
      <c r="D67" s="27" t="s">
        <v>213</v>
      </c>
      <c r="E67" s="29"/>
      <c r="F67" s="29"/>
      <c r="G67" s="29"/>
      <c r="H67" s="29"/>
      <c r="I67" s="29"/>
      <c r="J67" s="29"/>
      <c r="K67" s="29" t="s">
        <v>292</v>
      </c>
      <c r="L67" s="29"/>
      <c r="M67" s="29"/>
      <c r="N67" s="29"/>
      <c r="O67" s="29"/>
      <c r="P67" s="12">
        <f t="shared" si="1"/>
        <v>3</v>
      </c>
      <c r="Q67" s="38"/>
      <c r="R67" s="38"/>
    </row>
    <row r="68" spans="1:18" ht="38.25" x14ac:dyDescent="0.2">
      <c r="A68" s="26" t="s">
        <v>47</v>
      </c>
      <c r="B68" s="26" t="s">
        <v>189</v>
      </c>
      <c r="C68" s="26" t="s">
        <v>59</v>
      </c>
      <c r="D68" s="27" t="s">
        <v>344</v>
      </c>
      <c r="E68" s="29"/>
      <c r="F68" s="29"/>
      <c r="G68" s="29"/>
      <c r="H68" s="29"/>
      <c r="I68" s="29"/>
      <c r="J68" s="29"/>
      <c r="K68" s="29" t="s">
        <v>292</v>
      </c>
      <c r="L68" s="29"/>
      <c r="M68" s="29"/>
      <c r="N68" s="29"/>
      <c r="O68" s="29"/>
      <c r="P68" s="12">
        <f t="shared" si="1"/>
        <v>3</v>
      </c>
      <c r="Q68" s="37">
        <f>ROUND(AVERAGE($P$68:$P$70),1)</f>
        <v>3</v>
      </c>
      <c r="R68" s="38"/>
    </row>
    <row r="69" spans="1:18" ht="51" x14ac:dyDescent="0.2">
      <c r="A69" s="35" t="s">
        <v>47</v>
      </c>
      <c r="B69" s="35" t="s">
        <v>189</v>
      </c>
      <c r="C69" s="35" t="s">
        <v>60</v>
      </c>
      <c r="D69" s="36" t="s">
        <v>410</v>
      </c>
      <c r="E69" s="29"/>
      <c r="F69" s="29"/>
      <c r="G69" s="29"/>
      <c r="H69" s="29"/>
      <c r="I69" s="29"/>
      <c r="J69" s="29"/>
      <c r="K69" s="29"/>
      <c r="L69" s="29" t="s">
        <v>292</v>
      </c>
      <c r="M69" s="29"/>
      <c r="N69" s="29"/>
      <c r="O69" s="29"/>
      <c r="P69" s="12">
        <f t="shared" si="1"/>
        <v>3</v>
      </c>
      <c r="Q69" s="38"/>
      <c r="R69" s="38"/>
    </row>
    <row r="70" spans="1:18" ht="50.25" customHeight="1" x14ac:dyDescent="0.2">
      <c r="A70" s="35" t="s">
        <v>47</v>
      </c>
      <c r="B70" s="35" t="s">
        <v>189</v>
      </c>
      <c r="C70" s="35" t="s">
        <v>61</v>
      </c>
      <c r="D70" s="36" t="s">
        <v>411</v>
      </c>
      <c r="E70" s="29"/>
      <c r="F70" s="29"/>
      <c r="G70" s="29"/>
      <c r="H70" s="29"/>
      <c r="I70" s="29"/>
      <c r="J70" s="29"/>
      <c r="K70" s="29"/>
      <c r="L70" s="29" t="s">
        <v>292</v>
      </c>
      <c r="M70" s="29"/>
      <c r="N70" s="29"/>
      <c r="O70" s="29"/>
      <c r="P70" s="12">
        <f t="shared" si="1"/>
        <v>3</v>
      </c>
      <c r="Q70" s="38"/>
      <c r="R70" s="38"/>
    </row>
    <row r="71" spans="1:18" ht="38.25" x14ac:dyDescent="0.2">
      <c r="A71" s="26" t="s">
        <v>48</v>
      </c>
      <c r="B71" s="26" t="s">
        <v>190</v>
      </c>
      <c r="C71" s="26" t="s">
        <v>59</v>
      </c>
      <c r="D71" s="27" t="s">
        <v>345</v>
      </c>
      <c r="E71" s="29"/>
      <c r="F71" s="29"/>
      <c r="G71" s="29"/>
      <c r="H71" s="29"/>
      <c r="I71" s="29"/>
      <c r="J71" s="29"/>
      <c r="K71" s="29"/>
      <c r="L71" s="29" t="s">
        <v>292</v>
      </c>
      <c r="M71" s="29"/>
      <c r="N71" s="29"/>
      <c r="O71" s="29"/>
      <c r="P71" s="12">
        <f t="shared" si="1"/>
        <v>3</v>
      </c>
      <c r="Q71" s="37">
        <f>ROUND(AVERAGE($P$71:$P$74),1)</f>
        <v>3</v>
      </c>
      <c r="R71" s="37">
        <f>ROUND(AVERAGE($P$71:$P$74),1)</f>
        <v>3</v>
      </c>
    </row>
    <row r="72" spans="1:18" ht="38.25" x14ac:dyDescent="0.2">
      <c r="A72" s="26" t="s">
        <v>48</v>
      </c>
      <c r="B72" s="26" t="s">
        <v>190</v>
      </c>
      <c r="C72" s="26" t="s">
        <v>60</v>
      </c>
      <c r="D72" s="27" t="s">
        <v>346</v>
      </c>
      <c r="E72" s="26"/>
      <c r="F72" s="26"/>
      <c r="G72" s="26"/>
      <c r="H72" s="26"/>
      <c r="I72" s="26"/>
      <c r="J72" s="26"/>
      <c r="K72" s="26" t="s">
        <v>292</v>
      </c>
      <c r="L72" s="26"/>
      <c r="M72" s="26"/>
      <c r="N72" s="26"/>
      <c r="O72" s="26"/>
      <c r="P72" s="12">
        <f t="shared" si="1"/>
        <v>3</v>
      </c>
      <c r="Q72" s="38"/>
      <c r="R72" s="38"/>
    </row>
    <row r="73" spans="1:18" ht="38.25" x14ac:dyDescent="0.2">
      <c r="A73" s="26" t="s">
        <v>48</v>
      </c>
      <c r="B73" s="26" t="s">
        <v>190</v>
      </c>
      <c r="C73" s="26" t="s">
        <v>61</v>
      </c>
      <c r="D73" s="27" t="s">
        <v>347</v>
      </c>
      <c r="E73" s="26"/>
      <c r="F73" s="26"/>
      <c r="G73" s="26"/>
      <c r="H73" s="26"/>
      <c r="I73" s="26"/>
      <c r="J73" s="26"/>
      <c r="K73" s="26"/>
      <c r="L73" s="26" t="s">
        <v>292</v>
      </c>
      <c r="M73" s="26"/>
      <c r="N73" s="26"/>
      <c r="O73" s="26"/>
      <c r="P73" s="12">
        <f t="shared" si="1"/>
        <v>3</v>
      </c>
      <c r="Q73" s="38"/>
      <c r="R73" s="38"/>
    </row>
    <row r="74" spans="1:18" ht="51" x14ac:dyDescent="0.2">
      <c r="A74" s="26" t="s">
        <v>48</v>
      </c>
      <c r="B74" s="26" t="s">
        <v>190</v>
      </c>
      <c r="C74" s="26" t="s">
        <v>61</v>
      </c>
      <c r="D74" s="27" t="s">
        <v>348</v>
      </c>
      <c r="E74" s="26"/>
      <c r="F74" s="26"/>
      <c r="G74" s="26"/>
      <c r="H74" s="26"/>
      <c r="I74" s="26"/>
      <c r="J74" s="26"/>
      <c r="K74" s="26"/>
      <c r="L74" s="26" t="s">
        <v>292</v>
      </c>
      <c r="M74" s="26"/>
      <c r="N74" s="26"/>
      <c r="O74" s="26"/>
      <c r="P74" s="12">
        <f t="shared" si="1"/>
        <v>3</v>
      </c>
      <c r="Q74" s="38"/>
      <c r="R74" s="38"/>
    </row>
    <row r="75" spans="1:18" ht="25.5" x14ac:dyDescent="0.2">
      <c r="A75" s="26" t="s">
        <v>49</v>
      </c>
      <c r="B75" s="26" t="s">
        <v>58</v>
      </c>
      <c r="C75" s="26" t="s">
        <v>59</v>
      </c>
      <c r="D75" s="27" t="s">
        <v>349</v>
      </c>
      <c r="E75" s="26"/>
      <c r="F75" s="26"/>
      <c r="G75" s="26"/>
      <c r="H75" s="26"/>
      <c r="I75" s="26"/>
      <c r="J75" s="26"/>
      <c r="K75" s="26"/>
      <c r="L75" s="26" t="s">
        <v>292</v>
      </c>
      <c r="M75" s="26"/>
      <c r="N75" s="26"/>
      <c r="O75" s="26"/>
      <c r="P75" s="12">
        <f t="shared" si="1"/>
        <v>3</v>
      </c>
      <c r="Q75" s="37">
        <f>ROUND(AVERAGE($P$75:$P$78),1)</f>
        <v>3</v>
      </c>
      <c r="R75" s="37">
        <f>ROUND(AVERAGE($P$75:$P$78),1)</f>
        <v>3</v>
      </c>
    </row>
    <row r="76" spans="1:18" ht="38.25" x14ac:dyDescent="0.2">
      <c r="A76" s="26" t="s">
        <v>49</v>
      </c>
      <c r="B76" s="26" t="s">
        <v>58</v>
      </c>
      <c r="C76" s="26" t="s">
        <v>60</v>
      </c>
      <c r="D76" s="27" t="s">
        <v>350</v>
      </c>
      <c r="E76" s="26"/>
      <c r="F76" s="26"/>
      <c r="G76" s="26"/>
      <c r="H76" s="26"/>
      <c r="I76" s="26"/>
      <c r="J76" s="26"/>
      <c r="K76" s="29" t="s">
        <v>292</v>
      </c>
      <c r="L76" s="26"/>
      <c r="M76" s="26"/>
      <c r="N76" s="26"/>
      <c r="O76" s="26"/>
      <c r="P76" s="12">
        <f t="shared" si="1"/>
        <v>3</v>
      </c>
      <c r="Q76" s="38"/>
      <c r="R76" s="38"/>
    </row>
    <row r="77" spans="1:18" ht="51" x14ac:dyDescent="0.2">
      <c r="A77" s="26" t="s">
        <v>49</v>
      </c>
      <c r="B77" s="26" t="s">
        <v>58</v>
      </c>
      <c r="C77" s="26" t="s">
        <v>61</v>
      </c>
      <c r="D77" s="27" t="s">
        <v>214</v>
      </c>
      <c r="E77" s="26"/>
      <c r="F77" s="26"/>
      <c r="G77" s="26"/>
      <c r="H77" s="26"/>
      <c r="I77" s="26"/>
      <c r="J77" s="26"/>
      <c r="K77" s="26"/>
      <c r="L77" s="29" t="s">
        <v>292</v>
      </c>
      <c r="M77" s="26"/>
      <c r="N77" s="26"/>
      <c r="O77" s="26"/>
      <c r="P77" s="12">
        <f t="shared" si="1"/>
        <v>3</v>
      </c>
      <c r="Q77" s="38"/>
      <c r="R77" s="38"/>
    </row>
    <row r="78" spans="1:18" x14ac:dyDescent="0.2">
      <c r="A78" s="26" t="s">
        <v>49</v>
      </c>
      <c r="B78" s="26" t="s">
        <v>58</v>
      </c>
      <c r="C78" s="26" t="s">
        <v>61</v>
      </c>
      <c r="D78" s="27"/>
      <c r="E78" s="26"/>
      <c r="F78" s="26"/>
      <c r="G78" s="26"/>
      <c r="H78" s="26"/>
      <c r="I78" s="26"/>
      <c r="J78" s="26"/>
      <c r="K78" s="26"/>
      <c r="L78" s="26" t="s">
        <v>292</v>
      </c>
      <c r="M78" s="26"/>
      <c r="N78" s="26"/>
      <c r="O78" s="26"/>
      <c r="P78" s="12">
        <f t="shared" si="1"/>
        <v>3</v>
      </c>
      <c r="Q78" s="38"/>
      <c r="R78" s="38"/>
    </row>
    <row r="201" spans="15:16" x14ac:dyDescent="0.2">
      <c r="O201" s="13">
        <v>0</v>
      </c>
      <c r="P201" s="13">
        <v>0</v>
      </c>
    </row>
    <row r="202" spans="15:16" x14ac:dyDescent="0.2">
      <c r="O202" s="13">
        <v>1</v>
      </c>
      <c r="P202" s="13">
        <v>1</v>
      </c>
    </row>
    <row r="203" spans="15:16" x14ac:dyDescent="0.2">
      <c r="O203" s="13">
        <v>2</v>
      </c>
      <c r="P203" s="13">
        <v>1</v>
      </c>
    </row>
    <row r="204" spans="15:16" x14ac:dyDescent="0.2">
      <c r="O204" s="13">
        <v>3</v>
      </c>
      <c r="P204" s="13">
        <v>1</v>
      </c>
    </row>
    <row r="205" spans="15:16" x14ac:dyDescent="0.2">
      <c r="O205" s="13">
        <v>4</v>
      </c>
      <c r="P205" s="13">
        <v>2</v>
      </c>
    </row>
    <row r="206" spans="15:16" x14ac:dyDescent="0.2">
      <c r="O206" s="13">
        <v>5</v>
      </c>
      <c r="P206" s="13">
        <v>2</v>
      </c>
    </row>
    <row r="207" spans="15:16" x14ac:dyDescent="0.2">
      <c r="O207" s="13">
        <v>6</v>
      </c>
      <c r="P207" s="13">
        <v>3</v>
      </c>
    </row>
    <row r="208" spans="15:16" x14ac:dyDescent="0.2">
      <c r="O208" s="13">
        <v>7</v>
      </c>
      <c r="P208" s="13">
        <v>3</v>
      </c>
    </row>
    <row r="209" spans="15:16" x14ac:dyDescent="0.2">
      <c r="O209" s="13">
        <v>8</v>
      </c>
      <c r="P209" s="13">
        <v>4</v>
      </c>
    </row>
    <row r="210" spans="15:16" x14ac:dyDescent="0.2">
      <c r="O210" s="13">
        <v>9</v>
      </c>
      <c r="P210" s="13">
        <v>4</v>
      </c>
    </row>
    <row r="211" spans="15:16" x14ac:dyDescent="0.2">
      <c r="O211" s="13">
        <v>10</v>
      </c>
      <c r="P211" s="13">
        <v>5</v>
      </c>
    </row>
  </sheetData>
  <mergeCells count="17">
    <mergeCell ref="P23:R23"/>
    <mergeCell ref="Q24:Q28"/>
    <mergeCell ref="Q29:Q34"/>
    <mergeCell ref="Q35:Q39"/>
    <mergeCell ref="Q40:Q45"/>
    <mergeCell ref="Q68:Q70"/>
    <mergeCell ref="Q71:Q74"/>
    <mergeCell ref="Q75:Q78"/>
    <mergeCell ref="R24:R45"/>
    <mergeCell ref="R46:R70"/>
    <mergeCell ref="R71:R74"/>
    <mergeCell ref="R75:R78"/>
    <mergeCell ref="Q46:Q53"/>
    <mergeCell ref="Q54:Q56"/>
    <mergeCell ref="Q57:Q59"/>
    <mergeCell ref="Q60:Q62"/>
    <mergeCell ref="Q63:Q67"/>
  </mergeCells>
  <conditionalFormatting sqref="E10">
    <cfRule type="colorScale" priority="25">
      <colorScale>
        <cfvo type="num" val="0"/>
        <cfvo type="num" val="3"/>
        <cfvo type="num" val="5"/>
        <color rgb="FFC52020"/>
        <color rgb="FFF0F020"/>
        <color rgb="FF20C520"/>
      </colorScale>
    </cfRule>
  </conditionalFormatting>
  <conditionalFormatting sqref="E11">
    <cfRule type="colorScale" priority="26">
      <colorScale>
        <cfvo type="num" val="0"/>
        <cfvo type="num" val="3"/>
        <cfvo type="num" val="5"/>
        <color rgb="FFC52020"/>
        <color rgb="FFF0F020"/>
        <color rgb="FF20C520"/>
      </colorScale>
    </cfRule>
  </conditionalFormatting>
  <conditionalFormatting sqref="E12">
    <cfRule type="colorScale" priority="27">
      <colorScale>
        <cfvo type="num" val="0"/>
        <cfvo type="num" val="3"/>
        <cfvo type="num" val="5"/>
        <color rgb="FFC52020"/>
        <color rgb="FFF0F020"/>
        <color rgb="FF20C520"/>
      </colorScale>
    </cfRule>
  </conditionalFormatting>
  <conditionalFormatting sqref="E13">
    <cfRule type="colorScale" priority="28">
      <colorScale>
        <cfvo type="num" val="0"/>
        <cfvo type="num" val="3"/>
        <cfvo type="num" val="5"/>
        <color rgb="FFC52020"/>
        <color rgb="FFF0F020"/>
        <color rgb="FF20C520"/>
      </colorScale>
    </cfRule>
  </conditionalFormatting>
  <conditionalFormatting sqref="E14">
    <cfRule type="colorScale" priority="29">
      <colorScale>
        <cfvo type="num" val="0"/>
        <cfvo type="num" val="3"/>
        <cfvo type="num" val="5"/>
        <color rgb="FFC52020"/>
        <color rgb="FFF0F020"/>
        <color rgb="FF20C520"/>
      </colorScale>
    </cfRule>
  </conditionalFormatting>
  <conditionalFormatting sqref="E15">
    <cfRule type="colorScale" priority="30">
      <colorScale>
        <cfvo type="num" val="0"/>
        <cfvo type="num" val="3"/>
        <cfvo type="num" val="5"/>
        <color rgb="FFC52020"/>
        <color rgb="FFF0F020"/>
        <color rgb="FF20C520"/>
      </colorScale>
    </cfRule>
  </conditionalFormatting>
  <conditionalFormatting sqref="E16">
    <cfRule type="colorScale" priority="31">
      <colorScale>
        <cfvo type="num" val="0"/>
        <cfvo type="num" val="3"/>
        <cfvo type="num" val="5"/>
        <color rgb="FFC52020"/>
        <color rgb="FFF0F020"/>
        <color rgb="FF20C520"/>
      </colorScale>
    </cfRule>
  </conditionalFormatting>
  <conditionalFormatting sqref="E17">
    <cfRule type="colorScale" priority="32">
      <colorScale>
        <cfvo type="num" val="0"/>
        <cfvo type="num" val="3"/>
        <cfvo type="num" val="5"/>
        <color rgb="FFC52020"/>
        <color rgb="FFF0F020"/>
        <color rgb="FF20C520"/>
      </colorScale>
    </cfRule>
  </conditionalFormatting>
  <conditionalFormatting sqref="E18">
    <cfRule type="colorScale" priority="33">
      <colorScale>
        <cfvo type="num" val="0"/>
        <cfvo type="num" val="3"/>
        <cfvo type="num" val="5"/>
        <color rgb="FFC52020"/>
        <color rgb="FFF0F020"/>
        <color rgb="FF20C520"/>
      </colorScale>
    </cfRule>
  </conditionalFormatting>
  <conditionalFormatting sqref="E2">
    <cfRule type="colorScale" priority="34">
      <colorScale>
        <cfvo type="num" val="0"/>
        <cfvo type="num" val="3"/>
        <cfvo type="num" val="5"/>
        <color rgb="FFC52020"/>
        <color rgb="FFF0F020"/>
        <color rgb="FF20C520"/>
      </colorScale>
    </cfRule>
  </conditionalFormatting>
  <conditionalFormatting sqref="E3">
    <cfRule type="colorScale" priority="18">
      <colorScale>
        <cfvo type="num" val="0"/>
        <cfvo type="num" val="3"/>
        <cfvo type="num" val="5"/>
        <color rgb="FFC52020"/>
        <color rgb="FFF0F020"/>
        <color rgb="FF20C520"/>
      </colorScale>
    </cfRule>
  </conditionalFormatting>
  <conditionalFormatting sqref="E4">
    <cfRule type="colorScale" priority="19">
      <colorScale>
        <cfvo type="num" val="0"/>
        <cfvo type="num" val="3"/>
        <cfvo type="num" val="5"/>
        <color rgb="FFC52020"/>
        <color rgb="FFF0F020"/>
        <color rgb="FF20C520"/>
      </colorScale>
    </cfRule>
  </conditionalFormatting>
  <conditionalFormatting sqref="E5">
    <cfRule type="colorScale" priority="20">
      <colorScale>
        <cfvo type="num" val="0"/>
        <cfvo type="num" val="3"/>
        <cfvo type="num" val="5"/>
        <color rgb="FFC52020"/>
        <color rgb="FFF0F020"/>
        <color rgb="FF20C520"/>
      </colorScale>
    </cfRule>
  </conditionalFormatting>
  <conditionalFormatting sqref="E6">
    <cfRule type="colorScale" priority="21">
      <colorScale>
        <cfvo type="num" val="0"/>
        <cfvo type="num" val="3"/>
        <cfvo type="num" val="5"/>
        <color rgb="FFC52020"/>
        <color rgb="FFF0F020"/>
        <color rgb="FF20C520"/>
      </colorScale>
    </cfRule>
  </conditionalFormatting>
  <conditionalFormatting sqref="E7">
    <cfRule type="colorScale" priority="22">
      <colorScale>
        <cfvo type="num" val="0"/>
        <cfvo type="num" val="3"/>
        <cfvo type="num" val="5"/>
        <color rgb="FFC52020"/>
        <color rgb="FFF0F020"/>
        <color rgb="FF20C520"/>
      </colorScale>
    </cfRule>
  </conditionalFormatting>
  <conditionalFormatting sqref="E8">
    <cfRule type="colorScale" priority="23">
      <colorScale>
        <cfvo type="num" val="0"/>
        <cfvo type="num" val="3"/>
        <cfvo type="num" val="5"/>
        <color rgb="FFC52020"/>
        <color rgb="FFF0F020"/>
        <color rgb="FF20C520"/>
      </colorScale>
    </cfRule>
  </conditionalFormatting>
  <conditionalFormatting sqref="E9">
    <cfRule type="colorScale" priority="24">
      <colorScale>
        <cfvo type="num" val="0"/>
        <cfvo type="num" val="3"/>
        <cfvo type="num" val="5"/>
        <color rgb="FFC52020"/>
        <color rgb="FFF0F020"/>
        <color rgb="FF20C520"/>
      </colorScale>
    </cfRule>
  </conditionalFormatting>
  <conditionalFormatting sqref="P24:P79">
    <cfRule type="colorScale" priority="17">
      <colorScale>
        <cfvo type="num" val="0"/>
        <cfvo type="num" val="3"/>
        <cfvo type="num" val="5"/>
        <color rgb="FFC52020"/>
        <color rgb="FFF0F020"/>
        <color rgb="FF20C520"/>
      </colorScale>
    </cfRule>
  </conditionalFormatting>
  <conditionalFormatting sqref="Q24">
    <cfRule type="colorScale" priority="1">
      <colorScale>
        <cfvo type="num" val="0"/>
        <cfvo type="num" val="3"/>
        <cfvo type="num" val="5"/>
        <color rgb="FFC52020"/>
        <color rgb="FFF0F020"/>
        <color rgb="FF20C520"/>
      </colorScale>
    </cfRule>
  </conditionalFormatting>
  <conditionalFormatting sqref="Q29">
    <cfRule type="colorScale" priority="2">
      <colorScale>
        <cfvo type="num" val="0"/>
        <cfvo type="num" val="3"/>
        <cfvo type="num" val="5"/>
        <color rgb="FFC52020"/>
        <color rgb="FFF0F020"/>
        <color rgb="FF20C520"/>
      </colorScale>
    </cfRule>
  </conditionalFormatting>
  <conditionalFormatting sqref="Q35">
    <cfRule type="colorScale" priority="3">
      <colorScale>
        <cfvo type="num" val="0"/>
        <cfvo type="num" val="3"/>
        <cfvo type="num" val="5"/>
        <color rgb="FFC52020"/>
        <color rgb="FFF0F020"/>
        <color rgb="FF20C520"/>
      </colorScale>
    </cfRule>
  </conditionalFormatting>
  <conditionalFormatting sqref="Q40">
    <cfRule type="colorScale" priority="4">
      <colorScale>
        <cfvo type="num" val="0"/>
        <cfvo type="num" val="3"/>
        <cfvo type="num" val="5"/>
        <color rgb="FFC52020"/>
        <color rgb="FFF0F020"/>
        <color rgb="FF20C520"/>
      </colorScale>
    </cfRule>
  </conditionalFormatting>
  <conditionalFormatting sqref="Q46">
    <cfRule type="colorScale" priority="5">
      <colorScale>
        <cfvo type="num" val="0"/>
        <cfvo type="num" val="3"/>
        <cfvo type="num" val="5"/>
        <color rgb="FFC52020"/>
        <color rgb="FFF0F020"/>
        <color rgb="FF20C520"/>
      </colorScale>
    </cfRule>
  </conditionalFormatting>
  <conditionalFormatting sqref="Q54">
    <cfRule type="colorScale" priority="6">
      <colorScale>
        <cfvo type="num" val="0"/>
        <cfvo type="num" val="3"/>
        <cfvo type="num" val="5"/>
        <color rgb="FFC52020"/>
        <color rgb="FFF0F020"/>
        <color rgb="FF20C520"/>
      </colorScale>
    </cfRule>
  </conditionalFormatting>
  <conditionalFormatting sqref="Q57">
    <cfRule type="colorScale" priority="7">
      <colorScale>
        <cfvo type="num" val="0"/>
        <cfvo type="num" val="3"/>
        <cfvo type="num" val="5"/>
        <color rgb="FFC52020"/>
        <color rgb="FFF0F020"/>
        <color rgb="FF20C520"/>
      </colorScale>
    </cfRule>
  </conditionalFormatting>
  <conditionalFormatting sqref="Q60">
    <cfRule type="colorScale" priority="8">
      <colorScale>
        <cfvo type="num" val="0"/>
        <cfvo type="num" val="3"/>
        <cfvo type="num" val="5"/>
        <color rgb="FFC52020"/>
        <color rgb="FFF0F020"/>
        <color rgb="FF20C520"/>
      </colorScale>
    </cfRule>
  </conditionalFormatting>
  <conditionalFormatting sqref="Q63">
    <cfRule type="colorScale" priority="9">
      <colorScale>
        <cfvo type="num" val="0"/>
        <cfvo type="num" val="3"/>
        <cfvo type="num" val="5"/>
        <color rgb="FFC52020"/>
        <color rgb="FFF0F020"/>
        <color rgb="FF20C520"/>
      </colorScale>
    </cfRule>
  </conditionalFormatting>
  <conditionalFormatting sqref="Q68">
    <cfRule type="colorScale" priority="10">
      <colorScale>
        <cfvo type="num" val="0"/>
        <cfvo type="num" val="3"/>
        <cfvo type="num" val="5"/>
        <color rgb="FFC52020"/>
        <color rgb="FFF0F020"/>
        <color rgb="FF20C520"/>
      </colorScale>
    </cfRule>
  </conditionalFormatting>
  <conditionalFormatting sqref="Q71">
    <cfRule type="colorScale" priority="11">
      <colorScale>
        <cfvo type="num" val="0"/>
        <cfvo type="num" val="3"/>
        <cfvo type="num" val="5"/>
        <color rgb="FFC52020"/>
        <color rgb="FFF0F020"/>
        <color rgb="FF20C520"/>
      </colorScale>
    </cfRule>
  </conditionalFormatting>
  <conditionalFormatting sqref="Q75">
    <cfRule type="colorScale" priority="12">
      <colorScale>
        <cfvo type="num" val="0"/>
        <cfvo type="num" val="3"/>
        <cfvo type="num" val="5"/>
        <color rgb="FFC52020"/>
        <color rgb="FFF0F020"/>
        <color rgb="FF20C520"/>
      </colorScale>
    </cfRule>
  </conditionalFormatting>
  <conditionalFormatting sqref="R24">
    <cfRule type="colorScale" priority="13">
      <colorScale>
        <cfvo type="num" val="0"/>
        <cfvo type="num" val="3"/>
        <cfvo type="num" val="5"/>
        <color rgb="FFC52020"/>
        <color rgb="FFF0F020"/>
        <color rgb="FF20C520"/>
      </colorScale>
    </cfRule>
  </conditionalFormatting>
  <conditionalFormatting sqref="R46">
    <cfRule type="colorScale" priority="14">
      <colorScale>
        <cfvo type="num" val="0"/>
        <cfvo type="num" val="3"/>
        <cfvo type="num" val="5"/>
        <color rgb="FFC52020"/>
        <color rgb="FFF0F020"/>
        <color rgb="FF20C520"/>
      </colorScale>
    </cfRule>
  </conditionalFormatting>
  <conditionalFormatting sqref="R71">
    <cfRule type="colorScale" priority="15">
      <colorScale>
        <cfvo type="num" val="0"/>
        <cfvo type="num" val="3"/>
        <cfvo type="num" val="5"/>
        <color rgb="FFC52020"/>
        <color rgb="FFF0F020"/>
        <color rgb="FF20C520"/>
      </colorScale>
    </cfRule>
  </conditionalFormatting>
  <conditionalFormatting sqref="R75">
    <cfRule type="colorScale" priority="16">
      <colorScale>
        <cfvo type="num" val="0"/>
        <cfvo type="num" val="3"/>
        <cfvo type="num" val="5"/>
        <color rgb="FFC52020"/>
        <color rgb="FFF0F020"/>
        <color rgb="FF20C520"/>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Y211"/>
  <sheetViews>
    <sheetView showGridLines="0" zoomScale="70" zoomScaleNormal="70" workbookViewId="0">
      <pane ySplit="20" topLeftCell="A21" activePane="bottomLeft" state="frozen"/>
      <selection pane="bottomLeft" activeCell="A20" sqref="A20:XFD20"/>
    </sheetView>
  </sheetViews>
  <sheetFormatPr defaultColWidth="8.85546875" defaultRowHeight="12.75" x14ac:dyDescent="0.2"/>
  <cols>
    <col min="1" max="1" width="17" style="13" customWidth="1"/>
    <col min="2" max="2" width="17.85546875" style="13" customWidth="1"/>
    <col min="3" max="3" width="14.5703125" style="13" customWidth="1"/>
    <col min="4" max="4" width="64" style="13" customWidth="1"/>
    <col min="5" max="18" width="4.7109375" style="13" customWidth="1"/>
    <col min="19" max="16384" width="8.85546875" style="13"/>
  </cols>
  <sheetData>
    <row r="2" spans="1:51" x14ac:dyDescent="0.2">
      <c r="A2" s="14" t="s">
        <v>219</v>
      </c>
      <c r="B2" s="14"/>
      <c r="C2" s="14"/>
      <c r="D2" s="14"/>
      <c r="E2" s="12">
        <f>ROUND(AVERAGE($P$21:$P$49), 1)</f>
        <v>3.3</v>
      </c>
      <c r="F2" s="13">
        <v>5</v>
      </c>
      <c r="AY2" s="13" t="s">
        <v>219</v>
      </c>
    </row>
    <row r="3" spans="1:51" x14ac:dyDescent="0.2">
      <c r="B3" s="15" t="s">
        <v>46</v>
      </c>
      <c r="C3" s="15"/>
      <c r="D3" s="15"/>
      <c r="E3" s="12">
        <f>TD!$R$21</f>
        <v>3</v>
      </c>
      <c r="F3" s="13">
        <v>5</v>
      </c>
      <c r="G3" s="13">
        <f>$E$3</f>
        <v>3</v>
      </c>
      <c r="H3" s="13" t="str">
        <f>$AY$3</f>
        <v>NEGÓCIOS</v>
      </c>
      <c r="AY3" s="13" t="s">
        <v>46</v>
      </c>
    </row>
    <row r="4" spans="1:51" x14ac:dyDescent="0.2">
      <c r="C4" s="16" t="s">
        <v>182</v>
      </c>
      <c r="D4" s="16"/>
      <c r="E4" s="12">
        <f>TD!$Q$21</f>
        <v>3</v>
      </c>
      <c r="F4" s="13">
        <v>5</v>
      </c>
      <c r="G4" s="13">
        <f>$E$9</f>
        <v>3.2</v>
      </c>
      <c r="H4" s="13" t="str">
        <f>$AY$9</f>
        <v>PROCESSOS</v>
      </c>
      <c r="AY4" s="13" t="s">
        <v>182</v>
      </c>
    </row>
    <row r="5" spans="1:51" x14ac:dyDescent="0.2">
      <c r="C5" s="16" t="s">
        <v>264</v>
      </c>
      <c r="D5" s="16"/>
      <c r="E5" s="12">
        <f>TD!$Q$24</f>
        <v>3</v>
      </c>
      <c r="F5" s="13">
        <v>5</v>
      </c>
      <c r="G5" s="13">
        <f>$E$12</f>
        <v>3.7</v>
      </c>
      <c r="H5" s="13" t="str">
        <f>$AY$12</f>
        <v>SERVIÇOS</v>
      </c>
      <c r="AY5" s="13" t="s">
        <v>264</v>
      </c>
    </row>
    <row r="6" spans="1:51" x14ac:dyDescent="0.2">
      <c r="C6" s="16" t="s">
        <v>265</v>
      </c>
      <c r="D6" s="16"/>
      <c r="E6" s="12">
        <f>TD!$Q$27</f>
        <v>3</v>
      </c>
      <c r="F6" s="13">
        <v>5</v>
      </c>
      <c r="G6" s="13">
        <f>$E$14</f>
        <v>4</v>
      </c>
      <c r="H6" s="13" t="str">
        <f>$AY$14</f>
        <v>DADOS</v>
      </c>
      <c r="AY6" s="13" t="s">
        <v>265</v>
      </c>
    </row>
    <row r="7" spans="1:51" x14ac:dyDescent="0.2">
      <c r="C7" s="16" t="s">
        <v>52</v>
      </c>
      <c r="D7" s="16"/>
      <c r="E7" s="12">
        <f>TD!$Q$30</f>
        <v>3</v>
      </c>
      <c r="F7" s="13">
        <v>5</v>
      </c>
      <c r="AY7" s="13" t="s">
        <v>52</v>
      </c>
    </row>
    <row r="8" spans="1:51" x14ac:dyDescent="0.2">
      <c r="C8" s="16" t="s">
        <v>184</v>
      </c>
      <c r="D8" s="16"/>
      <c r="E8" s="12">
        <f>TD!$Q$33</f>
        <v>3</v>
      </c>
      <c r="F8" s="13">
        <v>5</v>
      </c>
      <c r="AY8" s="13" t="s">
        <v>184</v>
      </c>
    </row>
    <row r="9" spans="1:51" x14ac:dyDescent="0.2">
      <c r="B9" s="15" t="s">
        <v>47</v>
      </c>
      <c r="C9" s="15"/>
      <c r="D9" s="15"/>
      <c r="E9" s="12">
        <f>TD!$R$36</f>
        <v>3.2</v>
      </c>
      <c r="F9" s="13">
        <v>5</v>
      </c>
      <c r="AY9" s="13" t="s">
        <v>47</v>
      </c>
    </row>
    <row r="10" spans="1:51" x14ac:dyDescent="0.2">
      <c r="C10" s="16" t="s">
        <v>266</v>
      </c>
      <c r="D10" s="16"/>
      <c r="E10" s="12">
        <f>TD!$Q$36</f>
        <v>3</v>
      </c>
      <c r="F10" s="13">
        <v>5</v>
      </c>
      <c r="AY10" s="13" t="s">
        <v>266</v>
      </c>
    </row>
    <row r="11" spans="1:51" x14ac:dyDescent="0.2">
      <c r="C11" s="16" t="s">
        <v>267</v>
      </c>
      <c r="D11" s="16"/>
      <c r="E11" s="12">
        <f>TD!$Q$39</f>
        <v>3.3</v>
      </c>
      <c r="F11" s="13">
        <v>5</v>
      </c>
      <c r="AY11" s="13" t="s">
        <v>267</v>
      </c>
    </row>
    <row r="12" spans="1:51" x14ac:dyDescent="0.2">
      <c r="B12" s="15" t="s">
        <v>48</v>
      </c>
      <c r="C12" s="15"/>
      <c r="D12" s="15"/>
      <c r="E12" s="12">
        <f>TD!$R$42</f>
        <v>3.7</v>
      </c>
      <c r="F12" s="13">
        <v>5</v>
      </c>
      <c r="AY12" s="13" t="s">
        <v>48</v>
      </c>
    </row>
    <row r="13" spans="1:51" x14ac:dyDescent="0.2">
      <c r="C13" s="16" t="s">
        <v>268</v>
      </c>
      <c r="D13" s="16"/>
      <c r="E13" s="12">
        <f>TD!$Q$42</f>
        <v>3.7</v>
      </c>
      <c r="F13" s="13">
        <v>5</v>
      </c>
      <c r="AY13" s="13" t="s">
        <v>268</v>
      </c>
    </row>
    <row r="14" spans="1:51" x14ac:dyDescent="0.2">
      <c r="B14" s="15" t="s">
        <v>49</v>
      </c>
      <c r="C14" s="15"/>
      <c r="D14" s="15"/>
      <c r="E14" s="12">
        <f>TD!$R$45</f>
        <v>4</v>
      </c>
      <c r="F14" s="13">
        <v>5</v>
      </c>
      <c r="AY14" s="13" t="s">
        <v>49</v>
      </c>
    </row>
    <row r="15" spans="1:51" x14ac:dyDescent="0.2">
      <c r="C15" s="16" t="s">
        <v>58</v>
      </c>
      <c r="D15" s="16"/>
      <c r="E15" s="12">
        <f>TD!$Q$45</f>
        <v>4</v>
      </c>
      <c r="F15" s="13">
        <v>5</v>
      </c>
      <c r="AY15" s="13" t="s">
        <v>58</v>
      </c>
    </row>
    <row r="20" spans="1:18" ht="19.5" customHeight="1" x14ac:dyDescent="0.2">
      <c r="A20" s="18" t="s">
        <v>367</v>
      </c>
      <c r="B20" s="18" t="s">
        <v>368</v>
      </c>
      <c r="C20" s="18" t="s">
        <v>369</v>
      </c>
      <c r="D20" s="18" t="s">
        <v>370</v>
      </c>
      <c r="E20" s="18">
        <v>0</v>
      </c>
      <c r="F20" s="18">
        <v>1</v>
      </c>
      <c r="G20" s="18">
        <v>2</v>
      </c>
      <c r="H20" s="18">
        <v>3</v>
      </c>
      <c r="I20" s="18">
        <v>4</v>
      </c>
      <c r="J20" s="18">
        <v>5</v>
      </c>
      <c r="K20" s="18">
        <v>6</v>
      </c>
      <c r="L20" s="18">
        <v>7</v>
      </c>
      <c r="M20" s="18">
        <v>8</v>
      </c>
      <c r="N20" s="18">
        <v>9</v>
      </c>
      <c r="O20" s="18">
        <v>10</v>
      </c>
      <c r="P20" s="39" t="s">
        <v>113</v>
      </c>
      <c r="Q20" s="39"/>
      <c r="R20" s="39"/>
    </row>
    <row r="21" spans="1:18" ht="76.5" x14ac:dyDescent="0.2">
      <c r="A21" s="26" t="s">
        <v>46</v>
      </c>
      <c r="B21" s="26" t="s">
        <v>182</v>
      </c>
      <c r="C21" s="26" t="s">
        <v>59</v>
      </c>
      <c r="D21" s="27" t="s">
        <v>269</v>
      </c>
      <c r="E21" s="29"/>
      <c r="F21" s="29"/>
      <c r="G21" s="29"/>
      <c r="H21" s="29"/>
      <c r="I21" s="29"/>
      <c r="J21" s="29"/>
      <c r="K21" s="29" t="s">
        <v>292</v>
      </c>
      <c r="L21" s="29"/>
      <c r="M21" s="29"/>
      <c r="N21" s="29"/>
      <c r="O21" s="29"/>
      <c r="P21" s="12">
        <f t="shared" ref="P21:P48" si="0">VLOOKUP(MATCH("X", E21:O21)-1, $O$201:$P$211, 2, FALSE)</f>
        <v>3</v>
      </c>
      <c r="Q21" s="37">
        <f>ROUND(AVERAGE($P$21:$P$23),1)</f>
        <v>3</v>
      </c>
      <c r="R21" s="37">
        <f>ROUND(AVERAGE($P$21:$P$35),1)</f>
        <v>3</v>
      </c>
    </row>
    <row r="22" spans="1:18" ht="38.25" x14ac:dyDescent="0.2">
      <c r="A22" s="26" t="s">
        <v>46</v>
      </c>
      <c r="B22" s="26" t="s">
        <v>182</v>
      </c>
      <c r="C22" s="26" t="s">
        <v>60</v>
      </c>
      <c r="D22" s="27" t="s">
        <v>270</v>
      </c>
      <c r="E22" s="29"/>
      <c r="F22" s="29"/>
      <c r="G22" s="29"/>
      <c r="H22" s="29"/>
      <c r="I22" s="29"/>
      <c r="J22" s="29"/>
      <c r="K22" s="29" t="s">
        <v>292</v>
      </c>
      <c r="L22" s="29"/>
      <c r="M22" s="29"/>
      <c r="N22" s="29"/>
      <c r="O22" s="29"/>
      <c r="P22" s="12">
        <f t="shared" si="0"/>
        <v>3</v>
      </c>
      <c r="Q22" s="38"/>
      <c r="R22" s="38"/>
    </row>
    <row r="23" spans="1:18" ht="63.75" x14ac:dyDescent="0.2">
      <c r="A23" s="26" t="s">
        <v>46</v>
      </c>
      <c r="B23" s="26" t="s">
        <v>182</v>
      </c>
      <c r="C23" s="26" t="s">
        <v>61</v>
      </c>
      <c r="D23" s="27" t="s">
        <v>271</v>
      </c>
      <c r="E23" s="29"/>
      <c r="F23" s="29"/>
      <c r="G23" s="29"/>
      <c r="H23" s="29"/>
      <c r="I23" s="29"/>
      <c r="J23" s="29"/>
      <c r="K23" s="29" t="s">
        <v>292</v>
      </c>
      <c r="L23" s="29"/>
      <c r="M23" s="29"/>
      <c r="N23" s="29"/>
      <c r="O23" s="29"/>
      <c r="P23" s="12">
        <f t="shared" si="0"/>
        <v>3</v>
      </c>
      <c r="Q23" s="38"/>
      <c r="R23" s="38"/>
    </row>
    <row r="24" spans="1:18" ht="38.25" x14ac:dyDescent="0.2">
      <c r="A24" s="26" t="s">
        <v>46</v>
      </c>
      <c r="B24" s="26" t="s">
        <v>264</v>
      </c>
      <c r="C24" s="26" t="s">
        <v>59</v>
      </c>
      <c r="D24" s="27" t="s">
        <v>272</v>
      </c>
      <c r="E24" s="29"/>
      <c r="F24" s="29"/>
      <c r="G24" s="29"/>
      <c r="H24" s="29"/>
      <c r="I24" s="29"/>
      <c r="J24" s="29"/>
      <c r="K24" s="29"/>
      <c r="L24" s="29" t="s">
        <v>292</v>
      </c>
      <c r="M24" s="29"/>
      <c r="N24" s="29"/>
      <c r="O24" s="29"/>
      <c r="P24" s="12">
        <f t="shared" si="0"/>
        <v>3</v>
      </c>
      <c r="Q24" s="37">
        <f>ROUND(AVERAGE($P$24:$P$26),1)</f>
        <v>3</v>
      </c>
      <c r="R24" s="38"/>
    </row>
    <row r="25" spans="1:18" ht="51" x14ac:dyDescent="0.2">
      <c r="A25" s="26" t="s">
        <v>46</v>
      </c>
      <c r="B25" s="26" t="s">
        <v>264</v>
      </c>
      <c r="C25" s="26" t="s">
        <v>60</v>
      </c>
      <c r="D25" s="27" t="s">
        <v>273</v>
      </c>
      <c r="E25" s="29"/>
      <c r="F25" s="29"/>
      <c r="G25" s="29"/>
      <c r="H25" s="29"/>
      <c r="I25" s="29"/>
      <c r="J25" s="29"/>
      <c r="K25" s="29"/>
      <c r="L25" s="29" t="s">
        <v>292</v>
      </c>
      <c r="M25" s="29"/>
      <c r="N25" s="29"/>
      <c r="O25" s="29"/>
      <c r="P25" s="12">
        <f t="shared" si="0"/>
        <v>3</v>
      </c>
      <c r="Q25" s="38"/>
      <c r="R25" s="38"/>
    </row>
    <row r="26" spans="1:18" ht="51" x14ac:dyDescent="0.2">
      <c r="A26" s="26" t="s">
        <v>46</v>
      </c>
      <c r="B26" s="26" t="s">
        <v>264</v>
      </c>
      <c r="C26" s="26" t="s">
        <v>61</v>
      </c>
      <c r="D26" s="27" t="s">
        <v>274</v>
      </c>
      <c r="E26" s="29"/>
      <c r="F26" s="29"/>
      <c r="G26" s="29"/>
      <c r="H26" s="29"/>
      <c r="I26" s="29"/>
      <c r="J26" s="29"/>
      <c r="K26" s="29"/>
      <c r="L26" s="29" t="s">
        <v>292</v>
      </c>
      <c r="M26" s="29"/>
      <c r="N26" s="29"/>
      <c r="O26" s="29"/>
      <c r="P26" s="12">
        <f t="shared" si="0"/>
        <v>3</v>
      </c>
      <c r="Q26" s="38"/>
      <c r="R26" s="38"/>
    </row>
    <row r="27" spans="1:18" ht="38.25" x14ac:dyDescent="0.2">
      <c r="A27" s="26" t="s">
        <v>46</v>
      </c>
      <c r="B27" s="26" t="s">
        <v>265</v>
      </c>
      <c r="C27" s="26" t="s">
        <v>59</v>
      </c>
      <c r="D27" s="27" t="s">
        <v>275</v>
      </c>
      <c r="E27" s="29"/>
      <c r="F27" s="29"/>
      <c r="G27" s="29"/>
      <c r="H27" s="29"/>
      <c r="I27" s="29"/>
      <c r="J27" s="29"/>
      <c r="K27" s="29" t="s">
        <v>292</v>
      </c>
      <c r="L27" s="29"/>
      <c r="M27" s="29"/>
      <c r="N27" s="29"/>
      <c r="O27" s="29"/>
      <c r="P27" s="12">
        <f t="shared" si="0"/>
        <v>3</v>
      </c>
      <c r="Q27" s="37">
        <f>ROUND(AVERAGE($P$27:$P$29),1)</f>
        <v>3</v>
      </c>
      <c r="R27" s="38"/>
    </row>
    <row r="28" spans="1:18" ht="38.25" x14ac:dyDescent="0.2">
      <c r="A28" s="26" t="s">
        <v>46</v>
      </c>
      <c r="B28" s="26" t="s">
        <v>265</v>
      </c>
      <c r="C28" s="26" t="s">
        <v>60</v>
      </c>
      <c r="D28" s="27" t="s">
        <v>276</v>
      </c>
      <c r="E28" s="29"/>
      <c r="F28" s="29"/>
      <c r="G28" s="29"/>
      <c r="H28" s="29"/>
      <c r="I28" s="29"/>
      <c r="J28" s="29"/>
      <c r="K28" s="29"/>
      <c r="L28" s="29" t="s">
        <v>292</v>
      </c>
      <c r="M28" s="29"/>
      <c r="N28" s="29"/>
      <c r="O28" s="29"/>
      <c r="P28" s="12">
        <f t="shared" si="0"/>
        <v>3</v>
      </c>
      <c r="Q28" s="38"/>
      <c r="R28" s="38"/>
    </row>
    <row r="29" spans="1:18" ht="51" x14ac:dyDescent="0.2">
      <c r="A29" s="26" t="s">
        <v>46</v>
      </c>
      <c r="B29" s="26" t="s">
        <v>265</v>
      </c>
      <c r="C29" s="26" t="s">
        <v>61</v>
      </c>
      <c r="D29" s="27" t="s">
        <v>277</v>
      </c>
      <c r="E29" s="29"/>
      <c r="F29" s="29"/>
      <c r="G29" s="29"/>
      <c r="H29" s="29"/>
      <c r="I29" s="29"/>
      <c r="J29" s="29"/>
      <c r="K29" s="29"/>
      <c r="L29" s="29" t="s">
        <v>292</v>
      </c>
      <c r="M29" s="29"/>
      <c r="N29" s="29"/>
      <c r="O29" s="29"/>
      <c r="P29" s="12">
        <f t="shared" si="0"/>
        <v>3</v>
      </c>
      <c r="Q29" s="38"/>
      <c r="R29" s="38"/>
    </row>
    <row r="30" spans="1:18" ht="38.25" x14ac:dyDescent="0.2">
      <c r="A30" s="26" t="s">
        <v>46</v>
      </c>
      <c r="B30" s="26" t="s">
        <v>52</v>
      </c>
      <c r="C30" s="26" t="s">
        <v>59</v>
      </c>
      <c r="D30" s="27" t="s">
        <v>278</v>
      </c>
      <c r="E30" s="29"/>
      <c r="F30" s="29"/>
      <c r="G30" s="29"/>
      <c r="H30" s="29"/>
      <c r="I30" s="29"/>
      <c r="J30" s="29"/>
      <c r="K30" s="29"/>
      <c r="L30" s="29" t="s">
        <v>292</v>
      </c>
      <c r="M30" s="29"/>
      <c r="N30" s="29"/>
      <c r="O30" s="29"/>
      <c r="P30" s="12">
        <f t="shared" si="0"/>
        <v>3</v>
      </c>
      <c r="Q30" s="37">
        <f>ROUND(AVERAGE($P$30:$P$32),1)</f>
        <v>3</v>
      </c>
      <c r="R30" s="38"/>
    </row>
    <row r="31" spans="1:18" ht="25.5" x14ac:dyDescent="0.2">
      <c r="A31" s="26" t="s">
        <v>46</v>
      </c>
      <c r="B31" s="26" t="s">
        <v>52</v>
      </c>
      <c r="C31" s="26" t="s">
        <v>60</v>
      </c>
      <c r="D31" s="27" t="s">
        <v>351</v>
      </c>
      <c r="E31" s="29"/>
      <c r="F31" s="29"/>
      <c r="G31" s="29"/>
      <c r="H31" s="29"/>
      <c r="I31" s="29"/>
      <c r="J31" s="29"/>
      <c r="K31" s="29" t="s">
        <v>292</v>
      </c>
      <c r="L31" s="29"/>
      <c r="M31" s="29"/>
      <c r="N31" s="29"/>
      <c r="O31" s="29"/>
      <c r="P31" s="12">
        <f t="shared" si="0"/>
        <v>3</v>
      </c>
      <c r="Q31" s="38"/>
      <c r="R31" s="38"/>
    </row>
    <row r="32" spans="1:18" ht="51" x14ac:dyDescent="0.2">
      <c r="A32" s="26" t="s">
        <v>46</v>
      </c>
      <c r="B32" s="26" t="s">
        <v>52</v>
      </c>
      <c r="C32" s="26" t="s">
        <v>60</v>
      </c>
      <c r="D32" s="27" t="s">
        <v>279</v>
      </c>
      <c r="E32" s="29"/>
      <c r="F32" s="29"/>
      <c r="G32" s="29"/>
      <c r="H32" s="29"/>
      <c r="I32" s="29"/>
      <c r="J32" s="29"/>
      <c r="K32" s="29" t="s">
        <v>292</v>
      </c>
      <c r="L32" s="29"/>
      <c r="M32" s="29"/>
      <c r="N32" s="29"/>
      <c r="O32" s="29"/>
      <c r="P32" s="12">
        <f t="shared" si="0"/>
        <v>3</v>
      </c>
      <c r="Q32" s="38"/>
      <c r="R32" s="38"/>
    </row>
    <row r="33" spans="1:18" ht="38.25" x14ac:dyDescent="0.2">
      <c r="A33" s="26" t="s">
        <v>46</v>
      </c>
      <c r="B33" s="26" t="s">
        <v>184</v>
      </c>
      <c r="C33" s="26" t="s">
        <v>59</v>
      </c>
      <c r="D33" s="27" t="s">
        <v>280</v>
      </c>
      <c r="E33" s="29"/>
      <c r="F33" s="29"/>
      <c r="G33" s="29"/>
      <c r="H33" s="29"/>
      <c r="I33" s="29"/>
      <c r="J33" s="29"/>
      <c r="K33" s="29" t="s">
        <v>292</v>
      </c>
      <c r="L33" s="29"/>
      <c r="M33" s="29"/>
      <c r="N33" s="29"/>
      <c r="O33" s="29"/>
      <c r="P33" s="12">
        <f t="shared" si="0"/>
        <v>3</v>
      </c>
      <c r="Q33" s="37">
        <f>ROUND(AVERAGE($P$33:$P$35),1)</f>
        <v>3</v>
      </c>
      <c r="R33" s="38"/>
    </row>
    <row r="34" spans="1:18" ht="38.25" x14ac:dyDescent="0.2">
      <c r="A34" s="26" t="s">
        <v>46</v>
      </c>
      <c r="B34" s="26" t="s">
        <v>184</v>
      </c>
      <c r="C34" s="26" t="s">
        <v>60</v>
      </c>
      <c r="D34" s="27" t="s">
        <v>281</v>
      </c>
      <c r="E34" s="29"/>
      <c r="F34" s="29"/>
      <c r="G34" s="29"/>
      <c r="H34" s="29"/>
      <c r="I34" s="29"/>
      <c r="J34" s="29"/>
      <c r="K34" s="29"/>
      <c r="L34" s="29" t="s">
        <v>292</v>
      </c>
      <c r="M34" s="29"/>
      <c r="N34" s="29"/>
      <c r="O34" s="29"/>
      <c r="P34" s="12">
        <f t="shared" si="0"/>
        <v>3</v>
      </c>
      <c r="Q34" s="38"/>
      <c r="R34" s="38"/>
    </row>
    <row r="35" spans="1:18" ht="38.25" x14ac:dyDescent="0.2">
      <c r="A35" s="26" t="s">
        <v>46</v>
      </c>
      <c r="B35" s="26" t="s">
        <v>184</v>
      </c>
      <c r="C35" s="26" t="s">
        <v>60</v>
      </c>
      <c r="D35" s="27" t="s">
        <v>282</v>
      </c>
      <c r="E35" s="29"/>
      <c r="F35" s="29"/>
      <c r="G35" s="29"/>
      <c r="H35" s="29"/>
      <c r="I35" s="29"/>
      <c r="J35" s="29"/>
      <c r="K35" s="29"/>
      <c r="L35" s="29" t="s">
        <v>292</v>
      </c>
      <c r="M35" s="29"/>
      <c r="N35" s="29"/>
      <c r="O35" s="29"/>
      <c r="P35" s="12">
        <f t="shared" si="0"/>
        <v>3</v>
      </c>
      <c r="Q35" s="38"/>
      <c r="R35" s="38"/>
    </row>
    <row r="36" spans="1:18" ht="63.75" x14ac:dyDescent="0.2">
      <c r="A36" s="26" t="s">
        <v>47</v>
      </c>
      <c r="B36" s="26" t="s">
        <v>266</v>
      </c>
      <c r="C36" s="26" t="s">
        <v>59</v>
      </c>
      <c r="D36" s="27" t="s">
        <v>283</v>
      </c>
      <c r="E36" s="29"/>
      <c r="F36" s="29"/>
      <c r="G36" s="29"/>
      <c r="H36" s="29"/>
      <c r="I36" s="29"/>
      <c r="J36" s="29"/>
      <c r="K36" s="29"/>
      <c r="L36" s="29" t="s">
        <v>292</v>
      </c>
      <c r="M36" s="29"/>
      <c r="N36" s="29"/>
      <c r="O36" s="29"/>
      <c r="P36" s="12">
        <f t="shared" si="0"/>
        <v>3</v>
      </c>
      <c r="Q36" s="37">
        <f>ROUND(AVERAGE($P$36:$P$38),1)</f>
        <v>3</v>
      </c>
      <c r="R36" s="37">
        <f>ROUND(AVERAGE($P$36:$P$41),1)</f>
        <v>3.2</v>
      </c>
    </row>
    <row r="37" spans="1:18" ht="51" x14ac:dyDescent="0.2">
      <c r="A37" s="26" t="s">
        <v>47</v>
      </c>
      <c r="B37" s="26" t="s">
        <v>266</v>
      </c>
      <c r="C37" s="26" t="s">
        <v>60</v>
      </c>
      <c r="D37" s="27" t="s">
        <v>284</v>
      </c>
      <c r="E37" s="29"/>
      <c r="F37" s="29"/>
      <c r="G37" s="29"/>
      <c r="H37" s="29"/>
      <c r="I37" s="29"/>
      <c r="J37" s="29"/>
      <c r="K37" s="29" t="s">
        <v>292</v>
      </c>
      <c r="L37" s="29"/>
      <c r="M37" s="29"/>
      <c r="N37" s="29"/>
      <c r="O37" s="29"/>
      <c r="P37" s="12">
        <f t="shared" si="0"/>
        <v>3</v>
      </c>
      <c r="Q37" s="38"/>
      <c r="R37" s="38"/>
    </row>
    <row r="38" spans="1:18" ht="76.5" x14ac:dyDescent="0.2">
      <c r="A38" s="26" t="s">
        <v>47</v>
      </c>
      <c r="B38" s="26" t="s">
        <v>266</v>
      </c>
      <c r="C38" s="26" t="s">
        <v>61</v>
      </c>
      <c r="D38" s="27" t="s">
        <v>285</v>
      </c>
      <c r="E38" s="29"/>
      <c r="F38" s="29"/>
      <c r="G38" s="29"/>
      <c r="H38" s="29"/>
      <c r="I38" s="29"/>
      <c r="J38" s="29"/>
      <c r="K38" s="29"/>
      <c r="L38" s="29" t="s">
        <v>292</v>
      </c>
      <c r="M38" s="29"/>
      <c r="N38" s="29"/>
      <c r="O38" s="29"/>
      <c r="P38" s="12">
        <f t="shared" si="0"/>
        <v>3</v>
      </c>
      <c r="Q38" s="38"/>
      <c r="R38" s="38"/>
    </row>
    <row r="39" spans="1:18" ht="38.25" x14ac:dyDescent="0.2">
      <c r="A39" s="26" t="s">
        <v>47</v>
      </c>
      <c r="B39" s="26" t="s">
        <v>267</v>
      </c>
      <c r="C39" s="26" t="s">
        <v>59</v>
      </c>
      <c r="D39" s="27" t="s">
        <v>286</v>
      </c>
      <c r="E39" s="29"/>
      <c r="F39" s="29"/>
      <c r="G39" s="29"/>
      <c r="H39" s="29"/>
      <c r="I39" s="29"/>
      <c r="J39" s="29"/>
      <c r="K39" s="29"/>
      <c r="L39" s="29" t="s">
        <v>292</v>
      </c>
      <c r="M39" s="29"/>
      <c r="N39" s="29"/>
      <c r="O39" s="29"/>
      <c r="P39" s="12">
        <f t="shared" si="0"/>
        <v>3</v>
      </c>
      <c r="Q39" s="37">
        <f>ROUND(AVERAGE($P$39:$P$41),1)</f>
        <v>3.3</v>
      </c>
      <c r="R39" s="38"/>
    </row>
    <row r="40" spans="1:18" ht="38.25" x14ac:dyDescent="0.2">
      <c r="A40" s="26" t="s">
        <v>47</v>
      </c>
      <c r="B40" s="26" t="s">
        <v>267</v>
      </c>
      <c r="C40" s="26" t="s">
        <v>60</v>
      </c>
      <c r="D40" s="27" t="s">
        <v>287</v>
      </c>
      <c r="E40" s="29"/>
      <c r="F40" s="29"/>
      <c r="G40" s="29"/>
      <c r="H40" s="29"/>
      <c r="I40" s="29"/>
      <c r="J40" s="29"/>
      <c r="K40" s="29"/>
      <c r="L40" s="29" t="s">
        <v>292</v>
      </c>
      <c r="M40" s="29"/>
      <c r="N40" s="29"/>
      <c r="O40" s="29"/>
      <c r="P40" s="12">
        <f t="shared" si="0"/>
        <v>3</v>
      </c>
      <c r="Q40" s="38"/>
      <c r="R40" s="38"/>
    </row>
    <row r="41" spans="1:18" ht="51" x14ac:dyDescent="0.2">
      <c r="A41" s="26" t="s">
        <v>47</v>
      </c>
      <c r="B41" s="26" t="s">
        <v>267</v>
      </c>
      <c r="C41" s="26" t="s">
        <v>61</v>
      </c>
      <c r="D41" s="27" t="s">
        <v>288</v>
      </c>
      <c r="E41" s="26"/>
      <c r="F41" s="26"/>
      <c r="G41" s="26"/>
      <c r="H41" s="26"/>
      <c r="I41" s="26"/>
      <c r="J41" s="26"/>
      <c r="K41" s="26"/>
      <c r="L41" s="26"/>
      <c r="M41" s="26" t="s">
        <v>292</v>
      </c>
      <c r="N41" s="26"/>
      <c r="O41" s="26"/>
      <c r="P41" s="12">
        <f t="shared" si="0"/>
        <v>4</v>
      </c>
      <c r="Q41" s="38"/>
      <c r="R41" s="38"/>
    </row>
    <row r="42" spans="1:18" ht="38.25" x14ac:dyDescent="0.2">
      <c r="A42" s="26" t="s">
        <v>48</v>
      </c>
      <c r="B42" s="26" t="s">
        <v>268</v>
      </c>
      <c r="C42" s="26" t="s">
        <v>59</v>
      </c>
      <c r="D42" s="27" t="s">
        <v>289</v>
      </c>
      <c r="E42" s="26"/>
      <c r="F42" s="26"/>
      <c r="G42" s="26"/>
      <c r="H42" s="26"/>
      <c r="I42" s="26"/>
      <c r="J42" s="26"/>
      <c r="K42" s="26"/>
      <c r="L42" s="26" t="s">
        <v>292</v>
      </c>
      <c r="M42" s="26"/>
      <c r="N42" s="26"/>
      <c r="O42" s="26"/>
      <c r="P42" s="12">
        <f t="shared" si="0"/>
        <v>3</v>
      </c>
      <c r="Q42" s="37">
        <f>ROUND(AVERAGE($P$42:$P$44),1)</f>
        <v>3.7</v>
      </c>
      <c r="R42" s="37">
        <f>ROUND(AVERAGE($P$42:$P$44),1)</f>
        <v>3.7</v>
      </c>
    </row>
    <row r="43" spans="1:18" ht="63.75" x14ac:dyDescent="0.2">
      <c r="A43" s="26" t="s">
        <v>48</v>
      </c>
      <c r="B43" s="26" t="s">
        <v>268</v>
      </c>
      <c r="C43" s="26" t="s">
        <v>60</v>
      </c>
      <c r="D43" s="27" t="s">
        <v>290</v>
      </c>
      <c r="E43" s="26"/>
      <c r="F43" s="26"/>
      <c r="G43" s="26"/>
      <c r="H43" s="26"/>
      <c r="I43" s="26"/>
      <c r="J43" s="26"/>
      <c r="K43" s="26"/>
      <c r="L43" s="26"/>
      <c r="M43" s="26" t="s">
        <v>292</v>
      </c>
      <c r="N43" s="26"/>
      <c r="O43" s="26"/>
      <c r="P43" s="12">
        <f t="shared" si="0"/>
        <v>4</v>
      </c>
      <c r="Q43" s="38"/>
      <c r="R43" s="38"/>
    </row>
    <row r="44" spans="1:18" ht="38.25" x14ac:dyDescent="0.2">
      <c r="A44" s="26" t="s">
        <v>48</v>
      </c>
      <c r="B44" s="26" t="s">
        <v>268</v>
      </c>
      <c r="C44" s="26" t="s">
        <v>61</v>
      </c>
      <c r="D44" s="27" t="s">
        <v>291</v>
      </c>
      <c r="E44" s="26"/>
      <c r="F44" s="26"/>
      <c r="G44" s="26"/>
      <c r="H44" s="26"/>
      <c r="I44" s="26"/>
      <c r="J44" s="26"/>
      <c r="K44" s="26"/>
      <c r="L44" s="26"/>
      <c r="M44" s="26" t="s">
        <v>292</v>
      </c>
      <c r="N44" s="26"/>
      <c r="O44" s="26"/>
      <c r="P44" s="12">
        <f t="shared" si="0"/>
        <v>4</v>
      </c>
      <c r="Q44" s="38"/>
      <c r="R44" s="38"/>
    </row>
    <row r="45" spans="1:18" ht="51" x14ac:dyDescent="0.2">
      <c r="A45" s="26" t="s">
        <v>49</v>
      </c>
      <c r="B45" s="26" t="s">
        <v>58</v>
      </c>
      <c r="C45" s="26" t="s">
        <v>59</v>
      </c>
      <c r="D45" s="27" t="s">
        <v>251</v>
      </c>
      <c r="E45" s="26"/>
      <c r="F45" s="26"/>
      <c r="G45" s="26"/>
      <c r="H45" s="26"/>
      <c r="I45" s="26"/>
      <c r="J45" s="26"/>
      <c r="K45" s="26"/>
      <c r="L45" s="26"/>
      <c r="M45" s="26" t="s">
        <v>292</v>
      </c>
      <c r="N45" s="26"/>
      <c r="O45" s="26"/>
      <c r="P45" s="12">
        <f t="shared" si="0"/>
        <v>4</v>
      </c>
      <c r="Q45" s="37">
        <f>ROUND(AVERAGE($P$45:$P$48),1)</f>
        <v>4</v>
      </c>
      <c r="R45" s="37">
        <f>ROUND(AVERAGE($P$45:$P$48),1)</f>
        <v>4</v>
      </c>
    </row>
    <row r="46" spans="1:18" ht="51" x14ac:dyDescent="0.2">
      <c r="A46" s="26" t="s">
        <v>49</v>
      </c>
      <c r="B46" s="26" t="s">
        <v>58</v>
      </c>
      <c r="C46" s="26" t="s">
        <v>60</v>
      </c>
      <c r="D46" s="27" t="s">
        <v>352</v>
      </c>
      <c r="E46" s="26"/>
      <c r="F46" s="26"/>
      <c r="G46" s="26"/>
      <c r="H46" s="26"/>
      <c r="I46" s="26"/>
      <c r="J46" s="26"/>
      <c r="K46" s="26"/>
      <c r="L46" s="26"/>
      <c r="M46" s="26" t="s">
        <v>292</v>
      </c>
      <c r="N46" s="26"/>
      <c r="O46" s="26"/>
      <c r="P46" s="12">
        <f t="shared" si="0"/>
        <v>4</v>
      </c>
      <c r="Q46" s="38"/>
      <c r="R46" s="38"/>
    </row>
    <row r="47" spans="1:18" ht="38.25" x14ac:dyDescent="0.2">
      <c r="A47" s="26" t="s">
        <v>49</v>
      </c>
      <c r="B47" s="26" t="s">
        <v>58</v>
      </c>
      <c r="C47" s="26" t="s">
        <v>61</v>
      </c>
      <c r="D47" s="27" t="s">
        <v>256</v>
      </c>
      <c r="E47" s="26"/>
      <c r="F47" s="26"/>
      <c r="G47" s="26"/>
      <c r="H47" s="26"/>
      <c r="I47" s="26"/>
      <c r="J47" s="26"/>
      <c r="K47" s="26"/>
      <c r="L47" s="26"/>
      <c r="M47" s="26" t="s">
        <v>292</v>
      </c>
      <c r="N47" s="26"/>
      <c r="O47" s="26"/>
      <c r="P47" s="12">
        <f t="shared" si="0"/>
        <v>4</v>
      </c>
      <c r="Q47" s="38"/>
      <c r="R47" s="38"/>
    </row>
    <row r="48" spans="1:18" ht="25.5" x14ac:dyDescent="0.2">
      <c r="A48" s="26" t="s">
        <v>49</v>
      </c>
      <c r="B48" s="26" t="s">
        <v>58</v>
      </c>
      <c r="C48" s="26" t="s">
        <v>61</v>
      </c>
      <c r="D48" s="27" t="s">
        <v>353</v>
      </c>
      <c r="E48" s="26"/>
      <c r="F48" s="26"/>
      <c r="G48" s="26"/>
      <c r="H48" s="26"/>
      <c r="I48" s="26"/>
      <c r="J48" s="26"/>
      <c r="K48" s="26"/>
      <c r="L48" s="26"/>
      <c r="M48" s="26" t="s">
        <v>292</v>
      </c>
      <c r="N48" s="26"/>
      <c r="O48" s="26"/>
      <c r="P48" s="12">
        <f t="shared" si="0"/>
        <v>4</v>
      </c>
      <c r="Q48" s="38"/>
      <c r="R48" s="38"/>
    </row>
    <row r="201" spans="15:16" x14ac:dyDescent="0.2">
      <c r="O201" s="13">
        <v>0</v>
      </c>
      <c r="P201" s="13">
        <v>0</v>
      </c>
    </row>
    <row r="202" spans="15:16" x14ac:dyDescent="0.2">
      <c r="O202" s="13">
        <v>1</v>
      </c>
      <c r="P202" s="13">
        <v>1</v>
      </c>
    </row>
    <row r="203" spans="15:16" x14ac:dyDescent="0.2">
      <c r="O203" s="13">
        <v>2</v>
      </c>
      <c r="P203" s="13">
        <v>1</v>
      </c>
    </row>
    <row r="204" spans="15:16" x14ac:dyDescent="0.2">
      <c r="O204" s="13">
        <v>3</v>
      </c>
      <c r="P204" s="13">
        <v>1</v>
      </c>
    </row>
    <row r="205" spans="15:16" x14ac:dyDescent="0.2">
      <c r="O205" s="13">
        <v>4</v>
      </c>
      <c r="P205" s="13">
        <v>2</v>
      </c>
    </row>
    <row r="206" spans="15:16" x14ac:dyDescent="0.2">
      <c r="O206" s="13">
        <v>5</v>
      </c>
      <c r="P206" s="13">
        <v>2</v>
      </c>
    </row>
    <row r="207" spans="15:16" x14ac:dyDescent="0.2">
      <c r="O207" s="13">
        <v>6</v>
      </c>
      <c r="P207" s="13">
        <v>3</v>
      </c>
    </row>
    <row r="208" spans="15:16" x14ac:dyDescent="0.2">
      <c r="O208" s="13">
        <v>7</v>
      </c>
      <c r="P208" s="13">
        <v>3</v>
      </c>
    </row>
    <row r="209" spans="15:16" x14ac:dyDescent="0.2">
      <c r="O209" s="13">
        <v>8</v>
      </c>
      <c r="P209" s="13">
        <v>4</v>
      </c>
    </row>
    <row r="210" spans="15:16" x14ac:dyDescent="0.2">
      <c r="O210" s="13">
        <v>9</v>
      </c>
      <c r="P210" s="13">
        <v>4</v>
      </c>
    </row>
    <row r="211" spans="15:16" x14ac:dyDescent="0.2">
      <c r="O211" s="13">
        <v>10</v>
      </c>
      <c r="P211" s="13">
        <v>5</v>
      </c>
    </row>
  </sheetData>
  <mergeCells count="14">
    <mergeCell ref="P20:R20"/>
    <mergeCell ref="Q21:Q23"/>
    <mergeCell ref="Q24:Q26"/>
    <mergeCell ref="Q27:Q29"/>
    <mergeCell ref="Q30:Q32"/>
    <mergeCell ref="R21:R35"/>
    <mergeCell ref="R36:R41"/>
    <mergeCell ref="R42:R44"/>
    <mergeCell ref="R45:R48"/>
    <mergeCell ref="Q33:Q35"/>
    <mergeCell ref="Q36:Q38"/>
    <mergeCell ref="Q39:Q41"/>
    <mergeCell ref="Q42:Q44"/>
    <mergeCell ref="Q45:Q48"/>
  </mergeCells>
  <conditionalFormatting sqref="E10">
    <cfRule type="colorScale" priority="22">
      <colorScale>
        <cfvo type="num" val="0"/>
        <cfvo type="num" val="3"/>
        <cfvo type="num" val="5"/>
        <color rgb="FFC52020"/>
        <color rgb="FFF0F020"/>
        <color rgb="FF20C520"/>
      </colorScale>
    </cfRule>
  </conditionalFormatting>
  <conditionalFormatting sqref="E11">
    <cfRule type="colorScale" priority="23">
      <colorScale>
        <cfvo type="num" val="0"/>
        <cfvo type="num" val="3"/>
        <cfvo type="num" val="5"/>
        <color rgb="FFC52020"/>
        <color rgb="FFF0F020"/>
        <color rgb="FF20C520"/>
      </colorScale>
    </cfRule>
  </conditionalFormatting>
  <conditionalFormatting sqref="E12">
    <cfRule type="colorScale" priority="24">
      <colorScale>
        <cfvo type="num" val="0"/>
        <cfvo type="num" val="3"/>
        <cfvo type="num" val="5"/>
        <color rgb="FFC52020"/>
        <color rgb="FFF0F020"/>
        <color rgb="FF20C520"/>
      </colorScale>
    </cfRule>
  </conditionalFormatting>
  <conditionalFormatting sqref="E13">
    <cfRule type="colorScale" priority="25">
      <colorScale>
        <cfvo type="num" val="0"/>
        <cfvo type="num" val="3"/>
        <cfvo type="num" val="5"/>
        <color rgb="FFC52020"/>
        <color rgb="FFF0F020"/>
        <color rgb="FF20C520"/>
      </colorScale>
    </cfRule>
  </conditionalFormatting>
  <conditionalFormatting sqref="E14">
    <cfRule type="colorScale" priority="26">
      <colorScale>
        <cfvo type="num" val="0"/>
        <cfvo type="num" val="3"/>
        <cfvo type="num" val="5"/>
        <color rgb="FFC52020"/>
        <color rgb="FFF0F020"/>
        <color rgb="FF20C520"/>
      </colorScale>
    </cfRule>
  </conditionalFormatting>
  <conditionalFormatting sqref="E15">
    <cfRule type="colorScale" priority="27">
      <colorScale>
        <cfvo type="num" val="0"/>
        <cfvo type="num" val="3"/>
        <cfvo type="num" val="5"/>
        <color rgb="FFC52020"/>
        <color rgb="FFF0F020"/>
        <color rgb="FF20C520"/>
      </colorScale>
    </cfRule>
  </conditionalFormatting>
  <conditionalFormatting sqref="E2">
    <cfRule type="colorScale" priority="28">
      <colorScale>
        <cfvo type="num" val="0"/>
        <cfvo type="num" val="3"/>
        <cfvo type="num" val="5"/>
        <color rgb="FFC52020"/>
        <color rgb="FFF0F020"/>
        <color rgb="FF20C520"/>
      </colorScale>
    </cfRule>
  </conditionalFormatting>
  <conditionalFormatting sqref="E3">
    <cfRule type="colorScale" priority="15">
      <colorScale>
        <cfvo type="num" val="0"/>
        <cfvo type="num" val="3"/>
        <cfvo type="num" val="5"/>
        <color rgb="FFC52020"/>
        <color rgb="FFF0F020"/>
        <color rgb="FF20C520"/>
      </colorScale>
    </cfRule>
  </conditionalFormatting>
  <conditionalFormatting sqref="E4">
    <cfRule type="colorScale" priority="16">
      <colorScale>
        <cfvo type="num" val="0"/>
        <cfvo type="num" val="3"/>
        <cfvo type="num" val="5"/>
        <color rgb="FFC52020"/>
        <color rgb="FFF0F020"/>
        <color rgb="FF20C520"/>
      </colorScale>
    </cfRule>
  </conditionalFormatting>
  <conditionalFormatting sqref="E5">
    <cfRule type="colorScale" priority="17">
      <colorScale>
        <cfvo type="num" val="0"/>
        <cfvo type="num" val="3"/>
        <cfvo type="num" val="5"/>
        <color rgb="FFC52020"/>
        <color rgb="FFF0F020"/>
        <color rgb="FF20C520"/>
      </colorScale>
    </cfRule>
  </conditionalFormatting>
  <conditionalFormatting sqref="E6">
    <cfRule type="colorScale" priority="18">
      <colorScale>
        <cfvo type="num" val="0"/>
        <cfvo type="num" val="3"/>
        <cfvo type="num" val="5"/>
        <color rgb="FFC52020"/>
        <color rgb="FFF0F020"/>
        <color rgb="FF20C520"/>
      </colorScale>
    </cfRule>
  </conditionalFormatting>
  <conditionalFormatting sqref="E7">
    <cfRule type="colorScale" priority="19">
      <colorScale>
        <cfvo type="num" val="0"/>
        <cfvo type="num" val="3"/>
        <cfvo type="num" val="5"/>
        <color rgb="FFC52020"/>
        <color rgb="FFF0F020"/>
        <color rgb="FF20C520"/>
      </colorScale>
    </cfRule>
  </conditionalFormatting>
  <conditionalFormatting sqref="E8">
    <cfRule type="colorScale" priority="20">
      <colorScale>
        <cfvo type="num" val="0"/>
        <cfvo type="num" val="3"/>
        <cfvo type="num" val="5"/>
        <color rgb="FFC52020"/>
        <color rgb="FFF0F020"/>
        <color rgb="FF20C520"/>
      </colorScale>
    </cfRule>
  </conditionalFormatting>
  <conditionalFormatting sqref="E9">
    <cfRule type="colorScale" priority="21">
      <colorScale>
        <cfvo type="num" val="0"/>
        <cfvo type="num" val="3"/>
        <cfvo type="num" val="5"/>
        <color rgb="FFC52020"/>
        <color rgb="FFF0F020"/>
        <color rgb="FF20C520"/>
      </colorScale>
    </cfRule>
  </conditionalFormatting>
  <conditionalFormatting sqref="P21:P49">
    <cfRule type="colorScale" priority="14">
      <colorScale>
        <cfvo type="num" val="0"/>
        <cfvo type="num" val="3"/>
        <cfvo type="num" val="5"/>
        <color rgb="FFC52020"/>
        <color rgb="FFF0F020"/>
        <color rgb="FF20C520"/>
      </colorScale>
    </cfRule>
  </conditionalFormatting>
  <conditionalFormatting sqref="Q21">
    <cfRule type="colorScale" priority="1">
      <colorScale>
        <cfvo type="num" val="0"/>
        <cfvo type="num" val="3"/>
        <cfvo type="num" val="5"/>
        <color rgb="FFC52020"/>
        <color rgb="FFF0F020"/>
        <color rgb="FF20C520"/>
      </colorScale>
    </cfRule>
  </conditionalFormatting>
  <conditionalFormatting sqref="Q24">
    <cfRule type="colorScale" priority="2">
      <colorScale>
        <cfvo type="num" val="0"/>
        <cfvo type="num" val="3"/>
        <cfvo type="num" val="5"/>
        <color rgb="FFC52020"/>
        <color rgb="FFF0F020"/>
        <color rgb="FF20C520"/>
      </colorScale>
    </cfRule>
  </conditionalFormatting>
  <conditionalFormatting sqref="Q27">
    <cfRule type="colorScale" priority="3">
      <colorScale>
        <cfvo type="num" val="0"/>
        <cfvo type="num" val="3"/>
        <cfvo type="num" val="5"/>
        <color rgb="FFC52020"/>
        <color rgb="FFF0F020"/>
        <color rgb="FF20C520"/>
      </colorScale>
    </cfRule>
  </conditionalFormatting>
  <conditionalFormatting sqref="Q30">
    <cfRule type="colorScale" priority="4">
      <colorScale>
        <cfvo type="num" val="0"/>
        <cfvo type="num" val="3"/>
        <cfvo type="num" val="5"/>
        <color rgb="FFC52020"/>
        <color rgb="FFF0F020"/>
        <color rgb="FF20C520"/>
      </colorScale>
    </cfRule>
  </conditionalFormatting>
  <conditionalFormatting sqref="Q33">
    <cfRule type="colorScale" priority="5">
      <colorScale>
        <cfvo type="num" val="0"/>
        <cfvo type="num" val="3"/>
        <cfvo type="num" val="5"/>
        <color rgb="FFC52020"/>
        <color rgb="FFF0F020"/>
        <color rgb="FF20C520"/>
      </colorScale>
    </cfRule>
  </conditionalFormatting>
  <conditionalFormatting sqref="Q36">
    <cfRule type="colorScale" priority="6">
      <colorScale>
        <cfvo type="num" val="0"/>
        <cfvo type="num" val="3"/>
        <cfvo type="num" val="5"/>
        <color rgb="FFC52020"/>
        <color rgb="FFF0F020"/>
        <color rgb="FF20C520"/>
      </colorScale>
    </cfRule>
  </conditionalFormatting>
  <conditionalFormatting sqref="Q39">
    <cfRule type="colorScale" priority="7">
      <colorScale>
        <cfvo type="num" val="0"/>
        <cfvo type="num" val="3"/>
        <cfvo type="num" val="5"/>
        <color rgb="FFC52020"/>
        <color rgb="FFF0F020"/>
        <color rgb="FF20C520"/>
      </colorScale>
    </cfRule>
  </conditionalFormatting>
  <conditionalFormatting sqref="Q42">
    <cfRule type="colorScale" priority="8">
      <colorScale>
        <cfvo type="num" val="0"/>
        <cfvo type="num" val="3"/>
        <cfvo type="num" val="5"/>
        <color rgb="FFC52020"/>
        <color rgb="FFF0F020"/>
        <color rgb="FF20C520"/>
      </colorScale>
    </cfRule>
  </conditionalFormatting>
  <conditionalFormatting sqref="Q45">
    <cfRule type="colorScale" priority="9">
      <colorScale>
        <cfvo type="num" val="0"/>
        <cfvo type="num" val="3"/>
        <cfvo type="num" val="5"/>
        <color rgb="FFC52020"/>
        <color rgb="FFF0F020"/>
        <color rgb="FF20C520"/>
      </colorScale>
    </cfRule>
  </conditionalFormatting>
  <conditionalFormatting sqref="R21">
    <cfRule type="colorScale" priority="10">
      <colorScale>
        <cfvo type="num" val="0"/>
        <cfvo type="num" val="3"/>
        <cfvo type="num" val="5"/>
        <color rgb="FFC52020"/>
        <color rgb="FFF0F020"/>
        <color rgb="FF20C520"/>
      </colorScale>
    </cfRule>
  </conditionalFormatting>
  <conditionalFormatting sqref="R36">
    <cfRule type="colorScale" priority="11">
      <colorScale>
        <cfvo type="num" val="0"/>
        <cfvo type="num" val="3"/>
        <cfvo type="num" val="5"/>
        <color rgb="FFC52020"/>
        <color rgb="FFF0F020"/>
        <color rgb="FF20C520"/>
      </colorScale>
    </cfRule>
  </conditionalFormatting>
  <conditionalFormatting sqref="R42">
    <cfRule type="colorScale" priority="12">
      <colorScale>
        <cfvo type="num" val="0"/>
        <cfvo type="num" val="3"/>
        <cfvo type="num" val="5"/>
        <color rgb="FFC52020"/>
        <color rgb="FFF0F020"/>
        <color rgb="FF20C520"/>
      </colorScale>
    </cfRule>
  </conditionalFormatting>
  <conditionalFormatting sqref="R45">
    <cfRule type="colorScale" priority="13">
      <colorScale>
        <cfvo type="num" val="0"/>
        <cfvo type="num" val="3"/>
        <cfvo type="num" val="5"/>
        <color rgb="FFC52020"/>
        <color rgb="FFF0F020"/>
        <color rgb="FF20C520"/>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Z17"/>
  <sheetViews>
    <sheetView showGridLines="0" zoomScale="80" zoomScaleNormal="80" workbookViewId="0">
      <selection activeCell="X24" sqref="X24"/>
    </sheetView>
  </sheetViews>
  <sheetFormatPr defaultColWidth="8.85546875" defaultRowHeight="12.75" x14ac:dyDescent="0.2"/>
  <cols>
    <col min="1" max="3" width="20.7109375" style="13" customWidth="1"/>
    <col min="4" max="4" width="4.7109375" style="13" customWidth="1"/>
    <col min="5" max="16384" width="8.85546875" style="13"/>
  </cols>
  <sheetData>
    <row r="1" spans="1:52" ht="22.5" customHeight="1" x14ac:dyDescent="0.2">
      <c r="A1" s="11" t="s">
        <v>297</v>
      </c>
      <c r="B1" s="11"/>
      <c r="C1" s="11"/>
      <c r="D1" s="17">
        <f>ROUND(AVERAGE(D2,D7,D12),1)</f>
        <v>3.1</v>
      </c>
      <c r="AY1" s="13" t="s">
        <v>297</v>
      </c>
      <c r="AZ1" s="13">
        <v>5</v>
      </c>
    </row>
    <row r="2" spans="1:52" ht="20.100000000000001" customHeight="1" x14ac:dyDescent="0.2">
      <c r="B2" s="14" t="s">
        <v>0</v>
      </c>
      <c r="C2" s="14"/>
      <c r="D2" s="17">
        <f>ROUND(AVERAGE(BPM!$P$21:$P$85), 1)</f>
        <v>3</v>
      </c>
      <c r="AY2" s="13" t="s">
        <v>0</v>
      </c>
      <c r="AZ2" s="13">
        <v>5</v>
      </c>
    </row>
    <row r="3" spans="1:52" x14ac:dyDescent="0.2">
      <c r="C3" s="15" t="s">
        <v>46</v>
      </c>
      <c r="D3" s="17">
        <f>BPM!$R$21</f>
        <v>3.1</v>
      </c>
      <c r="AY3" s="13" t="s">
        <v>114</v>
      </c>
      <c r="AZ3" s="13">
        <v>5</v>
      </c>
    </row>
    <row r="4" spans="1:52" x14ac:dyDescent="0.2">
      <c r="C4" s="15" t="s">
        <v>47</v>
      </c>
      <c r="D4" s="17">
        <f>BPM!$R$57</f>
        <v>3.1</v>
      </c>
      <c r="AY4" s="13" t="s">
        <v>115</v>
      </c>
      <c r="AZ4" s="13">
        <v>5</v>
      </c>
    </row>
    <row r="5" spans="1:52" x14ac:dyDescent="0.2">
      <c r="C5" s="15" t="s">
        <v>48</v>
      </c>
      <c r="D5" s="17">
        <f>BPM!$R$73</f>
        <v>2.7</v>
      </c>
      <c r="AY5" s="13" t="s">
        <v>116</v>
      </c>
      <c r="AZ5" s="13">
        <v>5</v>
      </c>
    </row>
    <row r="6" spans="1:52" x14ac:dyDescent="0.2">
      <c r="C6" s="15" t="s">
        <v>49</v>
      </c>
      <c r="D6" s="17">
        <f>BPM!$R$79</f>
        <v>3</v>
      </c>
      <c r="AY6" s="13" t="s">
        <v>117</v>
      </c>
      <c r="AZ6" s="13">
        <v>5</v>
      </c>
    </row>
    <row r="7" spans="1:52" ht="20.100000000000001" customHeight="1" x14ac:dyDescent="0.2">
      <c r="B7" s="14" t="s">
        <v>118</v>
      </c>
      <c r="C7" s="14"/>
      <c r="D7" s="17">
        <f>ROUND(AVERAGE(LEAN!$P$24:$P$79), 1)</f>
        <v>3</v>
      </c>
      <c r="AY7" s="13" t="s">
        <v>118</v>
      </c>
      <c r="AZ7" s="13">
        <v>5</v>
      </c>
    </row>
    <row r="8" spans="1:52" x14ac:dyDescent="0.2">
      <c r="C8" s="15" t="s">
        <v>46</v>
      </c>
      <c r="D8" s="17">
        <f>LEAN!$R$24</f>
        <v>3.1</v>
      </c>
      <c r="AY8" s="13" t="s">
        <v>215</v>
      </c>
      <c r="AZ8" s="13">
        <v>5</v>
      </c>
    </row>
    <row r="9" spans="1:52" x14ac:dyDescent="0.2">
      <c r="C9" s="15" t="s">
        <v>47</v>
      </c>
      <c r="D9" s="17">
        <f>LEAN!$R$46</f>
        <v>2.9</v>
      </c>
      <c r="AY9" s="13" t="s">
        <v>216</v>
      </c>
      <c r="AZ9" s="13">
        <v>5</v>
      </c>
    </row>
    <row r="10" spans="1:52" x14ac:dyDescent="0.2">
      <c r="C10" s="15" t="s">
        <v>48</v>
      </c>
      <c r="D10" s="17">
        <f>LEAN!$R$71</f>
        <v>3</v>
      </c>
      <c r="AY10" s="13" t="s">
        <v>217</v>
      </c>
      <c r="AZ10" s="13">
        <v>5</v>
      </c>
    </row>
    <row r="11" spans="1:52" x14ac:dyDescent="0.2">
      <c r="C11" s="15" t="s">
        <v>49</v>
      </c>
      <c r="D11" s="17">
        <f>LEAN!$R$75</f>
        <v>3</v>
      </c>
      <c r="AY11" s="13" t="s">
        <v>218</v>
      </c>
      <c r="AZ11" s="13">
        <v>5</v>
      </c>
    </row>
    <row r="12" spans="1:52" ht="20.100000000000001" customHeight="1" x14ac:dyDescent="0.2">
      <c r="B12" s="14" t="s">
        <v>219</v>
      </c>
      <c r="C12" s="14"/>
      <c r="D12" s="17">
        <f>ROUND(AVERAGE(TD!$P$21:$P$49), 1)</f>
        <v>3.3</v>
      </c>
      <c r="AY12" s="13" t="s">
        <v>219</v>
      </c>
      <c r="AZ12" s="13">
        <v>5</v>
      </c>
    </row>
    <row r="13" spans="1:52" x14ac:dyDescent="0.2">
      <c r="C13" s="15" t="s">
        <v>46</v>
      </c>
      <c r="D13" s="17">
        <f>TD!$R$21</f>
        <v>3</v>
      </c>
      <c r="AY13" s="13" t="s">
        <v>293</v>
      </c>
      <c r="AZ13" s="13">
        <v>5</v>
      </c>
    </row>
    <row r="14" spans="1:52" x14ac:dyDescent="0.2">
      <c r="C14" s="15" t="s">
        <v>47</v>
      </c>
      <c r="D14" s="17">
        <f>TD!$R$36</f>
        <v>3.2</v>
      </c>
      <c r="AY14" s="13" t="s">
        <v>294</v>
      </c>
      <c r="AZ14" s="13">
        <v>5</v>
      </c>
    </row>
    <row r="15" spans="1:52" x14ac:dyDescent="0.2">
      <c r="C15" s="15" t="s">
        <v>48</v>
      </c>
      <c r="D15" s="17">
        <f>TD!$R$42</f>
        <v>3.7</v>
      </c>
      <c r="AY15" s="13" t="s">
        <v>295</v>
      </c>
      <c r="AZ15" s="13">
        <v>5</v>
      </c>
    </row>
    <row r="16" spans="1:52" x14ac:dyDescent="0.2">
      <c r="C16" s="15" t="s">
        <v>49</v>
      </c>
      <c r="D16" s="17">
        <f>TD!$R$45</f>
        <v>4</v>
      </c>
      <c r="AY16" s="13" t="s">
        <v>296</v>
      </c>
      <c r="AZ16" s="13">
        <v>5</v>
      </c>
    </row>
    <row r="17" s="13" customFormat="1" x14ac:dyDescent="0.2"/>
  </sheetData>
  <conditionalFormatting sqref="D1">
    <cfRule type="colorScale" priority="16">
      <colorScale>
        <cfvo type="num" val="0"/>
        <cfvo type="num" val="3"/>
        <cfvo type="num" val="5"/>
        <color rgb="FFC52020"/>
        <color rgb="FFF0F020"/>
        <color rgb="FF20C520"/>
      </colorScale>
    </cfRule>
  </conditionalFormatting>
  <conditionalFormatting sqref="D10">
    <cfRule type="colorScale" priority="8">
      <colorScale>
        <cfvo type="num" val="0"/>
        <cfvo type="num" val="3"/>
        <cfvo type="num" val="5"/>
        <color rgb="FFC52020"/>
        <color rgb="FFF0F020"/>
        <color rgb="FF20C520"/>
      </colorScale>
    </cfRule>
  </conditionalFormatting>
  <conditionalFormatting sqref="D11">
    <cfRule type="colorScale" priority="9">
      <colorScale>
        <cfvo type="num" val="0"/>
        <cfvo type="num" val="3"/>
        <cfvo type="num" val="5"/>
        <color rgb="FFC52020"/>
        <color rgb="FFF0F020"/>
        <color rgb="FF20C520"/>
      </colorScale>
    </cfRule>
  </conditionalFormatting>
  <conditionalFormatting sqref="D12">
    <cfRule type="colorScale" priority="15">
      <colorScale>
        <cfvo type="num" val="0"/>
        <cfvo type="num" val="3"/>
        <cfvo type="num" val="5"/>
        <color rgb="FFC52020"/>
        <color rgb="FFF0F020"/>
        <color rgb="FF20C520"/>
      </colorScale>
    </cfRule>
  </conditionalFormatting>
  <conditionalFormatting sqref="D13">
    <cfRule type="colorScale" priority="11">
      <colorScale>
        <cfvo type="num" val="0"/>
        <cfvo type="num" val="3"/>
        <cfvo type="num" val="5"/>
        <color rgb="FFC52020"/>
        <color rgb="FFF0F020"/>
        <color rgb="FF20C520"/>
      </colorScale>
    </cfRule>
  </conditionalFormatting>
  <conditionalFormatting sqref="D14">
    <cfRule type="colorScale" priority="12">
      <colorScale>
        <cfvo type="num" val="0"/>
        <cfvo type="num" val="3"/>
        <cfvo type="num" val="5"/>
        <color rgb="FFC52020"/>
        <color rgb="FFF0F020"/>
        <color rgb="FF20C520"/>
      </colorScale>
    </cfRule>
  </conditionalFormatting>
  <conditionalFormatting sqref="D15">
    <cfRule type="colorScale" priority="13">
      <colorScale>
        <cfvo type="num" val="0"/>
        <cfvo type="num" val="3"/>
        <cfvo type="num" val="5"/>
        <color rgb="FFC52020"/>
        <color rgb="FFF0F020"/>
        <color rgb="FF20C520"/>
      </colorScale>
    </cfRule>
  </conditionalFormatting>
  <conditionalFormatting sqref="D16">
    <cfRule type="colorScale" priority="14">
      <colorScale>
        <cfvo type="num" val="0"/>
        <cfvo type="num" val="3"/>
        <cfvo type="num" val="5"/>
        <color rgb="FFC52020"/>
        <color rgb="FFF0F020"/>
        <color rgb="FF20C520"/>
      </colorScale>
    </cfRule>
  </conditionalFormatting>
  <conditionalFormatting sqref="D2">
    <cfRule type="colorScale" priority="5">
      <colorScale>
        <cfvo type="num" val="0"/>
        <cfvo type="num" val="3"/>
        <cfvo type="num" val="5"/>
        <color rgb="FFC52020"/>
        <color rgb="FFF0F020"/>
        <color rgb="FF20C520"/>
      </colorScale>
    </cfRule>
  </conditionalFormatting>
  <conditionalFormatting sqref="D3">
    <cfRule type="colorScale" priority="1">
      <colorScale>
        <cfvo type="num" val="0"/>
        <cfvo type="num" val="3"/>
        <cfvo type="num" val="5"/>
        <color rgb="FFC52020"/>
        <color rgb="FFF0F020"/>
        <color rgb="FF20C520"/>
      </colorScale>
    </cfRule>
  </conditionalFormatting>
  <conditionalFormatting sqref="D4">
    <cfRule type="colorScale" priority="2">
      <colorScale>
        <cfvo type="num" val="0"/>
        <cfvo type="num" val="3"/>
        <cfvo type="num" val="5"/>
        <color rgb="FFC52020"/>
        <color rgb="FFF0F020"/>
        <color rgb="FF20C520"/>
      </colorScale>
    </cfRule>
  </conditionalFormatting>
  <conditionalFormatting sqref="D5">
    <cfRule type="colorScale" priority="3">
      <colorScale>
        <cfvo type="num" val="0"/>
        <cfvo type="num" val="3"/>
        <cfvo type="num" val="5"/>
        <color rgb="FFC52020"/>
        <color rgb="FFF0F020"/>
        <color rgb="FF20C520"/>
      </colorScale>
    </cfRule>
  </conditionalFormatting>
  <conditionalFormatting sqref="D6">
    <cfRule type="colorScale" priority="4">
      <colorScale>
        <cfvo type="num" val="0"/>
        <cfvo type="num" val="3"/>
        <cfvo type="num" val="5"/>
        <color rgb="FFC52020"/>
        <color rgb="FFF0F020"/>
        <color rgb="FF20C520"/>
      </colorScale>
    </cfRule>
  </conditionalFormatting>
  <conditionalFormatting sqref="D7">
    <cfRule type="colorScale" priority="10">
      <colorScale>
        <cfvo type="num" val="0"/>
        <cfvo type="num" val="3"/>
        <cfvo type="num" val="5"/>
        <color rgb="FFC52020"/>
        <color rgb="FFF0F020"/>
        <color rgb="FF20C520"/>
      </colorScale>
    </cfRule>
  </conditionalFormatting>
  <conditionalFormatting sqref="D8">
    <cfRule type="colorScale" priority="6">
      <colorScale>
        <cfvo type="num" val="0"/>
        <cfvo type="num" val="3"/>
        <cfvo type="num" val="5"/>
        <color rgb="FFC52020"/>
        <color rgb="FFF0F020"/>
        <color rgb="FF20C520"/>
      </colorScale>
    </cfRule>
  </conditionalFormatting>
  <conditionalFormatting sqref="D9">
    <cfRule type="colorScale" priority="7">
      <colorScale>
        <cfvo type="num" val="0"/>
        <cfvo type="num" val="3"/>
        <cfvo type="num" val="5"/>
        <color rgb="FFC52020"/>
        <color rgb="FFF0F020"/>
        <color rgb="FF20C520"/>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80" zoomScaleNormal="80" workbookViewId="0">
      <selection activeCell="G3" sqref="G3"/>
    </sheetView>
  </sheetViews>
  <sheetFormatPr defaultColWidth="8.85546875" defaultRowHeight="15" x14ac:dyDescent="0.25"/>
  <cols>
    <col min="1" max="1" width="14.42578125" customWidth="1"/>
    <col min="2" max="2" width="7.7109375" customWidth="1"/>
    <col min="3" max="4" width="25.7109375" style="4" customWidth="1"/>
    <col min="5" max="5" width="2" style="4" customWidth="1"/>
    <col min="6" max="6" width="24.7109375" style="4" customWidth="1"/>
    <col min="7" max="7" width="25.42578125" style="4" customWidth="1"/>
    <col min="8" max="8" width="25.7109375" style="4" customWidth="1"/>
    <col min="9" max="11" width="28.7109375" style="4" customWidth="1"/>
    <col min="12" max="12" width="20.7109375" customWidth="1"/>
  </cols>
  <sheetData>
    <row r="1" spans="1:11" x14ac:dyDescent="0.25">
      <c r="F1" s="1" t="s">
        <v>299</v>
      </c>
      <c r="G1" s="1" t="s">
        <v>298</v>
      </c>
      <c r="H1" s="1" t="s">
        <v>300</v>
      </c>
      <c r="I1" s="1" t="s">
        <v>301</v>
      </c>
      <c r="J1" s="1" t="s">
        <v>302</v>
      </c>
      <c r="K1" s="1" t="s">
        <v>303</v>
      </c>
    </row>
    <row r="2" spans="1:11" s="5" customFormat="1" ht="35.25" customHeight="1" x14ac:dyDescent="0.25">
      <c r="A2" s="1" t="s">
        <v>1</v>
      </c>
      <c r="B2" s="41" t="s">
        <v>2</v>
      </c>
      <c r="C2" s="1" t="s">
        <v>3</v>
      </c>
      <c r="D2" s="1" t="s">
        <v>4</v>
      </c>
      <c r="E2" s="6"/>
      <c r="F2" s="1" t="s">
        <v>5</v>
      </c>
      <c r="G2" s="1" t="s">
        <v>6</v>
      </c>
      <c r="H2" s="1" t="s">
        <v>7</v>
      </c>
      <c r="I2" s="1" t="s">
        <v>8</v>
      </c>
      <c r="J2" s="1" t="s">
        <v>9</v>
      </c>
      <c r="K2" s="1" t="s">
        <v>10</v>
      </c>
    </row>
    <row r="3" spans="1:11" ht="165" x14ac:dyDescent="0.25">
      <c r="A3" s="2" t="str">
        <f>BPM!AY4</f>
        <v xml:space="preserve"> ALINHAMENTO ESTRATÉGICO</v>
      </c>
      <c r="B3" s="2">
        <f>FLOOR(BPM!E4,1)</f>
        <v>2</v>
      </c>
      <c r="C3" s="40" t="str">
        <f t="shared" ref="C3:C11" si="0">INDEX(F3:K3,1,B3+1)</f>
        <v>O PE é bem definido apresentando objetivos claros e metas de curto, médio e longo prazo</v>
      </c>
      <c r="D3" s="40" t="str">
        <f>IF(B3=5,"Você já está no nível máximo de maturidade para este quesito.",INDEX(F3:K3,1,B3+2))</f>
        <v xml:space="preserve">O PE é disseminado  em todos os níveis  hierárquicos da organização apresentando os objetivos e metas de curto, médio e longo prazo, por área de atuação, os quais deverão ser estratificados a toda equipe operacional de forma padronizada. </v>
      </c>
      <c r="E3" s="8"/>
      <c r="F3" s="7" t="s">
        <v>11</v>
      </c>
      <c r="G3" s="7" t="s">
        <v>18</v>
      </c>
      <c r="H3" s="7" t="s">
        <v>391</v>
      </c>
      <c r="I3" s="7" t="s">
        <v>304</v>
      </c>
      <c r="J3" s="7" t="s">
        <v>31</v>
      </c>
      <c r="K3" s="7" t="s">
        <v>39</v>
      </c>
    </row>
    <row r="4" spans="1:11" ht="105" x14ac:dyDescent="0.25">
      <c r="A4" s="2" t="str">
        <f>BPM!AY5</f>
        <v>CULTURA &amp; CAPACITAÇÃO</v>
      </c>
      <c r="B4" s="2">
        <f>FLOOR(BPM!E5,1)</f>
        <v>3</v>
      </c>
      <c r="C4" s="40" t="str">
        <f t="shared" si="0"/>
        <v xml:space="preserve">Existe uma cultura de capacitação bem como plano de desenvolvimento individual (PDI) e está direcionado ao plano de carreira dentro da organização </v>
      </c>
      <c r="D4" s="40" t="str">
        <f t="shared" ref="D4:D11" si="1">IF(B4=5,"Você já está no nível máximo de maturidade para este quesito.",INDEX(F4:K4,1,B4+2))</f>
        <v xml:space="preserve">Criação de ferramentas que permitem o registro e o controle das capacitações realizadas de forma individual; </v>
      </c>
      <c r="E4" s="8"/>
      <c r="F4" s="3" t="s">
        <v>12</v>
      </c>
      <c r="G4" s="3" t="s">
        <v>19</v>
      </c>
      <c r="H4" s="3" t="s">
        <v>22</v>
      </c>
      <c r="I4" s="3" t="s">
        <v>26</v>
      </c>
      <c r="J4" s="3" t="s">
        <v>32</v>
      </c>
      <c r="K4" s="3" t="s">
        <v>40</v>
      </c>
    </row>
    <row r="5" spans="1:11" ht="180" x14ac:dyDescent="0.25">
      <c r="A5" s="2" t="str">
        <f>BPM!AY6</f>
        <v>LIDERANÇA</v>
      </c>
      <c r="B5" s="2">
        <f>FLOOR(BPM!E6,1)</f>
        <v>3</v>
      </c>
      <c r="C5" s="40" t="str">
        <f t="shared" si="0"/>
        <v>Gestores criam indicadores de desempenho relacionados aos processos estratégicos visando o acompanhamento e controle das metas. Monitoram e incentivando a necessidade de capacitação individual ou coletiva para o bom desempenho as atividades</v>
      </c>
      <c r="D5" s="40" t="str">
        <f t="shared" si="1"/>
        <v>Gestores incentivam e promovem a autonomia da equipe na promoção de mudanças necessárias para a melhoria contínua dos processos</v>
      </c>
      <c r="E5" s="8"/>
      <c r="F5" s="3" t="s">
        <v>13</v>
      </c>
      <c r="G5" s="3" t="s">
        <v>20</v>
      </c>
      <c r="H5" s="3" t="s">
        <v>23</v>
      </c>
      <c r="I5" s="3" t="s">
        <v>27</v>
      </c>
      <c r="J5" s="3" t="s">
        <v>33</v>
      </c>
      <c r="K5" s="3" t="s">
        <v>41</v>
      </c>
    </row>
    <row r="6" spans="1:11" ht="138.75" customHeight="1" x14ac:dyDescent="0.25">
      <c r="A6" s="2" t="str">
        <f>BPM!AY7</f>
        <v xml:space="preserve">EXECUTORES </v>
      </c>
      <c r="B6" s="2">
        <f>FLOOR(BPM!E7,1)</f>
        <v>3</v>
      </c>
      <c r="C6" s="3" t="str">
        <f t="shared" si="0"/>
        <v>Executores seguem o desenho do processo, executam corretamente e trabalham de modo a permitir que outros indivíduos envolvidos no processo atuem de modo eficaz.</v>
      </c>
      <c r="D6" s="3" t="str">
        <f t="shared" si="1"/>
        <v>Executores se empenham para garantir que processo produza resultados necessários a consecução das metas da empresa. Resolvem os problemas na causa raiz, fazendo interface com outras áreas.</v>
      </c>
      <c r="E6" s="8"/>
      <c r="F6" s="3" t="s">
        <v>14</v>
      </c>
      <c r="G6" s="3" t="s">
        <v>395</v>
      </c>
      <c r="H6" s="3" t="s">
        <v>394</v>
      </c>
      <c r="I6" s="3" t="s">
        <v>397</v>
      </c>
      <c r="J6" s="3" t="s">
        <v>34</v>
      </c>
      <c r="K6" s="3" t="s">
        <v>42</v>
      </c>
    </row>
    <row r="7" spans="1:11" ht="135" x14ac:dyDescent="0.25">
      <c r="A7" s="2" t="str">
        <f>BPM!AY8</f>
        <v>ORGANIZAÇÃO &amp; GOVERNANÇA</v>
      </c>
      <c r="B7" s="2">
        <f>FLOOR(BPM!E8,1)</f>
        <v>3</v>
      </c>
      <c r="C7" s="3" t="str">
        <f t="shared" si="0"/>
        <v>As Políticas e Normas  são amplamente divulgadas nos meios de comunicação internos da organização</v>
      </c>
      <c r="D7" s="3" t="str">
        <f t="shared" si="1"/>
        <v xml:space="preserve">Existem mecanismos de controle, por meio de auditorias internas, que garantem que as áreas de interesse recebem e divulgam as políticas e normas servindo como  diretrizes de trabalho </v>
      </c>
      <c r="E7" s="8"/>
      <c r="F7" s="3" t="s">
        <v>15</v>
      </c>
      <c r="G7" s="3" t="s">
        <v>21</v>
      </c>
      <c r="H7" s="3" t="s">
        <v>24</v>
      </c>
      <c r="I7" s="3" t="s">
        <v>28</v>
      </c>
      <c r="J7" s="3" t="s">
        <v>35</v>
      </c>
      <c r="K7" s="3" t="s">
        <v>401</v>
      </c>
    </row>
    <row r="8" spans="1:11" ht="165" x14ac:dyDescent="0.25">
      <c r="A8" s="2" t="str">
        <f>BPM!AY10</f>
        <v>MÉTODO &amp; FERRAMENTAS</v>
      </c>
      <c r="B8" s="2">
        <f>FLOOR(BPM!E10,1)</f>
        <v>3</v>
      </c>
      <c r="C8" s="3" t="str">
        <f t="shared" si="0"/>
        <v>A documentação do processo descreve sua interação com outros processos e suas expectativas em relação a estes. São criados indicadores de desempenho dos principais processos; início das automatizações dos processos principais</v>
      </c>
      <c r="D8" s="3" t="str">
        <f t="shared" si="1"/>
        <v>Responsável pelo processo e responsáveis por outros processos, com os quais o processo interage, estabelecem expectativas mútuas de desempenho. Os processos principais estão automatizados, possibilitando gerar BI e dashboard</v>
      </c>
      <c r="E8" s="8"/>
      <c r="F8" s="3" t="s">
        <v>385</v>
      </c>
      <c r="G8" s="3" t="s">
        <v>386</v>
      </c>
      <c r="H8" s="40" t="s">
        <v>387</v>
      </c>
      <c r="I8" s="3" t="s">
        <v>388</v>
      </c>
      <c r="J8" s="3" t="s">
        <v>389</v>
      </c>
      <c r="K8" s="3" t="s">
        <v>390</v>
      </c>
    </row>
    <row r="9" spans="1:11" ht="183" customHeight="1" x14ac:dyDescent="0.25">
      <c r="A9" s="2" t="str">
        <f>BPM!AY11</f>
        <v>INDICADORES &amp; MEDIÇÃO</v>
      </c>
      <c r="B9" s="2">
        <f>FLOOR(BPM!E11,1)</f>
        <v>3</v>
      </c>
      <c r="C9" s="3" t="str">
        <f t="shared" si="0"/>
        <v xml:space="preserve">Indicadores foram implementados e agora é possível acompanhar os números, avaliar o desempenho em relação as metas traçadas e identificar e corrigir erros e problemas que ocorrem ao longo do processo. </v>
      </c>
      <c r="D9" s="3" t="str">
        <f t="shared" si="1"/>
        <v>Indicadores são utilizados como ferramenta de gestão que permite avaliar a necessidade de mudanças ou confirmar se as ações estão proporcionando resultados satisfatórios.</v>
      </c>
      <c r="E9" s="8"/>
      <c r="F9" s="3" t="s">
        <v>16</v>
      </c>
      <c r="G9" s="3" t="s">
        <v>392</v>
      </c>
      <c r="H9" s="40" t="s">
        <v>25</v>
      </c>
      <c r="I9" s="3" t="s">
        <v>29</v>
      </c>
      <c r="J9" s="3" t="s">
        <v>36</v>
      </c>
      <c r="K9" s="3" t="s">
        <v>43</v>
      </c>
    </row>
    <row r="10" spans="1:11" ht="135" x14ac:dyDescent="0.25">
      <c r="A10" s="2" t="str">
        <f>BPM!AY13</f>
        <v>TI &amp; INFRA</v>
      </c>
      <c r="B10" s="2">
        <f>FLOOR(BPM!E13,1)</f>
        <v>2</v>
      </c>
      <c r="C10" s="3" t="str">
        <f t="shared" si="0"/>
        <v xml:space="preserve">São definidos projetos de TI para o desenvolvimento de integração entre sisteemas| softwares e automatizações de processos
</v>
      </c>
      <c r="D10" s="3" t="str">
        <f t="shared" si="1"/>
        <v xml:space="preserve">São implementados projetos de TI para o desenvolvimento de integração entre sistemas| softwares e automatização dos principais processos
</v>
      </c>
      <c r="E10" s="8"/>
      <c r="F10" s="3" t="s">
        <v>393</v>
      </c>
      <c r="G10" s="3" t="s">
        <v>399</v>
      </c>
      <c r="H10" s="3" t="s">
        <v>398</v>
      </c>
      <c r="I10" s="3" t="s">
        <v>400</v>
      </c>
      <c r="J10" s="3" t="s">
        <v>37</v>
      </c>
      <c r="K10" s="3" t="s">
        <v>44</v>
      </c>
    </row>
    <row r="11" spans="1:11" ht="225" x14ac:dyDescent="0.25">
      <c r="A11" s="2" t="str">
        <f>BPM!AY15</f>
        <v>TI &amp; DADOS</v>
      </c>
      <c r="B11" s="2">
        <f>FLOOR(BPM!E15,1)</f>
        <v>3</v>
      </c>
      <c r="C11" s="3" t="str">
        <f t="shared" si="0"/>
        <v>Embora a variedade de fontes de informação e os diferentes formatos em que as mesmas são registradas, as terminologias estão sendo tratadas visando a padronização semântica das informações. Criação de grupos de acessos de acordo com a área de atuação e a função desempenhada (perfil de acesso).</v>
      </c>
      <c r="D11" s="3" t="str">
        <f t="shared" si="1"/>
        <v>Criação de protocolos contendo os prinicipais conceitos e terminologias relacionados a área de atuação que serão requisitos para aquisição e desenvolvimento de novos softwares. Integração sistêmica dos grupos de acessos de acordo com a área de atuação e a função desempenhada (perfil de acesso).</v>
      </c>
      <c r="E11" s="8"/>
      <c r="F11" s="3" t="s">
        <v>17</v>
      </c>
      <c r="G11" s="3" t="s">
        <v>307</v>
      </c>
      <c r="H11" s="3" t="s">
        <v>396</v>
      </c>
      <c r="I11" s="3" t="s">
        <v>30</v>
      </c>
      <c r="J11" s="3" t="s">
        <v>38</v>
      </c>
      <c r="K11" s="3" t="s">
        <v>45</v>
      </c>
    </row>
  </sheetData>
  <phoneticPr fontId="2" type="noConversion"/>
  <conditionalFormatting sqref="B10">
    <cfRule type="colorScale" priority="8">
      <colorScale>
        <cfvo type="num" val="0"/>
        <cfvo type="num" val="3"/>
        <cfvo type="num" val="5"/>
        <color rgb="FFC52020"/>
        <color rgb="FFF0F020"/>
        <color rgb="FF20C520"/>
      </colorScale>
    </cfRule>
  </conditionalFormatting>
  <conditionalFormatting sqref="B11">
    <cfRule type="colorScale" priority="9">
      <colorScale>
        <cfvo type="num" val="0"/>
        <cfvo type="num" val="3"/>
        <cfvo type="num" val="5"/>
        <color rgb="FFC52020"/>
        <color rgb="FFF0F020"/>
        <color rgb="FF20C520"/>
      </colorScale>
    </cfRule>
  </conditionalFormatting>
  <conditionalFormatting sqref="B3">
    <cfRule type="colorScale" priority="1">
      <colorScale>
        <cfvo type="num" val="0"/>
        <cfvo type="num" val="3"/>
        <cfvo type="num" val="5"/>
        <color rgb="FFC52020"/>
        <color rgb="FFF0F020"/>
        <color rgb="FF20C520"/>
      </colorScale>
    </cfRule>
  </conditionalFormatting>
  <conditionalFormatting sqref="B4">
    <cfRule type="colorScale" priority="2">
      <colorScale>
        <cfvo type="num" val="0"/>
        <cfvo type="num" val="3"/>
        <cfvo type="num" val="5"/>
        <color rgb="FFC52020"/>
        <color rgb="FFF0F020"/>
        <color rgb="FF20C520"/>
      </colorScale>
    </cfRule>
  </conditionalFormatting>
  <conditionalFormatting sqref="B5">
    <cfRule type="colorScale" priority="3">
      <colorScale>
        <cfvo type="num" val="0"/>
        <cfvo type="num" val="3"/>
        <cfvo type="num" val="5"/>
        <color rgb="FFC52020"/>
        <color rgb="FFF0F020"/>
        <color rgb="FF20C520"/>
      </colorScale>
    </cfRule>
  </conditionalFormatting>
  <conditionalFormatting sqref="B6">
    <cfRule type="colorScale" priority="4">
      <colorScale>
        <cfvo type="num" val="0"/>
        <cfvo type="num" val="3"/>
        <cfvo type="num" val="5"/>
        <color rgb="FFC52020"/>
        <color rgb="FFF0F020"/>
        <color rgb="FF20C520"/>
      </colorScale>
    </cfRule>
  </conditionalFormatting>
  <conditionalFormatting sqref="B7">
    <cfRule type="colorScale" priority="5">
      <colorScale>
        <cfvo type="num" val="0"/>
        <cfvo type="num" val="3"/>
        <cfvo type="num" val="5"/>
        <color rgb="FFC52020"/>
        <color rgb="FFF0F020"/>
        <color rgb="FF20C520"/>
      </colorScale>
    </cfRule>
  </conditionalFormatting>
  <conditionalFormatting sqref="B8">
    <cfRule type="colorScale" priority="6">
      <colorScale>
        <cfvo type="num" val="0"/>
        <cfvo type="num" val="3"/>
        <cfvo type="num" val="5"/>
        <color rgb="FFC52020"/>
        <color rgb="FFF0F020"/>
        <color rgb="FF20C520"/>
      </colorScale>
    </cfRule>
  </conditionalFormatting>
  <conditionalFormatting sqref="B9">
    <cfRule type="colorScale" priority="7">
      <colorScale>
        <cfvo type="num" val="0"/>
        <cfvo type="num" val="3"/>
        <cfvo type="num" val="5"/>
        <color rgb="FFC52020"/>
        <color rgb="FFF0F020"/>
        <color rgb="FF20C520"/>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zoomScale="80" zoomScaleNormal="80" workbookViewId="0">
      <selection activeCell="J12" sqref="J12"/>
    </sheetView>
  </sheetViews>
  <sheetFormatPr defaultColWidth="8.85546875" defaultRowHeight="15" x14ac:dyDescent="0.25"/>
  <cols>
    <col min="1" max="1" width="16.28515625" customWidth="1"/>
    <col min="2" max="2" width="8" customWidth="1"/>
    <col min="3" max="4" width="25.7109375" style="4" customWidth="1"/>
    <col min="5" max="5" width="3.42578125" style="4" customWidth="1"/>
    <col min="6" max="10" width="25.7109375" style="4" customWidth="1"/>
    <col min="11" max="11" width="31.28515625" style="4" customWidth="1"/>
    <col min="12" max="12" width="20.7109375" customWidth="1"/>
  </cols>
  <sheetData>
    <row r="1" spans="1:11" x14ac:dyDescent="0.25">
      <c r="F1" s="1" t="s">
        <v>299</v>
      </c>
      <c r="G1" s="1" t="s">
        <v>298</v>
      </c>
      <c r="H1" s="1" t="s">
        <v>300</v>
      </c>
      <c r="I1" s="1" t="s">
        <v>301</v>
      </c>
      <c r="J1" s="1" t="s">
        <v>302</v>
      </c>
      <c r="K1" s="1" t="s">
        <v>303</v>
      </c>
    </row>
    <row r="2" spans="1:11" s="5" customFormat="1" ht="45" x14ac:dyDescent="0.25">
      <c r="A2" s="1" t="s">
        <v>1</v>
      </c>
      <c r="B2" s="1" t="s">
        <v>2</v>
      </c>
      <c r="C2" s="1" t="s">
        <v>3</v>
      </c>
      <c r="D2" s="1" t="s">
        <v>4</v>
      </c>
      <c r="E2" s="2"/>
      <c r="F2" s="1" t="s">
        <v>5</v>
      </c>
      <c r="G2" s="1" t="s">
        <v>6</v>
      </c>
      <c r="H2" s="1" t="s">
        <v>374</v>
      </c>
      <c r="I2" s="1" t="s">
        <v>375</v>
      </c>
      <c r="J2" s="1" t="s">
        <v>376</v>
      </c>
      <c r="K2" s="1" t="s">
        <v>377</v>
      </c>
    </row>
    <row r="3" spans="1:11" ht="150" x14ac:dyDescent="0.25">
      <c r="A3" s="2" t="str">
        <f>LEAN!AY4</f>
        <v>ALINHAMENTO ESTRATÉGICO</v>
      </c>
      <c r="B3" s="2">
        <f>FLOOR(LEAN!E4,1)</f>
        <v>3</v>
      </c>
      <c r="C3" s="3" t="str">
        <f t="shared" ref="C3:C14" si="0">INDEX(F3:K3,1,B3+1)</f>
        <v xml:space="preserve"> A implementação do lean agora faz parte da estratégia da organização e os projetos e atividades são planejados com base em metas e objetivos estabelecidos. </v>
      </c>
      <c r="D3" s="3" t="str">
        <f t="shared" ref="D3:D14" si="1">IF(B3=5,"Você já está no nível máximo de maturidade para este quesito.",INDEX(F3:K3,1,B3+2))</f>
        <v xml:space="preserve">Cultura Lean pró-ativa: As atividades Lean ocorrem continuamente em todas as áreas da organização. </v>
      </c>
      <c r="E3" s="8"/>
      <c r="F3" s="3" t="s">
        <v>119</v>
      </c>
      <c r="G3" s="3" t="s">
        <v>129</v>
      </c>
      <c r="H3" s="3" t="s">
        <v>140</v>
      </c>
      <c r="I3" s="3" t="s">
        <v>150</v>
      </c>
      <c r="J3" s="3" t="s">
        <v>160</v>
      </c>
      <c r="K3" s="3" t="s">
        <v>171</v>
      </c>
    </row>
    <row r="4" spans="1:11" ht="150" x14ac:dyDescent="0.25">
      <c r="A4" s="2" t="str">
        <f>LEAN!AY5</f>
        <v>CULTURA PARA SOLUÇÃO DE PROBLEMAS</v>
      </c>
      <c r="B4" s="2">
        <f>FLOOR(LEAN!E5,1)</f>
        <v>2</v>
      </c>
      <c r="C4" s="3" t="str">
        <f t="shared" si="0"/>
        <v>A cultura LEAN é disseminada pelos líderes dentro da organização, ferramentas e métodos enxutos com os indivíduos e mecanismos isolados foram desenvolvidos para apoiar o lean.</v>
      </c>
      <c r="D4" s="3" t="str">
        <f t="shared" si="1"/>
        <v>A Cultura LEAN, bem como o conhecimento e experiência prática com ferramentas e métodos enxutos, são implementados em todos os níveis da organização.</v>
      </c>
      <c r="E4" s="8"/>
      <c r="F4" s="3" t="s">
        <v>120</v>
      </c>
      <c r="G4" s="3" t="s">
        <v>130</v>
      </c>
      <c r="H4" s="3" t="s">
        <v>141</v>
      </c>
      <c r="I4" s="3" t="s">
        <v>151</v>
      </c>
      <c r="J4" s="3" t="s">
        <v>161</v>
      </c>
      <c r="K4" s="3" t="s">
        <v>172</v>
      </c>
    </row>
    <row r="5" spans="1:11" ht="135" x14ac:dyDescent="0.25">
      <c r="A5" s="2" t="str">
        <f>LEAN!AY6</f>
        <v>LIDERANÇA</v>
      </c>
      <c r="B5" s="2">
        <f>FLOOR(LEAN!E6,1)</f>
        <v>3</v>
      </c>
      <c r="C5" s="3" t="str">
        <f t="shared" si="0"/>
        <v>Processo de desenvolvimento de pessoas para ensinar os funcionários sobre o trabalho a ser feito e os resultados esperados.</v>
      </c>
      <c r="D5" s="3" t="str">
        <f t="shared" si="1"/>
        <v>Processo de desenvolvimento de pessoas para ensinar os funcionários a usar as ferramentas certas e resolver problemas juntos, gerando, assim, o aprendizado organizacional.</v>
      </c>
      <c r="E5" s="8"/>
      <c r="F5" s="3" t="s">
        <v>121</v>
      </c>
      <c r="G5" s="3" t="s">
        <v>131</v>
      </c>
      <c r="H5" s="3" t="s">
        <v>142</v>
      </c>
      <c r="I5" s="3" t="s">
        <v>152</v>
      </c>
      <c r="J5" s="3" t="s">
        <v>162</v>
      </c>
      <c r="K5" s="3" t="s">
        <v>173</v>
      </c>
    </row>
    <row r="6" spans="1:11" ht="165" x14ac:dyDescent="0.25">
      <c r="A6" s="2" t="str">
        <f>LEAN!AY7</f>
        <v>EXECUTORES</v>
      </c>
      <c r="B6" s="2">
        <f>FLOOR(LEAN!E7,1)</f>
        <v>3</v>
      </c>
      <c r="C6" s="3" t="str">
        <f t="shared" si="0"/>
        <v xml:space="preserve"> Conhecimento e experiência prática com ferramentas e métodos enxutos, bem como uma filosofia enxuta, são amplamente reconhecidos em todos os níveis da organização.</v>
      </c>
      <c r="D6" s="3" t="str">
        <f t="shared" si="1"/>
        <v xml:space="preserve">O entendimento prático das ferramentas e métodos enxutos é bastante alto e estes são usados ativamente por todos os membros da organização para desenvolver e implementar melhorias de desempenho. </v>
      </c>
      <c r="E6" s="8"/>
      <c r="F6" s="3" t="s">
        <v>122</v>
      </c>
      <c r="G6" s="3" t="s">
        <v>132</v>
      </c>
      <c r="H6" s="3" t="s">
        <v>143</v>
      </c>
      <c r="I6" s="3" t="s">
        <v>153</v>
      </c>
      <c r="J6" s="3" t="s">
        <v>163</v>
      </c>
      <c r="K6" s="3" t="s">
        <v>174</v>
      </c>
    </row>
    <row r="7" spans="1:11" ht="210" x14ac:dyDescent="0.25">
      <c r="A7" s="2" t="str">
        <f>LEAN!AY9</f>
        <v>MÉTODO &amp; FERRAMENTAS</v>
      </c>
      <c r="B7" s="2">
        <f>FLOOR(LEAN!E9,1)</f>
        <v>2</v>
      </c>
      <c r="C7" s="3" t="str">
        <f t="shared" si="0"/>
        <v>Mecanismos isolados foram desenvolvidos para apoiar o LEAN, como por exemplo  treinamentos e padronização. Existe um progresso quantitativo na implanteção das ferramentas e dos conceitos para aumentar a conscientização sobre o problema e qualitativo a fim de aprofundar a compreensão do problema.</v>
      </c>
      <c r="D7" s="3" t="str">
        <f t="shared" si="1"/>
        <v xml:space="preserve">Implantação de ferramentas / conceitos que conduzam à obtenção dos resultados esperados.
</v>
      </c>
      <c r="E7" s="8"/>
      <c r="F7" s="3" t="s">
        <v>123</v>
      </c>
      <c r="G7" s="3" t="s">
        <v>133</v>
      </c>
      <c r="H7" s="3" t="s">
        <v>144</v>
      </c>
      <c r="I7" s="3" t="s">
        <v>154</v>
      </c>
      <c r="J7" s="3" t="s">
        <v>164</v>
      </c>
      <c r="K7" s="3" t="s">
        <v>175</v>
      </c>
    </row>
    <row r="8" spans="1:11" ht="165" x14ac:dyDescent="0.25">
      <c r="A8" s="2" t="str">
        <f>LEAN!AY10</f>
        <v xml:space="preserve"> MELHORIA CONTÍNUA</v>
      </c>
      <c r="B8" s="2">
        <f>FLOOR(LEAN!E10,1)</f>
        <v>3</v>
      </c>
      <c r="C8" s="3" t="str">
        <f t="shared" si="0"/>
        <v>Processo de aprendizagem que incentiva a padronização das melhores práticas, dando prioridade a pequenas melhorias de processos e sistêmicas, em vez de mudanças drásticas nas operações.</v>
      </c>
      <c r="D8" s="3" t="str">
        <f t="shared" si="1"/>
        <v>Realização de eventos de melhoria para ensinar as equipes a aplicar as ferramentas e fazer mudanças em uma semana que, de outra forma, levaria meses.</v>
      </c>
      <c r="E8" s="8"/>
      <c r="F8" s="3" t="s">
        <v>308</v>
      </c>
      <c r="G8" s="3" t="s">
        <v>134</v>
      </c>
      <c r="H8" s="3" t="s">
        <v>145</v>
      </c>
      <c r="I8" s="3" t="s">
        <v>155</v>
      </c>
      <c r="J8" s="3" t="s">
        <v>165</v>
      </c>
      <c r="K8" s="3" t="s">
        <v>176</v>
      </c>
    </row>
    <row r="9" spans="1:11" ht="120" x14ac:dyDescent="0.25">
      <c r="A9" s="2" t="str">
        <f>LEAN!AY11</f>
        <v>ELIMINAÇÃO DE ATIVIDADES DE VALOR ZERO</v>
      </c>
      <c r="B9" s="2">
        <f>FLOOR(LEAN!E11,1)</f>
        <v>3</v>
      </c>
      <c r="C9" s="3" t="str">
        <f t="shared" si="0"/>
        <v>Estabelecimento da equipe para realizar o mapeamento da situação atual (As-IS)</v>
      </c>
      <c r="D9" s="3" t="str">
        <f t="shared" si="1"/>
        <v>Processo de avaliação do Fluxo do Valor atual no processo, visando a eliminação dos principais desperdícios</v>
      </c>
      <c r="E9" s="8"/>
      <c r="F9" s="3" t="s">
        <v>124</v>
      </c>
      <c r="G9" s="3" t="s">
        <v>135</v>
      </c>
      <c r="H9" s="3" t="s">
        <v>146</v>
      </c>
      <c r="I9" s="3" t="s">
        <v>156</v>
      </c>
      <c r="J9" s="3" t="s">
        <v>166</v>
      </c>
      <c r="K9" s="3" t="s">
        <v>177</v>
      </c>
    </row>
    <row r="10" spans="1:11" ht="120" x14ac:dyDescent="0.25">
      <c r="A10" s="2" t="str">
        <f>LEAN!AY12</f>
        <v>QUALIDADE NA FONTE/ SOLUÇÃO DE PROBLEMAS</v>
      </c>
      <c r="B10" s="2">
        <f>FLOOR(LEAN!E12,1)</f>
        <v>3</v>
      </c>
      <c r="C10" s="3" t="str">
        <f t="shared" si="0"/>
        <v>Processo para garantir que todas as peças, materiais, informações e recursos estejam corretos e atendam às especificações antes de usá-los em um processo.</v>
      </c>
      <c r="D10" s="3" t="str">
        <f t="shared" si="1"/>
        <v>Padronização de tarefas através de lições de um ponto (one-point lessons), ou outras instruções de trabalho desenvolvidas pelos próprios executores.</v>
      </c>
      <c r="E10" s="8"/>
      <c r="F10" s="3" t="s">
        <v>125</v>
      </c>
      <c r="G10" s="3" t="s">
        <v>136</v>
      </c>
      <c r="H10" s="3" t="s">
        <v>147</v>
      </c>
      <c r="I10" s="3" t="s">
        <v>157</v>
      </c>
      <c r="J10" s="3" t="s">
        <v>167</v>
      </c>
      <c r="K10" s="3" t="s">
        <v>178</v>
      </c>
    </row>
    <row r="11" spans="1:11" ht="105" x14ac:dyDescent="0.25">
      <c r="A11" s="2" t="str">
        <f>LEAN!AY13</f>
        <v>FOCO NO CLIENTE</v>
      </c>
      <c r="B11" s="2">
        <f>FLOOR(LEAN!E13,1)</f>
        <v>2</v>
      </c>
      <c r="C11" s="3" t="str">
        <f t="shared" si="0"/>
        <v>Desenvolvimento de produtos ou serviços que considera as necessidades de clientes externos</v>
      </c>
      <c r="D11" s="3" t="str">
        <f t="shared" si="1"/>
        <v>Contato periódico com clientes externos para discutir questões relacionadas ao desenvolvimento de novos produtos ou serviços.</v>
      </c>
      <c r="E11" s="8"/>
      <c r="F11" s="3" t="s">
        <v>126</v>
      </c>
      <c r="G11" s="3" t="s">
        <v>137</v>
      </c>
      <c r="H11" s="3" t="s">
        <v>148</v>
      </c>
      <c r="I11" s="3" t="s">
        <v>158</v>
      </c>
      <c r="J11" s="3" t="s">
        <v>168</v>
      </c>
      <c r="K11" s="3" t="s">
        <v>179</v>
      </c>
    </row>
    <row r="12" spans="1:11" ht="120.75" customHeight="1" x14ac:dyDescent="0.25">
      <c r="A12" s="2" t="str">
        <f>LEAN!AY14</f>
        <v>INTEGRAÇÃO DE FORNECEDORES</v>
      </c>
      <c r="B12" s="2">
        <f>FLOOR(LEAN!E14,1)</f>
        <v>3</v>
      </c>
      <c r="C12" s="3" t="str">
        <f t="shared" si="0"/>
        <v>Reuniões períódicas com os fornecedores (internos ou externos) para  ajustes nos processos e alinhamentos de prazo e quaidade.</v>
      </c>
      <c r="D12" s="3" t="str">
        <f t="shared" si="1"/>
        <v>São desenvolvidos indicadores para avaliar as entregas dos fornecedores (internos ou externos) que impactam nos principais processos e na experiência do cliente.</v>
      </c>
      <c r="E12" s="8"/>
      <c r="F12" s="40" t="s">
        <v>406</v>
      </c>
      <c r="G12" s="40" t="s">
        <v>405</v>
      </c>
      <c r="H12" s="40" t="s">
        <v>404</v>
      </c>
      <c r="I12" s="40" t="s">
        <v>403</v>
      </c>
      <c r="J12" s="40" t="s">
        <v>402</v>
      </c>
      <c r="K12" s="40" t="s">
        <v>409</v>
      </c>
    </row>
    <row r="13" spans="1:11" ht="120" x14ac:dyDescent="0.25">
      <c r="A13" s="2" t="str">
        <f>LEAN!AY16</f>
        <v>SISTEMA DE INFORMAÇÃO FLEXÍVEL</v>
      </c>
      <c r="B13" s="2">
        <f>FLOOR(LEAN!E16,1)</f>
        <v>3</v>
      </c>
      <c r="C13" s="3" t="str">
        <f t="shared" si="0"/>
        <v>Implantação do processo de comunicação e treinamentos para os usuários, sobre as atualizações e integrações de sistemas, softwares, plataformas, bem como publicações de tutoriais.</v>
      </c>
      <c r="D13" s="3" t="str">
        <f t="shared" si="1"/>
        <v>Revisão e atualização dos tutoriais, gravação dos comunicados e cronograma de treinamentos fixos para novos usuários.</v>
      </c>
      <c r="E13" s="8"/>
      <c r="F13" s="3" t="s">
        <v>127</v>
      </c>
      <c r="G13" s="3" t="s">
        <v>138</v>
      </c>
      <c r="H13" s="3" t="s">
        <v>149</v>
      </c>
      <c r="I13" s="3" t="s">
        <v>159</v>
      </c>
      <c r="J13" s="3" t="s">
        <v>169</v>
      </c>
      <c r="K13" s="3" t="s">
        <v>180</v>
      </c>
    </row>
    <row r="14" spans="1:11" ht="150" x14ac:dyDescent="0.25">
      <c r="A14" s="2" t="str">
        <f>LEAN!AY18</f>
        <v>TI &amp; DADOS</v>
      </c>
      <c r="B14" s="2">
        <f>FLOOR(LEAN!E18,1)</f>
        <v>3</v>
      </c>
      <c r="C14" s="3" t="str">
        <f t="shared" si="0"/>
        <v>Os dados são tratados e disponibilizados de forma a possibilitar o processamento do cruzamento de dados para geração de relatórios e análises gerenciais com segurança.</v>
      </c>
      <c r="D14" s="3" t="str">
        <f t="shared" si="1"/>
        <v xml:space="preserve">Os dados são utilizados para organizar fluxos de trabalhos mais enxutos e mais eficientes. </v>
      </c>
      <c r="E14" s="8"/>
      <c r="F14" s="3" t="s">
        <v>128</v>
      </c>
      <c r="G14" s="3" t="s">
        <v>139</v>
      </c>
      <c r="H14" s="3" t="s">
        <v>407</v>
      </c>
      <c r="I14" s="3" t="s">
        <v>408</v>
      </c>
      <c r="J14" s="3" t="s">
        <v>170</v>
      </c>
      <c r="K14" s="3" t="s">
        <v>181</v>
      </c>
    </row>
  </sheetData>
  <conditionalFormatting sqref="B10">
    <cfRule type="colorScale" priority="8">
      <colorScale>
        <cfvo type="num" val="0"/>
        <cfvo type="num" val="3"/>
        <cfvo type="num" val="5"/>
        <color rgb="FFC52020"/>
        <color rgb="FFF0F020"/>
        <color rgb="FF20C520"/>
      </colorScale>
    </cfRule>
  </conditionalFormatting>
  <conditionalFormatting sqref="B11">
    <cfRule type="colorScale" priority="9">
      <colorScale>
        <cfvo type="num" val="0"/>
        <cfvo type="num" val="3"/>
        <cfvo type="num" val="5"/>
        <color rgb="FFC52020"/>
        <color rgb="FFF0F020"/>
        <color rgb="FF20C520"/>
      </colorScale>
    </cfRule>
  </conditionalFormatting>
  <conditionalFormatting sqref="B12">
    <cfRule type="colorScale" priority="10">
      <colorScale>
        <cfvo type="num" val="0"/>
        <cfvo type="num" val="3"/>
        <cfvo type="num" val="5"/>
        <color rgb="FFC52020"/>
        <color rgb="FFF0F020"/>
        <color rgb="FF20C520"/>
      </colorScale>
    </cfRule>
  </conditionalFormatting>
  <conditionalFormatting sqref="B13">
    <cfRule type="colorScale" priority="11">
      <colorScale>
        <cfvo type="num" val="0"/>
        <cfvo type="num" val="3"/>
        <cfvo type="num" val="5"/>
        <color rgb="FFC52020"/>
        <color rgb="FFF0F020"/>
        <color rgb="FF20C520"/>
      </colorScale>
    </cfRule>
  </conditionalFormatting>
  <conditionalFormatting sqref="B14">
    <cfRule type="colorScale" priority="12">
      <colorScale>
        <cfvo type="num" val="0"/>
        <cfvo type="num" val="3"/>
        <cfvo type="num" val="5"/>
        <color rgb="FFC52020"/>
        <color rgb="FFF0F020"/>
        <color rgb="FF20C520"/>
      </colorScale>
    </cfRule>
  </conditionalFormatting>
  <conditionalFormatting sqref="B3">
    <cfRule type="colorScale" priority="1">
      <colorScale>
        <cfvo type="num" val="0"/>
        <cfvo type="num" val="3"/>
        <cfvo type="num" val="5"/>
        <color rgb="FFC52020"/>
        <color rgb="FFF0F020"/>
        <color rgb="FF20C520"/>
      </colorScale>
    </cfRule>
  </conditionalFormatting>
  <conditionalFormatting sqref="B4">
    <cfRule type="colorScale" priority="2">
      <colorScale>
        <cfvo type="num" val="0"/>
        <cfvo type="num" val="3"/>
        <cfvo type="num" val="5"/>
        <color rgb="FFC52020"/>
        <color rgb="FFF0F020"/>
        <color rgb="FF20C520"/>
      </colorScale>
    </cfRule>
  </conditionalFormatting>
  <conditionalFormatting sqref="B5">
    <cfRule type="colorScale" priority="3">
      <colorScale>
        <cfvo type="num" val="0"/>
        <cfvo type="num" val="3"/>
        <cfvo type="num" val="5"/>
        <color rgb="FFC52020"/>
        <color rgb="FFF0F020"/>
        <color rgb="FF20C520"/>
      </colorScale>
    </cfRule>
  </conditionalFormatting>
  <conditionalFormatting sqref="B6">
    <cfRule type="colorScale" priority="4">
      <colorScale>
        <cfvo type="num" val="0"/>
        <cfvo type="num" val="3"/>
        <cfvo type="num" val="5"/>
        <color rgb="FFC52020"/>
        <color rgb="FFF0F020"/>
        <color rgb="FF20C520"/>
      </colorScale>
    </cfRule>
  </conditionalFormatting>
  <conditionalFormatting sqref="B7">
    <cfRule type="colorScale" priority="5">
      <colorScale>
        <cfvo type="num" val="0"/>
        <cfvo type="num" val="3"/>
        <cfvo type="num" val="5"/>
        <color rgb="FFC52020"/>
        <color rgb="FFF0F020"/>
        <color rgb="FF20C520"/>
      </colorScale>
    </cfRule>
  </conditionalFormatting>
  <conditionalFormatting sqref="B8">
    <cfRule type="colorScale" priority="6">
      <colorScale>
        <cfvo type="num" val="0"/>
        <cfvo type="num" val="3"/>
        <cfvo type="num" val="5"/>
        <color rgb="FFC52020"/>
        <color rgb="FFF0F020"/>
        <color rgb="FF20C520"/>
      </colorScale>
    </cfRule>
  </conditionalFormatting>
  <conditionalFormatting sqref="B9">
    <cfRule type="colorScale" priority="7">
      <colorScale>
        <cfvo type="num" val="0"/>
        <cfvo type="num" val="3"/>
        <cfvo type="num" val="5"/>
        <color rgb="FFC52020"/>
        <color rgb="FFF0F020"/>
        <color rgb="FF20C520"/>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
  <sheetViews>
    <sheetView zoomScale="80" zoomScaleNormal="80" workbookViewId="0">
      <selection activeCell="K11" sqref="K11"/>
    </sheetView>
  </sheetViews>
  <sheetFormatPr defaultColWidth="8.85546875" defaultRowHeight="15" x14ac:dyDescent="0.25"/>
  <cols>
    <col min="1" max="1" width="15.7109375" customWidth="1"/>
    <col min="2" max="2" width="11.42578125" customWidth="1"/>
    <col min="3" max="4" width="25.7109375" style="4" customWidth="1"/>
    <col min="5" max="5" width="2.85546875" style="4" customWidth="1"/>
    <col min="6" max="10" width="25.7109375" style="4" customWidth="1"/>
    <col min="11" max="11" width="35.42578125" style="4" customWidth="1"/>
    <col min="12" max="12" width="20.7109375" customWidth="1"/>
  </cols>
  <sheetData>
    <row r="1" spans="1:11" x14ac:dyDescent="0.25">
      <c r="F1" s="1" t="s">
        <v>299</v>
      </c>
      <c r="G1" s="1" t="s">
        <v>298</v>
      </c>
      <c r="H1" s="1" t="s">
        <v>300</v>
      </c>
      <c r="I1" s="1" t="s">
        <v>301</v>
      </c>
      <c r="J1" s="1" t="s">
        <v>302</v>
      </c>
      <c r="K1" s="1" t="s">
        <v>303</v>
      </c>
    </row>
    <row r="2" spans="1:11" s="5" customFormat="1" ht="45" x14ac:dyDescent="0.25">
      <c r="A2" s="1" t="s">
        <v>1</v>
      </c>
      <c r="B2" s="1" t="s">
        <v>2</v>
      </c>
      <c r="C2" s="1" t="s">
        <v>3</v>
      </c>
      <c r="D2" s="1" t="s">
        <v>4</v>
      </c>
      <c r="E2" s="2"/>
      <c r="F2" s="1" t="s">
        <v>5</v>
      </c>
      <c r="G2" s="1" t="s">
        <v>378</v>
      </c>
      <c r="H2" s="1" t="s">
        <v>379</v>
      </c>
      <c r="I2" s="1" t="s">
        <v>380</v>
      </c>
      <c r="J2" s="1" t="s">
        <v>381</v>
      </c>
      <c r="K2" s="1" t="s">
        <v>382</v>
      </c>
    </row>
    <row r="3" spans="1:11" ht="165" x14ac:dyDescent="0.25">
      <c r="A3" s="2" t="str">
        <f>TD!AY4</f>
        <v>ALINHAMENTO ESTRATÉGICO</v>
      </c>
      <c r="B3" s="2">
        <f>FLOOR(TD!E4,1)</f>
        <v>3</v>
      </c>
      <c r="C3" s="3" t="str">
        <f t="shared" ref="C3:C11" si="0">INDEX(F3:K3,1,B3+1)</f>
        <v>A importância estratégica da inovação é ressaltada por promover explicitamente inovação digital e avaliar sistematicamente o potencial em novas tecnologias.</v>
      </c>
      <c r="D3" s="3" t="str">
        <f t="shared" ref="D3:D11" si="1">IF(B3=5,"Você já está no nível máximo de maturidade para este quesito.",INDEX(F3:K3,1,B3+2))</f>
        <v>A empresa é reconhecida como uma empresa inovadora digital, no contexto do segmento que atua. Foco na coleta de dados na concepção de interação com o cliente, usa os dados para gerar melhorias para o cliente, integra o mundo digital com o físico</v>
      </c>
      <c r="E3" s="8"/>
      <c r="F3" s="3" t="s">
        <v>220</v>
      </c>
      <c r="G3" s="3" t="s">
        <v>229</v>
      </c>
      <c r="H3" s="3" t="s">
        <v>238</v>
      </c>
      <c r="I3" s="3" t="s">
        <v>246</v>
      </c>
      <c r="J3" s="3" t="s">
        <v>252</v>
      </c>
      <c r="K3" s="3" t="s">
        <v>420</v>
      </c>
    </row>
    <row r="4" spans="1:11" ht="165" x14ac:dyDescent="0.25">
      <c r="A4" s="2" t="str">
        <f>TD!AY5</f>
        <v>GOVERNANÇA &amp; ORGANIZAÇÃO</v>
      </c>
      <c r="B4" s="2">
        <f>FLOOR(TD!E5,1)</f>
        <v>3</v>
      </c>
      <c r="C4" s="3" t="str">
        <f t="shared" si="0"/>
        <v xml:space="preserve">São fornecidas condições adequadas para a inovação por meio de infraestrutura e desenvolvimento das competências digitais em toda a organização.
</v>
      </c>
      <c r="D4" s="3" t="str">
        <f t="shared" si="1"/>
        <v xml:space="preserve">A Inovação digital já é uma prática implementada em todas as áreas e está incorporada nas metas e objetivos organizacionais. Existe um alto nível de integração e interoperabilidade entre as áreas.
</v>
      </c>
      <c r="E4" s="8"/>
      <c r="F4" s="3" t="s">
        <v>221</v>
      </c>
      <c r="G4" s="3" t="s">
        <v>230</v>
      </c>
      <c r="H4" s="3" t="s">
        <v>239</v>
      </c>
      <c r="I4" s="3" t="s">
        <v>247</v>
      </c>
      <c r="J4" s="3" t="s">
        <v>253</v>
      </c>
      <c r="K4" s="3" t="s">
        <v>257</v>
      </c>
    </row>
    <row r="5" spans="1:11" ht="165" x14ac:dyDescent="0.25">
      <c r="A5" s="2" t="str">
        <f>TD!AY6</f>
        <v>CULTURA</v>
      </c>
      <c r="B5" s="2">
        <f>FLOOR(TD!E6,1)</f>
        <v>3</v>
      </c>
      <c r="C5" s="3" t="str">
        <f t="shared" si="0"/>
        <v>São desenvolvidas capacidades de transformação digital voltadas para uma gestão pró-ativa, sem medo de errar e assumir riscos</v>
      </c>
      <c r="D5" s="3" t="str">
        <f t="shared" si="1"/>
        <v>Os usuários são estimulados nos processos de inovação tecnológica, para desenvolverem prontidão para risco, cultura de erro e não cultura de culpa, bem como, disposição para comunicar resultados de projetos fracassados. O foco é a melhoria contínua.</v>
      </c>
      <c r="E5" s="8"/>
      <c r="F5" s="3" t="s">
        <v>222</v>
      </c>
      <c r="G5" s="3" t="s">
        <v>231</v>
      </c>
      <c r="H5" s="3" t="s">
        <v>240</v>
      </c>
      <c r="I5" s="3" t="s">
        <v>248</v>
      </c>
      <c r="J5" s="3" t="s">
        <v>254</v>
      </c>
      <c r="K5" s="3" t="s">
        <v>258</v>
      </c>
    </row>
    <row r="6" spans="1:11" ht="150" x14ac:dyDescent="0.25">
      <c r="A6" s="2" t="str">
        <f>TD!AY7</f>
        <v>LIDERANÇA</v>
      </c>
      <c r="B6" s="2">
        <f>FLOOR(TD!E7,1)</f>
        <v>3</v>
      </c>
      <c r="C6" s="3" t="str">
        <f t="shared" si="0"/>
        <v xml:space="preserve">Líderes atuam com análises preditivas, obtendo informações relevantes pela integração dos dados provenientes de diversas áreas organizacionais. </v>
      </c>
      <c r="D6" s="3" t="str">
        <f t="shared" si="1"/>
        <v>Líderes utilizam os dados coletados, com o objetivo de identificar riscos e oportunidades e possuem  autonomia para implantação de melhorias nos processos, nos produtos ou serviços.</v>
      </c>
      <c r="E6" s="8"/>
      <c r="F6" s="3" t="s">
        <v>223</v>
      </c>
      <c r="G6" s="3" t="s">
        <v>232</v>
      </c>
      <c r="H6" s="3" t="s">
        <v>241</v>
      </c>
      <c r="I6" s="3" t="s">
        <v>412</v>
      </c>
      <c r="J6" s="3" t="s">
        <v>417</v>
      </c>
      <c r="K6" s="3" t="s">
        <v>259</v>
      </c>
    </row>
    <row r="7" spans="1:11" ht="210" x14ac:dyDescent="0.25">
      <c r="A7" s="2" t="str">
        <f>TD!AY8</f>
        <v>EXECUTORES</v>
      </c>
      <c r="B7" s="2">
        <f>FLOOR(TD!E8,1)</f>
        <v>3</v>
      </c>
      <c r="C7" s="3" t="str">
        <f t="shared" si="0"/>
        <v xml:space="preserve">A partir da prática da coleta de dados, os responsáveis pelos processos, passam a atuar não apenas de forma reativa, mas principalmente de forma preditiva, identificando riscos e oportunidades  e tendo autonomia para implementar melhorias em seus processos, com  foco na experiência dos clientes. </v>
      </c>
      <c r="D7" s="3" t="str">
        <f t="shared" si="1"/>
        <v xml:space="preserve">Existe um alto nível de interoperabilidade que permite a integração dos dados, o que permite uma análise mais robusta em relação aos riscos e oportunidades, voltadas a experiência do cliente. </v>
      </c>
      <c r="E7" s="8"/>
      <c r="F7" s="3" t="s">
        <v>224</v>
      </c>
      <c r="G7" s="3" t="s">
        <v>233</v>
      </c>
      <c r="H7" s="3" t="s">
        <v>242</v>
      </c>
      <c r="I7" s="3" t="s">
        <v>249</v>
      </c>
      <c r="J7" s="3" t="s">
        <v>418</v>
      </c>
      <c r="K7" s="3" t="s">
        <v>260</v>
      </c>
    </row>
    <row r="8" spans="1:11" ht="165" x14ac:dyDescent="0.25">
      <c r="A8" s="2" t="str">
        <f>TD!AY10</f>
        <v>DIGITALIZAÇÃO/PROCESSOS INTELIGENTES/INOVAÇÃO</v>
      </c>
      <c r="B8" s="2">
        <f>FLOOR(TD!E10,1)</f>
        <v>3</v>
      </c>
      <c r="C8" s="3" t="str">
        <f t="shared" si="0"/>
        <v>A partir da obtenção e da interpretação dos dados, a empresa está iniciando o desenvolvimento para a aplicação de ferramentas de inteligência artificial.</v>
      </c>
      <c r="D8" s="3" t="str">
        <f t="shared" si="1"/>
        <v>A empresa utiliza aplicação de inteligência artificial, como por exemplo: Chatbots, ferramentas de retenção de clientes, mapeamento do comportamento do consumidor, como forma de interagir e conhecer as necessidades e expectativas do cliente.</v>
      </c>
      <c r="E8" s="8"/>
      <c r="F8" s="3" t="s">
        <v>225</v>
      </c>
      <c r="G8" s="3" t="s">
        <v>234</v>
      </c>
      <c r="H8" s="3" t="s">
        <v>243</v>
      </c>
      <c r="I8" s="3" t="s">
        <v>250</v>
      </c>
      <c r="J8" s="3" t="s">
        <v>255</v>
      </c>
      <c r="K8" s="3" t="s">
        <v>261</v>
      </c>
    </row>
    <row r="9" spans="1:11" ht="105" x14ac:dyDescent="0.25">
      <c r="A9" s="2" t="str">
        <f>TD!AY11</f>
        <v>EXPERIÊNCIA DO CLIENTES</v>
      </c>
      <c r="B9" s="2">
        <f>FLOOR(TD!E11,1)</f>
        <v>3</v>
      </c>
      <c r="C9" s="3" t="str">
        <f t="shared" si="0"/>
        <v>O conhecimento sobre as tendências e a jornada digital dos clientes proporcionam informações valiosas para a melhoria contínua do atendimento</v>
      </c>
      <c r="D9" s="3" t="str">
        <f t="shared" si="1"/>
        <v>O conhecimento sobre as tendências e a jornada digital dos clientes proporcionam promovem ações de marketing  para o desenvolvimentos de novos produtos e serviços</v>
      </c>
      <c r="E9" s="8"/>
      <c r="F9" s="3" t="s">
        <v>226</v>
      </c>
      <c r="G9" s="3" t="s">
        <v>235</v>
      </c>
      <c r="H9" s="40" t="s">
        <v>244</v>
      </c>
      <c r="I9" s="40" t="s">
        <v>413</v>
      </c>
      <c r="J9" s="3" t="s">
        <v>414</v>
      </c>
      <c r="K9" s="3" t="s">
        <v>262</v>
      </c>
    </row>
    <row r="10" spans="1:11" ht="300" x14ac:dyDescent="0.25">
      <c r="A10" s="2" t="str">
        <f>TD!AY13</f>
        <v>TI &amp; CONECTIVIDADE</v>
      </c>
      <c r="B10" s="2">
        <f>FLOOR(TD!E13,1)</f>
        <v>3</v>
      </c>
      <c r="C10" s="3" t="str">
        <f t="shared" si="0"/>
        <v xml:space="preserve"> TI especializada; Avalia o uso e adoção de tecnologia emergente; Representando os recursos que permitem planejamento, implantação e integração eficazes de tecnologia para dar suporte aos negócios digitais.</v>
      </c>
      <c r="D10" s="3" t="str">
        <f t="shared" si="1"/>
        <v xml:space="preserve"> A organização investe em ativos de TI, que possibilitam gerar, processar e usar dados digitais (por exemplo, ferramenta de inteligência de negócios, plataforma de computação em nuvem, MES, ERP, ferramentas de realidade aumentada e virtual). </v>
      </c>
      <c r="E10" s="8"/>
      <c r="F10" s="3" t="s">
        <v>227</v>
      </c>
      <c r="G10" s="3" t="s">
        <v>236</v>
      </c>
      <c r="H10" s="3" t="s">
        <v>415</v>
      </c>
      <c r="I10" s="3" t="s">
        <v>416</v>
      </c>
      <c r="J10" s="3" t="s">
        <v>419</v>
      </c>
      <c r="K10" s="3" t="s">
        <v>263</v>
      </c>
    </row>
    <row r="11" spans="1:11" ht="255" x14ac:dyDescent="0.25">
      <c r="A11" s="2" t="str">
        <f>TD!AY15</f>
        <v>TI &amp; DADOS</v>
      </c>
      <c r="B11" s="2">
        <f>FLOOR(TD!E15,1)</f>
        <v>4</v>
      </c>
      <c r="C11" s="3" t="str">
        <f t="shared" si="0"/>
        <v>Os dados são transformados em informação e utilizados como ferramentas para gerar insigths, inovação, criação de novos produtos na busca de atender aos desejos dos consumidores.</v>
      </c>
      <c r="D11" s="3" t="str">
        <f t="shared" si="1"/>
        <v>Os dados geram análises estatísticas, gráficos e cálculos confiáveis e colaboram com as gestões dos vários setores nas tomadas de decisões  
 Para analisar e interpretar os dados oriundos das soluções de Big Data (mídias externas, benchmarking), a organização se preocupa com a veracidade, fonte e qualidade dos dados, bem como, com o valor que aquela informação traz de benefícios para a empresa</v>
      </c>
      <c r="E11" s="8"/>
      <c r="F11" s="3" t="s">
        <v>228</v>
      </c>
      <c r="G11" s="3" t="s">
        <v>237</v>
      </c>
      <c r="H11" s="3" t="s">
        <v>245</v>
      </c>
      <c r="I11" s="3" t="s">
        <v>251</v>
      </c>
      <c r="J11" s="3" t="s">
        <v>256</v>
      </c>
      <c r="K11" s="3" t="s">
        <v>421</v>
      </c>
    </row>
  </sheetData>
  <conditionalFormatting sqref="B10">
    <cfRule type="colorScale" priority="8">
      <colorScale>
        <cfvo type="num" val="0"/>
        <cfvo type="num" val="3"/>
        <cfvo type="num" val="5"/>
        <color rgb="FFC52020"/>
        <color rgb="FFF0F020"/>
        <color rgb="FF20C520"/>
      </colorScale>
    </cfRule>
  </conditionalFormatting>
  <conditionalFormatting sqref="B11">
    <cfRule type="colorScale" priority="9">
      <colorScale>
        <cfvo type="num" val="0"/>
        <cfvo type="num" val="3"/>
        <cfvo type="num" val="5"/>
        <color rgb="FFC52020"/>
        <color rgb="FFF0F020"/>
        <color rgb="FF20C520"/>
      </colorScale>
    </cfRule>
  </conditionalFormatting>
  <conditionalFormatting sqref="B3">
    <cfRule type="colorScale" priority="1">
      <colorScale>
        <cfvo type="num" val="0"/>
        <cfvo type="num" val="3"/>
        <cfvo type="num" val="5"/>
        <color rgb="FFC52020"/>
        <color rgb="FFF0F020"/>
        <color rgb="FF20C520"/>
      </colorScale>
    </cfRule>
  </conditionalFormatting>
  <conditionalFormatting sqref="B4">
    <cfRule type="colorScale" priority="2">
      <colorScale>
        <cfvo type="num" val="0"/>
        <cfvo type="num" val="3"/>
        <cfvo type="num" val="5"/>
        <color rgb="FFC52020"/>
        <color rgb="FFF0F020"/>
        <color rgb="FF20C520"/>
      </colorScale>
    </cfRule>
  </conditionalFormatting>
  <conditionalFormatting sqref="B5">
    <cfRule type="colorScale" priority="3">
      <colorScale>
        <cfvo type="num" val="0"/>
        <cfvo type="num" val="3"/>
        <cfvo type="num" val="5"/>
        <color rgb="FFC52020"/>
        <color rgb="FFF0F020"/>
        <color rgb="FF20C520"/>
      </colorScale>
    </cfRule>
  </conditionalFormatting>
  <conditionalFormatting sqref="B6">
    <cfRule type="colorScale" priority="4">
      <colorScale>
        <cfvo type="num" val="0"/>
        <cfvo type="num" val="3"/>
        <cfvo type="num" val="5"/>
        <color rgb="FFC52020"/>
        <color rgb="FFF0F020"/>
        <color rgb="FF20C520"/>
      </colorScale>
    </cfRule>
  </conditionalFormatting>
  <conditionalFormatting sqref="B7">
    <cfRule type="colorScale" priority="5">
      <colorScale>
        <cfvo type="num" val="0"/>
        <cfvo type="num" val="3"/>
        <cfvo type="num" val="5"/>
        <color rgb="FFC52020"/>
        <color rgb="FFF0F020"/>
        <color rgb="FF20C520"/>
      </colorScale>
    </cfRule>
  </conditionalFormatting>
  <conditionalFormatting sqref="B8">
    <cfRule type="colorScale" priority="6">
      <colorScale>
        <cfvo type="num" val="0"/>
        <cfvo type="num" val="3"/>
        <cfvo type="num" val="5"/>
        <color rgb="FFC52020"/>
        <color rgb="FFF0F020"/>
        <color rgb="FF20C520"/>
      </colorScale>
    </cfRule>
  </conditionalFormatting>
  <conditionalFormatting sqref="B9">
    <cfRule type="colorScale" priority="7">
      <colorScale>
        <cfvo type="num" val="0"/>
        <cfvo type="num" val="3"/>
        <cfvo type="num" val="5"/>
        <color rgb="FFC52020"/>
        <color rgb="FFF0F020"/>
        <color rgb="FF20C52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INTRODUÇÃO</vt:lpstr>
      <vt:lpstr>EMPRESA</vt:lpstr>
      <vt:lpstr>BPM</vt:lpstr>
      <vt:lpstr>LEAN</vt:lpstr>
      <vt:lpstr>TD</vt:lpstr>
      <vt:lpstr>RESUMO</vt:lpstr>
      <vt:lpstr>BPM-DIAG</vt:lpstr>
      <vt:lpstr>LEAN-DIAG</vt:lpstr>
      <vt:lpstr>TD-DIAG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Deise Cristina Buzzi Frega</dc:creator>
  <cp:lastModifiedBy>Deise Cristina Buzzi Frega</cp:lastModifiedBy>
  <dcterms:created xsi:type="dcterms:W3CDTF">2021-05-03T19:15:04Z</dcterms:created>
  <dcterms:modified xsi:type="dcterms:W3CDTF">2021-09-25T23:40:06Z</dcterms:modified>
</cp:coreProperties>
</file>