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frega/Documents/GitHub/SAOB10/"/>
    </mc:Choice>
  </mc:AlternateContent>
  <xr:revisionPtr revIDLastSave="0" documentId="8_{12324599-8E09-A543-AB17-F03EE796EF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dados">'Sheet 1'!$A$2:$A$61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K2" i="1"/>
  <c r="J2" i="1"/>
  <c r="O14" i="1"/>
  <c r="N3" i="1"/>
  <c r="N4" i="1"/>
  <c r="N5" i="1"/>
  <c r="N6" i="1"/>
  <c r="N7" i="1"/>
  <c r="N8" i="1"/>
  <c r="N9" i="1"/>
  <c r="N2" i="1"/>
  <c r="D5" i="1" a="1"/>
  <c r="D5" i="1" s="1"/>
  <c r="D11" i="1" a="1"/>
  <c r="D11" i="1" s="1"/>
  <c r="D4" i="1"/>
  <c r="D3" i="1"/>
  <c r="D2" i="1"/>
  <c r="L2" i="1" l="1"/>
  <c r="L9" i="1"/>
  <c r="O9" i="1" s="1"/>
  <c r="L8" i="1"/>
  <c r="O8" i="1" s="1"/>
  <c r="L7" i="1"/>
  <c r="O7" i="1" s="1"/>
  <c r="L6" i="1"/>
  <c r="O6" i="1" s="1"/>
  <c r="L5" i="1"/>
  <c r="O5" i="1" s="1"/>
  <c r="L4" i="1"/>
  <c r="O4" i="1" s="1"/>
  <c r="L3" i="1"/>
  <c r="O3" i="1" s="1"/>
  <c r="O2" i="1" l="1"/>
  <c r="O11" i="1" s="1"/>
  <c r="L11" i="1"/>
  <c r="O13" i="1" l="1"/>
  <c r="O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<sst xmlns="http://schemas.openxmlformats.org/spreadsheetml/2006/main" count="29" uniqueCount="29">
  <si>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trutas</t>
  </si>
  <si>
    <t>Média aritmética</t>
  </si>
  <si>
    <t>=MÉDIA(dados)</t>
  </si>
  <si>
    <t>Média geométrica</t>
  </si>
  <si>
    <t>=MÉDIA.GEOMÉTRICA(dados)</t>
  </si>
  <si>
    <t xml:space="preserve">Mediana </t>
  </si>
  <si>
    <t>=MED(dados)</t>
  </si>
  <si>
    <t>Moda</t>
  </si>
  <si>
    <t>=MODO.ÚNICO(dados)</t>
  </si>
  <si>
    <t>=MODO.MULT(dados)</t>
  </si>
  <si>
    <t>Quartil</t>
  </si>
  <si>
    <t>DE</t>
  </si>
  <si>
    <t>ATÉ</t>
  </si>
  <si>
    <t>f</t>
  </si>
  <si>
    <t>Classe</t>
  </si>
  <si>
    <t>&lt; DE</t>
  </si>
  <si>
    <t>≤ ATÉ</t>
  </si>
  <si>
    <t>=K2-J2</t>
  </si>
  <si>
    <t>xi</t>
  </si>
  <si>
    <t>fi xi</t>
  </si>
  <si>
    <t>soma fi</t>
  </si>
  <si>
    <t>soma fi xi</t>
  </si>
  <si>
    <t>média agrup</t>
  </si>
  <si>
    <t>média</t>
  </si>
  <si>
    <t>Diferença</t>
  </si>
  <si>
    <t>&lt;=</t>
  </si>
  <si>
    <t>=QUARTIL.INC(dados;B5:B9)</t>
  </si>
  <si>
    <t>=CONT.SE(dados;CONCATENAR($I$11;H2))</t>
  </si>
  <si>
    <t>=CONT.SE(dados;CONCATENAR($I$11;I2))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</si>
</sst>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 w="15875">
              <a:solidFill>
                <a:schemeClr val="bg1"/>
              </a:solidFill>
            </a:ln>
            <a:effectLst/>
          </c:spPr>
          <c:invertIfNegative val="0"/>
          <c:val>
            <c:numRef>
              <c:f>'Sheet 1'!$L$2:$L$9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10</c:v>
                </c:pt>
                <c:pt idx="3">
                  <c:v>21</c:v>
                </c:pt>
                <c:pt idx="4">
                  <c:v>16</c:v>
                </c:pt>
                <c:pt idx="5">
                  <c:v>7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6-B745-9A77-8981BDDA8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604518607"/>
        <c:axId val="1938602272"/>
      </c:barChart>
      <c:catAx>
        <c:axId val="604518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8602272"/>
        <c:crosses val="autoZero"/>
        <c:auto val="1"/>
        <c:lblAlgn val="ctr"/>
        <c:lblOffset val="100"/>
        <c:noMultiLvlLbl val="0"/>
      </c:catAx>
      <c:valAx>
        <c:axId val="19386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451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688622</xdr:colOff>
      <xdr:row>15</xdr:row>
      <xdr:rowOff>0</xdr:rowOff>
    </xdr:from>
    <xdr:to>
      <xdr:col>6</xdr:col>
      <xdr:colOff>590786</xdr:colOff>
      <xdr:row>29</xdr:row>
      <xdr:rowOff>56445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E6480E-D84C-D1C0-E2F5-990B1BC92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="135" zoomScaleNormal="135" workbookViewId="0">
      <selection activeCell="J17" sqref="J17"/>
    </sheetView>
  </sheetViews>
  <sheetFormatPr baseColWidth="10" defaultRowHeight="15" x14ac:dyDescent="0.2"/>
  <cols>
    <col min="1" max="1" width="10.83203125" style="2"/>
    <col min="3" max="3" width="23.5" customWidth="1"/>
    <col min="4" max="4" width="11.5" customWidth="1"/>
    <col min="5" max="5" width="15.5" customWidth="1"/>
    <col min="7" max="7" width="10.83203125" style="1"/>
    <col min="8" max="11" width="6.83203125" style="1" customWidth="1"/>
    <col min="12" max="12" width="6.5" style="1" customWidth="1"/>
    <col min="13" max="13" width="8.6640625" style="2" customWidth="1"/>
    <col min="14" max="15" width="10.83203125" style="2"/>
  </cols>
  <sheetData>
    <row r="1" spans="1:15" x14ac:dyDescent="0.2">
      <c r="A1" s="2" t="s">
        <v>0</v>
      </c>
      <c r="G1" s="1" t="s">
        <v>14</v>
      </c>
      <c r="H1" s="1" t="s">
        <v>11</v>
      </c>
      <c r="I1" s="1" t="s">
        <v>12</v>
      </c>
      <c r="J1" s="1" t="s">
        <v>15</v>
      </c>
      <c r="K1" s="1" t="s">
        <v>16</v>
      </c>
      <c r="L1" s="1" t="s">
        <v>13</v>
      </c>
      <c r="N1" s="2" t="s">
        <v>18</v>
      </c>
      <c r="O1" s="2" t="s">
        <v>19</v>
      </c>
    </row>
    <row r="2" spans="1:15" x14ac:dyDescent="0.2">
      <c r="A2" s="2">
        <v>16.600000000000001</v>
      </c>
      <c r="C2" t="s">
        <v>1</v>
      </c>
      <c r="D2">
        <f>AVERAGE(dados)</f>
        <v>19.903333333333332</v>
      </c>
      <c r="E2" s="3" t="s">
        <v>2</v>
      </c>
      <c r="G2" s="1">
        <v>1</v>
      </c>
      <c r="H2" s="1">
        <v>16</v>
      </c>
      <c r="I2" s="1">
        <v>17</v>
      </c>
      <c r="J2" s="1">
        <f t="shared" ref="J2:K9" si="0">COUNTIF(dados,CONCATENATE($I$11,H2))</f>
        <v>0</v>
      </c>
      <c r="K2" s="1">
        <f t="shared" si="0"/>
        <v>2</v>
      </c>
      <c r="L2" s="1">
        <f>K2-J2</f>
        <v>2</v>
      </c>
      <c r="M2" s="5" t="s">
        <v>17</v>
      </c>
      <c r="N2" s="2">
        <f>AVERAGE(H2:I2)</f>
        <v>16.5</v>
      </c>
      <c r="O2" s="2">
        <f>L2*N2</f>
        <v>33</v>
      </c>
    </row>
    <row r="3" spans="1:15" x14ac:dyDescent="0.2">
      <c r="A3" s="2">
        <v>17</v>
      </c>
      <c r="C3" t="s">
        <v>3</v>
      </c>
      <c r="D3">
        <f>GEOMEAN(dados)</f>
        <v>19.859721639829509</v>
      </c>
      <c r="E3" s="3" t="s">
        <v>4</v>
      </c>
      <c r="G3" s="1">
        <v>2</v>
      </c>
      <c r="H3" s="1">
        <v>17</v>
      </c>
      <c r="I3" s="1">
        <v>18</v>
      </c>
      <c r="J3" s="1">
        <f t="shared" si="0"/>
        <v>2</v>
      </c>
      <c r="K3" s="1">
        <f t="shared" si="0"/>
        <v>3</v>
      </c>
      <c r="L3" s="1">
        <f t="shared" ref="L3:L9" si="1">K3-J3</f>
        <v>1</v>
      </c>
      <c r="N3" s="2">
        <f t="shared" ref="N3:N9" si="2">AVERAGE(H3:I3)</f>
        <v>17.5</v>
      </c>
      <c r="O3" s="2">
        <f t="shared" ref="O3:O9" si="3">L3*N3</f>
        <v>17.5</v>
      </c>
    </row>
    <row r="4" spans="1:15" x14ac:dyDescent="0.2">
      <c r="A4" s="2">
        <v>17.3</v>
      </c>
      <c r="C4" t="s">
        <v>5</v>
      </c>
      <c r="D4">
        <f>MEDIAN(dados)</f>
        <v>19.75</v>
      </c>
      <c r="E4" s="3" t="s">
        <v>6</v>
      </c>
      <c r="G4" s="1">
        <v>3</v>
      </c>
      <c r="H4" s="1">
        <v>18</v>
      </c>
      <c r="I4" s="1">
        <v>19</v>
      </c>
      <c r="J4" s="1">
        <f t="shared" si="0"/>
        <v>3</v>
      </c>
      <c r="K4" s="1">
        <f t="shared" si="0"/>
        <v>13</v>
      </c>
      <c r="L4" s="1">
        <f t="shared" si="1"/>
        <v>10</v>
      </c>
      <c r="N4" s="2">
        <f t="shared" si="2"/>
        <v>18.5</v>
      </c>
      <c r="O4" s="2">
        <f t="shared" si="3"/>
        <v>185</v>
      </c>
    </row>
    <row r="5" spans="1:15" x14ac:dyDescent="0.2">
      <c r="A5" s="2">
        <v>18.100000000000001</v>
      </c>
      <c r="B5">
        <v>0</v>
      </c>
      <c r="C5" t="s">
        <v>10</v>
      </c>
      <c r="D5" cm="1">
        <f t="array" ref="D5:D9">_xlfn.QUARTILE.INC(dados,B5:B9)</f>
        <v>16.600000000000001</v>
      </c>
      <c r="E5" s="3" t="s">
        <v>26</v>
      </c>
      <c r="G5" s="1">
        <v>4</v>
      </c>
      <c r="H5" s="1">
        <v>19</v>
      </c>
      <c r="I5" s="1">
        <v>20</v>
      </c>
      <c r="J5" s="1">
        <f t="shared" si="0"/>
        <v>13</v>
      </c>
      <c r="K5" s="1">
        <f t="shared" si="0"/>
        <v>34</v>
      </c>
      <c r="L5" s="1">
        <f t="shared" si="1"/>
        <v>21</v>
      </c>
      <c r="N5" s="2">
        <f t="shared" si="2"/>
        <v>19.5</v>
      </c>
      <c r="O5" s="2">
        <f t="shared" si="3"/>
        <v>409.5</v>
      </c>
    </row>
    <row r="6" spans="1:15" x14ac:dyDescent="0.2">
      <c r="A6" s="2">
        <v>18.3</v>
      </c>
      <c r="B6">
        <v>1</v>
      </c>
      <c r="D6">
        <v>19.274999999999999</v>
      </c>
      <c r="G6" s="1">
        <v>5</v>
      </c>
      <c r="H6" s="1">
        <v>20</v>
      </c>
      <c r="I6" s="1">
        <v>21</v>
      </c>
      <c r="J6" s="1">
        <f t="shared" si="0"/>
        <v>34</v>
      </c>
      <c r="K6" s="1">
        <f t="shared" si="0"/>
        <v>50</v>
      </c>
      <c r="L6" s="1">
        <f t="shared" si="1"/>
        <v>16</v>
      </c>
      <c r="N6" s="2">
        <f t="shared" si="2"/>
        <v>20.5</v>
      </c>
      <c r="O6" s="2">
        <f t="shared" si="3"/>
        <v>328</v>
      </c>
    </row>
    <row r="7" spans="1:15" x14ac:dyDescent="0.2">
      <c r="A7" s="2">
        <v>18.3</v>
      </c>
      <c r="B7">
        <v>2</v>
      </c>
      <c r="D7">
        <v>19.75</v>
      </c>
      <c r="G7" s="1">
        <v>6</v>
      </c>
      <c r="H7" s="1">
        <v>21</v>
      </c>
      <c r="I7" s="1">
        <v>22</v>
      </c>
      <c r="J7" s="1">
        <f t="shared" si="0"/>
        <v>50</v>
      </c>
      <c r="K7" s="1">
        <f t="shared" si="0"/>
        <v>57</v>
      </c>
      <c r="L7" s="1">
        <f t="shared" si="1"/>
        <v>7</v>
      </c>
      <c r="N7" s="2">
        <f t="shared" si="2"/>
        <v>21.5</v>
      </c>
      <c r="O7" s="2">
        <f t="shared" si="3"/>
        <v>150.5</v>
      </c>
    </row>
    <row r="8" spans="1:15" x14ac:dyDescent="0.2">
      <c r="A8" s="2">
        <v>18.399999999999999</v>
      </c>
      <c r="B8">
        <v>3</v>
      </c>
      <c r="D8">
        <v>20.625</v>
      </c>
      <c r="G8" s="1">
        <v>7</v>
      </c>
      <c r="H8" s="1">
        <v>22</v>
      </c>
      <c r="I8" s="1">
        <v>23</v>
      </c>
      <c r="J8" s="1">
        <f t="shared" si="0"/>
        <v>57</v>
      </c>
      <c r="K8" s="1">
        <f t="shared" si="0"/>
        <v>59</v>
      </c>
      <c r="L8" s="1">
        <f t="shared" si="1"/>
        <v>2</v>
      </c>
      <c r="N8" s="2">
        <f t="shared" si="2"/>
        <v>22.5</v>
      </c>
      <c r="O8" s="2">
        <f t="shared" si="3"/>
        <v>45</v>
      </c>
    </row>
    <row r="9" spans="1:15" x14ac:dyDescent="0.2">
      <c r="A9" s="2">
        <v>18.5</v>
      </c>
      <c r="B9">
        <v>4</v>
      </c>
      <c r="D9">
        <v>23.5</v>
      </c>
      <c r="G9" s="1">
        <v>8</v>
      </c>
      <c r="H9" s="1">
        <v>23</v>
      </c>
      <c r="I9" s="1">
        <v>24</v>
      </c>
      <c r="J9" s="1">
        <f t="shared" si="0"/>
        <v>59</v>
      </c>
      <c r="K9" s="1">
        <f t="shared" si="0"/>
        <v>60</v>
      </c>
      <c r="L9" s="1">
        <f t="shared" si="1"/>
        <v>1</v>
      </c>
      <c r="N9" s="2">
        <f t="shared" si="2"/>
        <v>23.5</v>
      </c>
      <c r="O9" s="2">
        <f t="shared" si="3"/>
        <v>23.5</v>
      </c>
    </row>
    <row r="10" spans="1:15" x14ac:dyDescent="0.2">
      <c r="A10" s="2">
        <v>18.600000000000001</v>
      </c>
    </row>
    <row r="11" spans="1:15" x14ac:dyDescent="0.2">
      <c r="A11" s="2">
        <v>18.600000000000001</v>
      </c>
      <c r="C11" t="s">
        <v>7</v>
      </c>
      <c r="D11" cm="1">
        <f t="array" ref="D11">_xlfn.MODE.MULT(dados)</f>
        <v>19.5</v>
      </c>
      <c r="E11" s="3" t="s">
        <v>8</v>
      </c>
      <c r="I11" s="4" t="s">
        <v>25</v>
      </c>
      <c r="K11" s="1" t="s">
        <v>20</v>
      </c>
      <c r="L11" s="1">
        <f>SUM(L2:L9)</f>
        <v>60</v>
      </c>
      <c r="N11" s="2" t="s">
        <v>21</v>
      </c>
      <c r="O11" s="2">
        <f>SUM(O2:O9)</f>
        <v>1192</v>
      </c>
    </row>
    <row r="12" spans="1:15" x14ac:dyDescent="0.2">
      <c r="A12" s="2">
        <v>18.899999999999999</v>
      </c>
      <c r="E12" s="3" t="s">
        <v>9</v>
      </c>
    </row>
    <row r="13" spans="1:15" x14ac:dyDescent="0.2">
      <c r="A13" s="2">
        <v>19</v>
      </c>
      <c r="N13" s="2" t="s">
        <v>22</v>
      </c>
      <c r="O13" s="2">
        <f>O11/L11</f>
        <v>19.866666666666667</v>
      </c>
    </row>
    <row r="14" spans="1:15" x14ac:dyDescent="0.2">
      <c r="A14" s="2">
        <v>19</v>
      </c>
      <c r="N14" s="2" t="s">
        <v>23</v>
      </c>
      <c r="O14" s="2">
        <f>AVERAGE(dados)</f>
        <v>19.903333333333332</v>
      </c>
    </row>
    <row r="15" spans="1:15" x14ac:dyDescent="0.2">
      <c r="A15" s="2">
        <v>19.2</v>
      </c>
      <c r="J15" s="4" t="s">
        <v>27</v>
      </c>
    </row>
    <row r="16" spans="1:15" x14ac:dyDescent="0.2">
      <c r="A16" s="2">
        <v>19.2</v>
      </c>
      <c r="J16" s="4" t="s">
        <v>28</v>
      </c>
      <c r="N16" s="2" t="s">
        <v>24</v>
      </c>
      <c r="O16" s="6">
        <f>(O14-O13)/O14</f>
        <v>1.8422374811588658E-3</v>
      </c>
    </row>
    <row r="17" spans="1:1" x14ac:dyDescent="0.2">
      <c r="A17" s="2">
        <v>19.3</v>
      </c>
    </row>
    <row r="18" spans="1:1" x14ac:dyDescent="0.2">
      <c r="A18" s="2">
        <v>19.3</v>
      </c>
    </row>
    <row r="19" spans="1:1" x14ac:dyDescent="0.2">
      <c r="A19" s="2">
        <v>19.399999999999999</v>
      </c>
    </row>
    <row r="20" spans="1:1" x14ac:dyDescent="0.2">
      <c r="A20" s="2">
        <v>19.399999999999999</v>
      </c>
    </row>
    <row r="21" spans="1:1" x14ac:dyDescent="0.2">
      <c r="A21" s="2">
        <v>19.399999999999999</v>
      </c>
    </row>
    <row r="22" spans="1:1" x14ac:dyDescent="0.2">
      <c r="A22" s="2">
        <v>19.399999999999999</v>
      </c>
    </row>
    <row r="23" spans="1:1" x14ac:dyDescent="0.2">
      <c r="A23" s="2">
        <v>19.5</v>
      </c>
    </row>
    <row r="24" spans="1:1" x14ac:dyDescent="0.2">
      <c r="A24" s="2">
        <v>19.5</v>
      </c>
    </row>
    <row r="25" spans="1:1" x14ac:dyDescent="0.2">
      <c r="A25" s="2">
        <v>19.5</v>
      </c>
    </row>
    <row r="26" spans="1:1" x14ac:dyDescent="0.2">
      <c r="A26" s="2">
        <v>19.5</v>
      </c>
    </row>
    <row r="27" spans="1:1" x14ac:dyDescent="0.2">
      <c r="A27" s="2">
        <v>19.5</v>
      </c>
    </row>
    <row r="28" spans="1:1" x14ac:dyDescent="0.2">
      <c r="A28" s="2">
        <v>19.600000000000001</v>
      </c>
    </row>
    <row r="29" spans="1:1" x14ac:dyDescent="0.2">
      <c r="A29" s="2">
        <v>19.600000000000001</v>
      </c>
    </row>
    <row r="30" spans="1:1" x14ac:dyDescent="0.2">
      <c r="A30" s="2">
        <v>19.7</v>
      </c>
    </row>
    <row r="31" spans="1:1" x14ac:dyDescent="0.2">
      <c r="A31" s="2">
        <v>19.7</v>
      </c>
    </row>
    <row r="32" spans="1:1" x14ac:dyDescent="0.2">
      <c r="A32" s="2">
        <v>19.8</v>
      </c>
    </row>
    <row r="33" spans="1:1" x14ac:dyDescent="0.2">
      <c r="A33" s="2">
        <v>19.8</v>
      </c>
    </row>
    <row r="34" spans="1:1" x14ac:dyDescent="0.2">
      <c r="A34" s="2">
        <v>19.8</v>
      </c>
    </row>
    <row r="35" spans="1:1" x14ac:dyDescent="0.2">
      <c r="A35" s="2">
        <v>19.899999999999999</v>
      </c>
    </row>
    <row r="36" spans="1:1" x14ac:dyDescent="0.2">
      <c r="A36" s="2">
        <v>20.100000000000001</v>
      </c>
    </row>
    <row r="37" spans="1:1" x14ac:dyDescent="0.2">
      <c r="A37" s="2">
        <v>20.100000000000001</v>
      </c>
    </row>
    <row r="38" spans="1:1" x14ac:dyDescent="0.2">
      <c r="A38" s="2">
        <v>20.2</v>
      </c>
    </row>
    <row r="39" spans="1:1" x14ac:dyDescent="0.2">
      <c r="A39" s="2">
        <v>20.2</v>
      </c>
    </row>
    <row r="40" spans="1:1" x14ac:dyDescent="0.2">
      <c r="A40" s="2">
        <v>20.3</v>
      </c>
    </row>
    <row r="41" spans="1:1" x14ac:dyDescent="0.2">
      <c r="A41" s="2">
        <v>20.3</v>
      </c>
    </row>
    <row r="42" spans="1:1" x14ac:dyDescent="0.2">
      <c r="A42" s="2">
        <v>20.399999999999999</v>
      </c>
    </row>
    <row r="43" spans="1:1" x14ac:dyDescent="0.2">
      <c r="A43" s="2">
        <v>20.399999999999999</v>
      </c>
    </row>
    <row r="44" spans="1:1" x14ac:dyDescent="0.2">
      <c r="A44" s="2">
        <v>20.399999999999999</v>
      </c>
    </row>
    <row r="45" spans="1:1" x14ac:dyDescent="0.2">
      <c r="A45" s="2">
        <v>20.5</v>
      </c>
    </row>
    <row r="46" spans="1:1" x14ac:dyDescent="0.2">
      <c r="A46" s="2">
        <v>20.6</v>
      </c>
    </row>
    <row r="47" spans="1:1" x14ac:dyDescent="0.2">
      <c r="A47" s="2">
        <v>20.7</v>
      </c>
    </row>
    <row r="48" spans="1:1" x14ac:dyDescent="0.2">
      <c r="A48" s="2">
        <v>20.7</v>
      </c>
    </row>
    <row r="49" spans="1:1" x14ac:dyDescent="0.2">
      <c r="A49" s="2">
        <v>20.8</v>
      </c>
    </row>
    <row r="50" spans="1:1" x14ac:dyDescent="0.2">
      <c r="A50" s="2">
        <v>20.9</v>
      </c>
    </row>
    <row r="51" spans="1:1" x14ac:dyDescent="0.2">
      <c r="A51" s="2">
        <v>21</v>
      </c>
    </row>
    <row r="52" spans="1:1" x14ac:dyDescent="0.2">
      <c r="A52" s="2">
        <v>21.1</v>
      </c>
    </row>
    <row r="53" spans="1:1" x14ac:dyDescent="0.2">
      <c r="A53" s="2">
        <v>21.4</v>
      </c>
    </row>
    <row r="54" spans="1:1" x14ac:dyDescent="0.2">
      <c r="A54" s="2">
        <v>21.5</v>
      </c>
    </row>
    <row r="55" spans="1:1" x14ac:dyDescent="0.2">
      <c r="A55" s="2">
        <v>21.5</v>
      </c>
    </row>
    <row r="56" spans="1:1" x14ac:dyDescent="0.2">
      <c r="A56" s="2">
        <v>21.7</v>
      </c>
    </row>
    <row r="57" spans="1:1" x14ac:dyDescent="0.2">
      <c r="A57" s="2">
        <v>21.8</v>
      </c>
    </row>
    <row r="58" spans="1:1" x14ac:dyDescent="0.2">
      <c r="A58" s="2">
        <v>21.9</v>
      </c>
    </row>
    <row r="59" spans="1:1" x14ac:dyDescent="0.2">
      <c r="A59" s="2">
        <v>22.7</v>
      </c>
    </row>
    <row r="60" spans="1:1" x14ac:dyDescent="0.2">
      <c r="A60" s="2">
        <v>22.9</v>
      </c>
    </row>
    <row r="61" spans="1:1" x14ac:dyDescent="0.2">
      <c r="A61" s="2">
        <v>23.5</v>
      </c>
    </row>
  </sheetData>
  <sortState xmlns:xlrd2="http://schemas.microsoft.com/office/spreadsheetml/2017/richdata2" ref="A2:A62">
    <sortCondition ref="A1:A62"/>
  </sortState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 1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2023-03-27T17:15:36Z</dcterms:created>
  <dcterms:modified xsi:type="dcterms:W3CDTF">2023-04-08T12:42:19Z</dcterms:modified>
</cp:coreProperties>
</file>