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good/Desktop/NFL_QB_Project/"/>
    </mc:Choice>
  </mc:AlternateContent>
  <xr:revisionPtr revIDLastSave="0" documentId="13_ncr:1_{94B628F3-5F2C-E44B-9239-CDDDD89339E0}" xr6:coauthVersionLast="47" xr6:coauthVersionMax="47" xr10:uidLastSave="{00000000-0000-0000-0000-000000000000}"/>
  <bookViews>
    <workbookView xWindow="0" yWindow="500" windowWidth="28800" windowHeight="15900" xr2:uid="{6014D79B-B1A2-E444-8E49-C277A958946D}"/>
  </bookViews>
  <sheets>
    <sheet name="Conf_Avg" sheetId="26" r:id="rId1"/>
    <sheet name="ACC" sheetId="28" r:id="rId2"/>
    <sheet name="American" sheetId="27" r:id="rId3"/>
    <sheet name="Big12" sheetId="29" r:id="rId4"/>
    <sheet name="BigTen" sheetId="30" r:id="rId5"/>
    <sheet name="CUSA" sheetId="34" r:id="rId6"/>
    <sheet name="Ind" sheetId="35" r:id="rId7"/>
    <sheet name="MAC" sheetId="36" r:id="rId8"/>
    <sheet name="MWC" sheetId="37" r:id="rId9"/>
    <sheet name="PAC12" sheetId="40" r:id="rId10"/>
    <sheet name="SEC" sheetId="39" r:id="rId11"/>
    <sheet name="Sun_Belt" sheetId="38" r:id="rId12"/>
    <sheet name="Total" sheetId="25" r:id="rId13"/>
    <sheet name="Formulas" sheetId="33" r:id="rId14"/>
  </sheets>
  <definedNames>
    <definedName name="_2020_QB" localSheetId="4">BigTen!$A$1:$S$1</definedName>
    <definedName name="_2020_QB" localSheetId="5">CUSA!$A$1:$S$1</definedName>
    <definedName name="_2020_QB" localSheetId="6">Ind!$A$1:$S$1</definedName>
    <definedName name="_2020_QB" localSheetId="7">MAC!$A$1:$S$1</definedName>
    <definedName name="_2020_QB" localSheetId="8">MWC!$A$1:$S$1</definedName>
    <definedName name="_2020_QB" localSheetId="9">'PAC12'!$A$1:$S$1</definedName>
    <definedName name="_2020_QB" localSheetId="10">SEC!$A$1:$S$1</definedName>
    <definedName name="_2020_QB" localSheetId="11">Sun_Belt!$A$1:$S$1</definedName>
    <definedName name="_2020_QB_1" localSheetId="7">MAC!$A$1:$S$1</definedName>
    <definedName name="_2020_QB_1" localSheetId="12">Total!#REF!</definedName>
    <definedName name="_2020_QB_2" localSheetId="12">Total!#REF!</definedName>
    <definedName name="_2020_QB_3" localSheetId="12">Total!#REF!</definedName>
    <definedName name="_2020_QB_4" localSheetId="12">Total!#REF!</definedName>
    <definedName name="_2020_QB_5" localSheetId="12">Total!#REF!</definedName>
    <definedName name="_2020_QB_6" localSheetId="12">Total!#REF!</definedName>
    <definedName name="_2020_QB_7" localSheetId="12">Total!#REF!</definedName>
    <definedName name="_2020_QB_8" localSheetId="12">Total!#REF!</definedName>
    <definedName name="_2020_QB_9" localSheetId="12">Total!#REF!</definedName>
    <definedName name="_xlnm._FilterDatabase" localSheetId="1" hidden="1">ACC!$A$1:$S$100</definedName>
    <definedName name="_xlnm._FilterDatabase" localSheetId="2" hidden="1">American!$A$1:$S$319</definedName>
    <definedName name="_xlnm._FilterDatabase" localSheetId="3" hidden="1">'Big12'!$A$1:$S$72</definedName>
    <definedName name="_xlnm._FilterDatabase" localSheetId="12" hidden="1">Total!$A$1:$AF$76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26" l="1"/>
  <c r="R13" i="26"/>
  <c r="P13" i="26"/>
  <c r="O13" i="26"/>
  <c r="Q13" i="26" s="1"/>
  <c r="N13" i="26"/>
  <c r="L13" i="26"/>
  <c r="J13" i="26"/>
  <c r="K13" i="26"/>
  <c r="I13" i="26"/>
  <c r="F13" i="26"/>
  <c r="E13" i="26"/>
  <c r="C13" i="26"/>
  <c r="D13" i="26"/>
  <c r="B13" i="26"/>
  <c r="R879" i="25"/>
  <c r="K879" i="25"/>
  <c r="I879" i="25"/>
  <c r="K878" i="25"/>
  <c r="I878" i="25"/>
  <c r="K877" i="25"/>
  <c r="I877" i="25"/>
  <c r="K876" i="25"/>
  <c r="I876" i="25"/>
  <c r="K875" i="25"/>
  <c r="I875" i="25"/>
  <c r="K874" i="25"/>
  <c r="I874" i="25"/>
  <c r="K873" i="25"/>
  <c r="I873" i="25"/>
  <c r="R872" i="25"/>
  <c r="K872" i="25"/>
  <c r="I872" i="25"/>
  <c r="K871" i="25"/>
  <c r="I871" i="25"/>
  <c r="K870" i="25"/>
  <c r="I870" i="25"/>
  <c r="K869" i="25"/>
  <c r="I869" i="25"/>
  <c r="K868" i="25"/>
  <c r="I868" i="25"/>
  <c r="K867" i="25"/>
  <c r="I867" i="25"/>
  <c r="K866" i="25"/>
  <c r="I866" i="25"/>
  <c r="R865" i="25"/>
  <c r="K865" i="25"/>
  <c r="I865" i="25"/>
  <c r="K864" i="25"/>
  <c r="I864" i="25"/>
  <c r="K863" i="25"/>
  <c r="I863" i="25"/>
  <c r="K862" i="25"/>
  <c r="I862" i="25"/>
  <c r="K861" i="25"/>
  <c r="I861" i="25"/>
  <c r="K860" i="25"/>
  <c r="I860" i="25"/>
  <c r="K859" i="25"/>
  <c r="I859" i="25"/>
  <c r="K858" i="25"/>
  <c r="I858" i="25"/>
  <c r="K857" i="25"/>
  <c r="I857" i="25"/>
  <c r="K856" i="25"/>
  <c r="I856" i="25"/>
  <c r="K855" i="25"/>
  <c r="I855" i="25"/>
  <c r="R854" i="25"/>
  <c r="K854" i="25"/>
  <c r="I854" i="25"/>
  <c r="K853" i="25"/>
  <c r="I853" i="25"/>
  <c r="K852" i="25"/>
  <c r="I852" i="25"/>
  <c r="K851" i="25"/>
  <c r="I851" i="25"/>
  <c r="K850" i="25"/>
  <c r="I850" i="25"/>
  <c r="K849" i="25"/>
  <c r="I849" i="25"/>
  <c r="K848" i="25"/>
  <c r="I848" i="25"/>
  <c r="R847" i="25"/>
  <c r="K847" i="25"/>
  <c r="I847" i="25"/>
  <c r="K846" i="25"/>
  <c r="I846" i="25"/>
  <c r="K845" i="25"/>
  <c r="I845" i="25"/>
  <c r="K844" i="25"/>
  <c r="I844" i="25"/>
  <c r="K843" i="25"/>
  <c r="I843" i="25"/>
  <c r="K842" i="25"/>
  <c r="I842" i="25"/>
  <c r="K841" i="25"/>
  <c r="I841" i="25"/>
  <c r="K840" i="25"/>
  <c r="I840" i="25"/>
  <c r="K839" i="25"/>
  <c r="I839" i="25"/>
  <c r="K838" i="25"/>
  <c r="I838" i="25"/>
  <c r="K837" i="25"/>
  <c r="I837" i="25"/>
  <c r="R836" i="25"/>
  <c r="K836" i="25"/>
  <c r="I836" i="25"/>
  <c r="K835" i="25"/>
  <c r="I835" i="25"/>
  <c r="K834" i="25"/>
  <c r="I834" i="25"/>
  <c r="K833" i="25"/>
  <c r="I833" i="25"/>
  <c r="K832" i="25"/>
  <c r="I832" i="25"/>
  <c r="K831" i="25"/>
  <c r="I831" i="25"/>
  <c r="K830" i="25"/>
  <c r="I830" i="25"/>
  <c r="R829" i="25"/>
  <c r="K829" i="25"/>
  <c r="I829" i="25"/>
  <c r="K828" i="25"/>
  <c r="I828" i="25"/>
  <c r="K827" i="25"/>
  <c r="I827" i="25"/>
  <c r="K826" i="25"/>
  <c r="I826" i="25"/>
  <c r="R825" i="25"/>
  <c r="K825" i="25"/>
  <c r="I825" i="25"/>
  <c r="R824" i="25"/>
  <c r="K824" i="25"/>
  <c r="I824" i="25"/>
  <c r="K823" i="25"/>
  <c r="I823" i="25"/>
  <c r="K822" i="25"/>
  <c r="I822" i="25"/>
  <c r="K821" i="25"/>
  <c r="I821" i="25"/>
  <c r="K820" i="25"/>
  <c r="I820" i="25"/>
  <c r="K819" i="25"/>
  <c r="I819" i="25"/>
  <c r="K818" i="25"/>
  <c r="I818" i="25"/>
  <c r="R817" i="25"/>
  <c r="K817" i="25"/>
  <c r="I817" i="25"/>
  <c r="K816" i="25"/>
  <c r="I816" i="25"/>
  <c r="K815" i="25"/>
  <c r="I815" i="25"/>
  <c r="K814" i="25"/>
  <c r="I814" i="25"/>
  <c r="K813" i="25"/>
  <c r="I813" i="25"/>
  <c r="K812" i="25"/>
  <c r="I812" i="25"/>
  <c r="K811" i="25"/>
  <c r="I811" i="25"/>
  <c r="R810" i="25"/>
  <c r="K810" i="25"/>
  <c r="I810" i="25"/>
  <c r="R809" i="25"/>
  <c r="K809" i="25"/>
  <c r="I809" i="25"/>
  <c r="R808" i="25"/>
  <c r="K808" i="25"/>
  <c r="I808" i="25"/>
  <c r="R807" i="25"/>
  <c r="K807" i="25"/>
  <c r="I807" i="25"/>
  <c r="R806" i="25"/>
  <c r="K806" i="25"/>
  <c r="I806" i="25"/>
  <c r="R805" i="25"/>
  <c r="K805" i="25"/>
  <c r="I805" i="25"/>
  <c r="R804" i="25"/>
  <c r="K804" i="25"/>
  <c r="I804" i="25"/>
  <c r="R803" i="25"/>
  <c r="K803" i="25"/>
  <c r="I803" i="25"/>
  <c r="R802" i="25"/>
  <c r="K802" i="25"/>
  <c r="I802" i="25"/>
  <c r="R801" i="25"/>
  <c r="K801" i="25"/>
  <c r="I801" i="25"/>
  <c r="R800" i="25"/>
  <c r="K800" i="25"/>
  <c r="I800" i="25"/>
  <c r="R799" i="25"/>
  <c r="K799" i="25"/>
  <c r="I799" i="25"/>
  <c r="R798" i="25"/>
  <c r="K798" i="25"/>
  <c r="I798" i="25"/>
  <c r="R797" i="25"/>
  <c r="K797" i="25"/>
  <c r="I797" i="25"/>
  <c r="R796" i="25"/>
  <c r="K796" i="25"/>
  <c r="I796" i="25"/>
  <c r="R795" i="25"/>
  <c r="K795" i="25"/>
  <c r="I795" i="25"/>
  <c r="R794" i="25"/>
  <c r="K794" i="25"/>
  <c r="I794" i="25"/>
  <c r="R793" i="25"/>
  <c r="K793" i="25"/>
  <c r="I793" i="25"/>
  <c r="R792" i="25"/>
  <c r="K792" i="25"/>
  <c r="I792" i="25"/>
  <c r="R791" i="25"/>
  <c r="K791" i="25"/>
  <c r="I791" i="25"/>
  <c r="R790" i="25"/>
  <c r="K790" i="25"/>
  <c r="I790" i="25"/>
  <c r="R789" i="25"/>
  <c r="K789" i="25"/>
  <c r="I789" i="25"/>
  <c r="R788" i="25"/>
  <c r="K788" i="25"/>
  <c r="I788" i="25"/>
  <c r="R787" i="25"/>
  <c r="K787" i="25"/>
  <c r="I787" i="25"/>
  <c r="R786" i="25"/>
  <c r="K786" i="25"/>
  <c r="I786" i="25"/>
  <c r="R785" i="25"/>
  <c r="K785" i="25"/>
  <c r="I785" i="25"/>
  <c r="R784" i="25"/>
  <c r="K784" i="25"/>
  <c r="I784" i="25"/>
  <c r="R783" i="25"/>
  <c r="K783" i="25"/>
  <c r="I783" i="25"/>
  <c r="R782" i="25"/>
  <c r="K782" i="25"/>
  <c r="I782" i="25"/>
  <c r="R781" i="25"/>
  <c r="K781" i="25"/>
  <c r="I781" i="25"/>
  <c r="R780" i="25"/>
  <c r="K780" i="25"/>
  <c r="I780" i="25"/>
  <c r="R779" i="25"/>
  <c r="K779" i="25"/>
  <c r="I779" i="25"/>
  <c r="R778" i="25"/>
  <c r="K778" i="25"/>
  <c r="I778" i="25"/>
  <c r="R777" i="25"/>
  <c r="K777" i="25"/>
  <c r="I777" i="25"/>
  <c r="R776" i="25"/>
  <c r="K776" i="25"/>
  <c r="I776" i="25"/>
  <c r="R775" i="25"/>
  <c r="K775" i="25"/>
  <c r="I775" i="25"/>
  <c r="R774" i="25"/>
  <c r="K774" i="25"/>
  <c r="I774" i="25"/>
  <c r="R773" i="25"/>
  <c r="K773" i="25"/>
  <c r="I773" i="25"/>
  <c r="R772" i="25"/>
  <c r="K772" i="25"/>
  <c r="I772" i="25"/>
  <c r="R771" i="25"/>
  <c r="K771" i="25"/>
  <c r="I771" i="25"/>
  <c r="R770" i="25"/>
  <c r="K770" i="25"/>
  <c r="I770" i="25"/>
  <c r="R769" i="25"/>
  <c r="K769" i="25"/>
  <c r="I769" i="25"/>
  <c r="R768" i="25"/>
  <c r="K768" i="25"/>
  <c r="I768" i="25"/>
  <c r="R767" i="25"/>
  <c r="K767" i="25"/>
  <c r="I767" i="25"/>
  <c r="R766" i="25"/>
  <c r="K766" i="25"/>
  <c r="I766" i="25"/>
  <c r="R765" i="25"/>
  <c r="K765" i="25"/>
  <c r="I765" i="25"/>
  <c r="R764" i="25"/>
  <c r="K764" i="25"/>
  <c r="I764" i="25"/>
  <c r="R763" i="25"/>
  <c r="K763" i="25"/>
  <c r="I763" i="25"/>
  <c r="R762" i="25"/>
  <c r="K762" i="25"/>
  <c r="I762" i="25"/>
  <c r="R761" i="25"/>
  <c r="K761" i="25"/>
  <c r="I761" i="25"/>
  <c r="R760" i="25"/>
  <c r="K760" i="25"/>
  <c r="I760" i="25"/>
  <c r="R759" i="25"/>
  <c r="K759" i="25"/>
  <c r="I759" i="25"/>
  <c r="R758" i="25"/>
  <c r="K758" i="25"/>
  <c r="I758" i="25"/>
  <c r="R757" i="25"/>
  <c r="K757" i="25"/>
  <c r="I757" i="25"/>
  <c r="R756" i="25"/>
  <c r="K756" i="25"/>
  <c r="I756" i="25"/>
  <c r="R755" i="25"/>
  <c r="K755" i="25"/>
  <c r="I755" i="25"/>
  <c r="R754" i="25"/>
  <c r="K754" i="25"/>
  <c r="I754" i="25"/>
  <c r="R753" i="25"/>
  <c r="K753" i="25"/>
  <c r="I753" i="25"/>
  <c r="R752" i="25"/>
  <c r="K752" i="25"/>
  <c r="I752" i="25"/>
  <c r="R751" i="25"/>
  <c r="K751" i="25"/>
  <c r="I751" i="25"/>
  <c r="R750" i="25"/>
  <c r="K750" i="25"/>
  <c r="I750" i="25"/>
  <c r="R749" i="25"/>
  <c r="K749" i="25"/>
  <c r="I749" i="25"/>
  <c r="R748" i="25"/>
  <c r="K748" i="25"/>
  <c r="I748" i="25"/>
  <c r="R747" i="25"/>
  <c r="K747" i="25"/>
  <c r="I747" i="25"/>
  <c r="R746" i="25"/>
  <c r="K746" i="25"/>
  <c r="I746" i="25"/>
  <c r="R745" i="25"/>
  <c r="K745" i="25"/>
  <c r="I745" i="25"/>
  <c r="R744" i="25"/>
  <c r="K744" i="25"/>
  <c r="I744" i="25"/>
  <c r="R743" i="25"/>
  <c r="K743" i="25"/>
  <c r="I743" i="25"/>
  <c r="R742" i="25"/>
  <c r="K742" i="25"/>
  <c r="I742" i="25"/>
  <c r="R741" i="25"/>
  <c r="K741" i="25"/>
  <c r="I741" i="25"/>
  <c r="R740" i="25"/>
  <c r="K740" i="25"/>
  <c r="I740" i="25"/>
  <c r="R739" i="25"/>
  <c r="K739" i="25"/>
  <c r="I739" i="25"/>
  <c r="R738" i="25"/>
  <c r="K738" i="25"/>
  <c r="I738" i="25"/>
  <c r="R737" i="25"/>
  <c r="K737" i="25"/>
  <c r="I737" i="25"/>
  <c r="R736" i="25"/>
  <c r="K736" i="25"/>
  <c r="I736" i="25"/>
  <c r="R735" i="25"/>
  <c r="K735" i="25"/>
  <c r="I735" i="25"/>
  <c r="R734" i="25"/>
  <c r="K734" i="25"/>
  <c r="I734" i="25"/>
  <c r="R733" i="25"/>
  <c r="K733" i="25"/>
  <c r="I733" i="25"/>
  <c r="R732" i="25"/>
  <c r="K732" i="25"/>
  <c r="I732" i="25"/>
  <c r="R731" i="25"/>
  <c r="K731" i="25"/>
  <c r="I731" i="25"/>
  <c r="R730" i="25"/>
  <c r="K730" i="25"/>
  <c r="I730" i="25"/>
  <c r="R729" i="25"/>
  <c r="K729" i="25"/>
  <c r="I729" i="25"/>
  <c r="R728" i="25"/>
  <c r="K728" i="25"/>
  <c r="I728" i="25"/>
  <c r="R727" i="25"/>
  <c r="K727" i="25"/>
  <c r="I727" i="25"/>
  <c r="R726" i="25"/>
  <c r="K726" i="25"/>
  <c r="I726" i="25"/>
  <c r="R725" i="25"/>
  <c r="K725" i="25"/>
  <c r="I725" i="25"/>
  <c r="R724" i="25"/>
  <c r="K724" i="25"/>
  <c r="I724" i="25"/>
  <c r="R723" i="25"/>
  <c r="K723" i="25"/>
  <c r="I723" i="25"/>
  <c r="R722" i="25"/>
  <c r="K722" i="25"/>
  <c r="I722" i="25"/>
  <c r="R721" i="25"/>
  <c r="K721" i="25"/>
  <c r="I721" i="25"/>
  <c r="R720" i="25"/>
  <c r="K720" i="25"/>
  <c r="I720" i="25"/>
  <c r="R719" i="25"/>
  <c r="K719" i="25"/>
  <c r="I719" i="25"/>
  <c r="R718" i="25"/>
  <c r="R717" i="25"/>
  <c r="K717" i="25"/>
  <c r="I717" i="25"/>
  <c r="R716" i="25"/>
  <c r="K716" i="25"/>
  <c r="I716" i="25"/>
  <c r="R715" i="25"/>
  <c r="K715" i="25"/>
  <c r="I715" i="25"/>
  <c r="R714" i="25"/>
  <c r="K714" i="25"/>
  <c r="I714" i="25"/>
  <c r="R713" i="25"/>
  <c r="K713" i="25"/>
  <c r="I713" i="25"/>
  <c r="R712" i="25"/>
  <c r="K712" i="25"/>
  <c r="I712" i="25"/>
  <c r="R711" i="25"/>
  <c r="K711" i="25"/>
  <c r="I711" i="25"/>
  <c r="R710" i="25"/>
  <c r="K710" i="25"/>
  <c r="I710" i="25"/>
  <c r="R709" i="25"/>
  <c r="K709" i="25"/>
  <c r="I709" i="25"/>
  <c r="R708" i="25"/>
  <c r="K708" i="25"/>
  <c r="I708" i="25"/>
  <c r="R707" i="25"/>
  <c r="K707" i="25"/>
  <c r="I707" i="25"/>
  <c r="R706" i="25"/>
  <c r="K706" i="25"/>
  <c r="I706" i="25"/>
  <c r="R705" i="25"/>
  <c r="K705" i="25"/>
  <c r="I705" i="25"/>
  <c r="R704" i="25"/>
  <c r="K704" i="25"/>
  <c r="I704" i="25"/>
  <c r="R703" i="25"/>
  <c r="K703" i="25"/>
  <c r="I703" i="25"/>
  <c r="R702" i="25"/>
  <c r="K702" i="25"/>
  <c r="I702" i="25"/>
  <c r="R701" i="25"/>
  <c r="K701" i="25"/>
  <c r="I701" i="25"/>
  <c r="R700" i="25"/>
  <c r="K700" i="25"/>
  <c r="I700" i="25"/>
  <c r="R699" i="25"/>
  <c r="K699" i="25"/>
  <c r="I699" i="25"/>
  <c r="R698" i="25"/>
  <c r="K698" i="25"/>
  <c r="I698" i="25"/>
  <c r="R697" i="25"/>
  <c r="K697" i="25"/>
  <c r="I697" i="25"/>
  <c r="R696" i="25"/>
  <c r="K696" i="25"/>
  <c r="I696" i="25"/>
  <c r="R695" i="25"/>
  <c r="K695" i="25"/>
  <c r="I695" i="25"/>
  <c r="R694" i="25"/>
  <c r="K694" i="25"/>
  <c r="I694" i="25"/>
  <c r="R693" i="25"/>
  <c r="K693" i="25"/>
  <c r="I693" i="25"/>
  <c r="R692" i="25"/>
  <c r="K692" i="25"/>
  <c r="I692" i="25"/>
  <c r="R691" i="25"/>
  <c r="K691" i="25"/>
  <c r="I691" i="25"/>
  <c r="R690" i="25"/>
  <c r="K690" i="25"/>
  <c r="I690" i="25"/>
  <c r="R689" i="25"/>
  <c r="K689" i="25"/>
  <c r="I689" i="25"/>
  <c r="R688" i="25"/>
  <c r="K688" i="25"/>
  <c r="I688" i="25"/>
  <c r="R687" i="25"/>
  <c r="K687" i="25"/>
  <c r="I687" i="25"/>
  <c r="R686" i="25"/>
  <c r="K686" i="25"/>
  <c r="I686" i="25"/>
  <c r="R685" i="25"/>
  <c r="K685" i="25"/>
  <c r="I685" i="25"/>
  <c r="R684" i="25"/>
  <c r="K684" i="25"/>
  <c r="I684" i="25"/>
  <c r="R683" i="25"/>
  <c r="K683" i="25"/>
  <c r="I683" i="25"/>
  <c r="R682" i="25"/>
  <c r="K682" i="25"/>
  <c r="I682" i="25"/>
  <c r="R681" i="25"/>
  <c r="K681" i="25"/>
  <c r="I681" i="25"/>
  <c r="R680" i="25"/>
  <c r="K680" i="25"/>
  <c r="I680" i="25"/>
  <c r="R679" i="25"/>
  <c r="K679" i="25"/>
  <c r="I679" i="25"/>
  <c r="R678" i="25"/>
  <c r="K678" i="25"/>
  <c r="I678" i="25"/>
  <c r="R677" i="25"/>
  <c r="K677" i="25"/>
  <c r="I677" i="25"/>
  <c r="R676" i="25"/>
  <c r="K676" i="25"/>
  <c r="I676" i="25"/>
  <c r="R675" i="25"/>
  <c r="K675" i="25"/>
  <c r="I675" i="25"/>
  <c r="R674" i="25"/>
  <c r="K674" i="25"/>
  <c r="I674" i="25"/>
  <c r="R673" i="25"/>
  <c r="K673" i="25"/>
  <c r="I673" i="25"/>
  <c r="R672" i="25"/>
  <c r="K672" i="25"/>
  <c r="I672" i="25"/>
  <c r="R671" i="25"/>
  <c r="K671" i="25"/>
  <c r="I671" i="25"/>
  <c r="R670" i="25"/>
  <c r="K670" i="25"/>
  <c r="I670" i="25"/>
  <c r="R669" i="25"/>
  <c r="K669" i="25"/>
  <c r="I669" i="25"/>
  <c r="R668" i="25"/>
  <c r="K668" i="25"/>
  <c r="I668" i="25"/>
  <c r="R667" i="25"/>
  <c r="K667" i="25"/>
  <c r="I667" i="25"/>
  <c r="R666" i="25"/>
  <c r="K666" i="25"/>
  <c r="I666" i="25"/>
  <c r="R665" i="25"/>
  <c r="K665" i="25"/>
  <c r="I665" i="25"/>
  <c r="R664" i="25"/>
  <c r="K664" i="25"/>
  <c r="I664" i="25"/>
  <c r="R663" i="25"/>
  <c r="K663" i="25"/>
  <c r="I663" i="25"/>
  <c r="R662" i="25"/>
  <c r="K662" i="25"/>
  <c r="I662" i="25"/>
  <c r="R661" i="25"/>
  <c r="K661" i="25"/>
  <c r="I661" i="25"/>
  <c r="R660" i="25"/>
  <c r="K660" i="25"/>
  <c r="I660" i="25"/>
  <c r="R659" i="25"/>
  <c r="K659" i="25"/>
  <c r="I659" i="25"/>
  <c r="R658" i="25"/>
  <c r="K658" i="25"/>
  <c r="I658" i="25"/>
  <c r="R657" i="25"/>
  <c r="K657" i="25"/>
  <c r="I657" i="25"/>
  <c r="R656" i="25"/>
  <c r="K656" i="25"/>
  <c r="I656" i="25"/>
  <c r="R655" i="25"/>
  <c r="K655" i="25"/>
  <c r="I655" i="25"/>
  <c r="R654" i="25"/>
  <c r="K654" i="25"/>
  <c r="I654" i="25"/>
  <c r="R653" i="25"/>
  <c r="K653" i="25"/>
  <c r="I653" i="25"/>
  <c r="R652" i="25"/>
  <c r="K652" i="25"/>
  <c r="I652" i="25"/>
  <c r="R651" i="25"/>
  <c r="K651" i="25"/>
  <c r="I651" i="25"/>
  <c r="R650" i="25"/>
  <c r="K650" i="25"/>
  <c r="I650" i="25"/>
  <c r="R649" i="25"/>
  <c r="K649" i="25"/>
  <c r="I649" i="25"/>
  <c r="R648" i="25"/>
  <c r="K648" i="25"/>
  <c r="I648" i="25"/>
  <c r="R647" i="25"/>
  <c r="K647" i="25"/>
  <c r="I647" i="25"/>
  <c r="R646" i="25"/>
  <c r="K646" i="25"/>
  <c r="I646" i="25"/>
  <c r="R645" i="25"/>
  <c r="K645" i="25"/>
  <c r="I645" i="25"/>
  <c r="R644" i="25"/>
  <c r="K644" i="25"/>
  <c r="I644" i="25"/>
  <c r="R643" i="25"/>
  <c r="K643" i="25"/>
  <c r="I643" i="25"/>
  <c r="R642" i="25"/>
  <c r="K642" i="25"/>
  <c r="I642" i="25"/>
  <c r="R641" i="25"/>
  <c r="K641" i="25"/>
  <c r="I641" i="25"/>
  <c r="R640" i="25"/>
  <c r="K640" i="25"/>
  <c r="I640" i="25"/>
  <c r="R639" i="25"/>
  <c r="K639" i="25"/>
  <c r="I639" i="25"/>
  <c r="R638" i="25"/>
  <c r="K638" i="25"/>
  <c r="I638" i="25"/>
  <c r="R637" i="25"/>
  <c r="K637" i="25"/>
  <c r="I637" i="25"/>
  <c r="R636" i="25"/>
  <c r="K636" i="25"/>
  <c r="I636" i="25"/>
  <c r="R635" i="25"/>
  <c r="K635" i="25"/>
  <c r="I635" i="25"/>
  <c r="R634" i="25"/>
  <c r="K634" i="25"/>
  <c r="I634" i="25"/>
  <c r="R633" i="25"/>
  <c r="K633" i="25"/>
  <c r="I633" i="25"/>
  <c r="R632" i="25"/>
  <c r="K632" i="25"/>
  <c r="I632" i="25"/>
  <c r="R631" i="25"/>
  <c r="K631" i="25"/>
  <c r="I631" i="25"/>
  <c r="R630" i="25"/>
  <c r="K630" i="25"/>
  <c r="I630" i="25"/>
  <c r="R629" i="25"/>
  <c r="K629" i="25"/>
  <c r="I629" i="25"/>
  <c r="R628" i="25"/>
  <c r="K628" i="25"/>
  <c r="I628" i="25"/>
  <c r="R627" i="25"/>
  <c r="K627" i="25"/>
  <c r="I627" i="25"/>
  <c r="R626" i="25"/>
  <c r="K626" i="25"/>
  <c r="I626" i="25"/>
  <c r="R625" i="25"/>
  <c r="K625" i="25"/>
  <c r="I625" i="25"/>
  <c r="R624" i="25"/>
  <c r="K624" i="25"/>
  <c r="I624" i="25"/>
  <c r="R623" i="25"/>
  <c r="K623" i="25"/>
  <c r="I623" i="25"/>
  <c r="R622" i="25"/>
  <c r="K622" i="25"/>
  <c r="I622" i="25"/>
  <c r="R621" i="25"/>
  <c r="K621" i="25"/>
  <c r="I621" i="25"/>
  <c r="R620" i="25"/>
  <c r="K620" i="25"/>
  <c r="I620" i="25"/>
  <c r="R619" i="25"/>
  <c r="K619" i="25"/>
  <c r="I619" i="25"/>
  <c r="R618" i="25"/>
  <c r="K618" i="25"/>
  <c r="I618" i="25"/>
  <c r="R617" i="25"/>
  <c r="K617" i="25"/>
  <c r="I617" i="25"/>
  <c r="R616" i="25"/>
  <c r="K616" i="25"/>
  <c r="I616" i="25"/>
  <c r="R615" i="25"/>
  <c r="K615" i="25"/>
  <c r="I615" i="25"/>
  <c r="R614" i="25"/>
  <c r="K614" i="25"/>
  <c r="I614" i="25"/>
  <c r="R613" i="25"/>
  <c r="K613" i="25"/>
  <c r="I613" i="25"/>
  <c r="R612" i="25"/>
  <c r="K612" i="25"/>
  <c r="I612" i="25"/>
  <c r="R611" i="25"/>
  <c r="K611" i="25"/>
  <c r="I611" i="25"/>
  <c r="R610" i="25"/>
  <c r="K610" i="25"/>
  <c r="I610" i="25"/>
  <c r="R609" i="25"/>
  <c r="K609" i="25"/>
  <c r="I609" i="25"/>
  <c r="R608" i="25"/>
  <c r="K608" i="25"/>
  <c r="I608" i="25"/>
  <c r="R607" i="25"/>
  <c r="K607" i="25"/>
  <c r="I607" i="25"/>
  <c r="R606" i="25"/>
  <c r="K606" i="25"/>
  <c r="I606" i="25"/>
  <c r="R605" i="25"/>
  <c r="K605" i="25"/>
  <c r="I605" i="25"/>
  <c r="R604" i="25"/>
  <c r="K604" i="25"/>
  <c r="I604" i="25"/>
  <c r="R603" i="25"/>
  <c r="K603" i="25"/>
  <c r="I603" i="25"/>
  <c r="R602" i="25"/>
  <c r="K602" i="25"/>
  <c r="I602" i="25"/>
  <c r="R601" i="25"/>
  <c r="K601" i="25"/>
  <c r="I601" i="25"/>
  <c r="R600" i="25"/>
  <c r="K600" i="25"/>
  <c r="I600" i="25"/>
  <c r="R599" i="25"/>
  <c r="K599" i="25"/>
  <c r="I599" i="25"/>
  <c r="R598" i="25"/>
  <c r="K598" i="25"/>
  <c r="I598" i="25"/>
  <c r="R597" i="25"/>
  <c r="K597" i="25"/>
  <c r="I597" i="25"/>
  <c r="R596" i="25"/>
  <c r="K596" i="25"/>
  <c r="I596" i="25"/>
  <c r="R595" i="25"/>
  <c r="K595" i="25"/>
  <c r="I595" i="25"/>
  <c r="R594" i="25"/>
  <c r="K594" i="25"/>
  <c r="I594" i="25"/>
  <c r="R593" i="25"/>
  <c r="K593" i="25"/>
  <c r="I593" i="25"/>
  <c r="R592" i="25"/>
  <c r="K592" i="25"/>
  <c r="I592" i="25"/>
  <c r="R591" i="25"/>
  <c r="K591" i="25"/>
  <c r="I591" i="25"/>
  <c r="R590" i="25"/>
  <c r="K590" i="25"/>
  <c r="I590" i="25"/>
  <c r="R589" i="25"/>
  <c r="K589" i="25"/>
  <c r="I589" i="25"/>
  <c r="R588" i="25"/>
  <c r="K588" i="25"/>
  <c r="I588" i="25"/>
  <c r="R587" i="25"/>
  <c r="K587" i="25"/>
  <c r="I587" i="25"/>
  <c r="R586" i="25"/>
  <c r="K586" i="25"/>
  <c r="I586" i="25"/>
  <c r="R585" i="25"/>
  <c r="K585" i="25"/>
  <c r="I585" i="25"/>
  <c r="R584" i="25"/>
  <c r="K584" i="25"/>
  <c r="I584" i="25"/>
  <c r="R583" i="25"/>
  <c r="K583" i="25"/>
  <c r="I583" i="25"/>
  <c r="R582" i="25"/>
  <c r="K582" i="25"/>
  <c r="I582" i="25"/>
  <c r="R581" i="25"/>
  <c r="K581" i="25"/>
  <c r="I581" i="25"/>
  <c r="R580" i="25"/>
  <c r="K580" i="25"/>
  <c r="I580" i="25"/>
  <c r="R579" i="25"/>
  <c r="K579" i="25"/>
  <c r="I579" i="25"/>
  <c r="R578" i="25"/>
  <c r="K578" i="25"/>
  <c r="I578" i="25"/>
  <c r="R577" i="25"/>
  <c r="K577" i="25"/>
  <c r="I577" i="25"/>
  <c r="R576" i="25"/>
  <c r="K576" i="25"/>
  <c r="I576" i="25"/>
  <c r="R575" i="25"/>
  <c r="K575" i="25"/>
  <c r="I575" i="25"/>
  <c r="R574" i="25"/>
  <c r="K574" i="25"/>
  <c r="I574" i="25"/>
  <c r="R573" i="25"/>
  <c r="K573" i="25"/>
  <c r="I573" i="25"/>
  <c r="R572" i="25"/>
  <c r="K572" i="25"/>
  <c r="I572" i="25"/>
  <c r="R571" i="25"/>
  <c r="K571" i="25"/>
  <c r="I571" i="25"/>
  <c r="R570" i="25"/>
  <c r="K570" i="25"/>
  <c r="I570" i="25"/>
  <c r="R569" i="25"/>
  <c r="K569" i="25"/>
  <c r="I569" i="25"/>
  <c r="R568" i="25"/>
  <c r="K568" i="25"/>
  <c r="I568" i="25"/>
  <c r="R567" i="25"/>
  <c r="K567" i="25"/>
  <c r="I567" i="25"/>
  <c r="R566" i="25"/>
  <c r="K566" i="25"/>
  <c r="I566" i="25"/>
  <c r="R565" i="25"/>
  <c r="K565" i="25"/>
  <c r="I565" i="25"/>
  <c r="R564" i="25"/>
  <c r="K564" i="25"/>
  <c r="I564" i="25"/>
  <c r="R563" i="25"/>
  <c r="K563" i="25"/>
  <c r="I563" i="25"/>
  <c r="R562" i="25"/>
  <c r="K562" i="25"/>
  <c r="I562" i="25"/>
  <c r="R561" i="25"/>
  <c r="K561" i="25"/>
  <c r="I561" i="25"/>
  <c r="R560" i="25"/>
  <c r="K560" i="25"/>
  <c r="I560" i="25"/>
  <c r="R559" i="25"/>
  <c r="K559" i="25"/>
  <c r="I559" i="25"/>
  <c r="R558" i="25"/>
  <c r="K558" i="25"/>
  <c r="I558" i="25"/>
  <c r="R557" i="25"/>
  <c r="K557" i="25"/>
  <c r="I557" i="25"/>
  <c r="R556" i="25"/>
  <c r="K556" i="25"/>
  <c r="I556" i="25"/>
  <c r="R555" i="25"/>
  <c r="K555" i="25"/>
  <c r="I555" i="25"/>
  <c r="R554" i="25"/>
  <c r="K554" i="25"/>
  <c r="I554" i="25"/>
  <c r="R553" i="25"/>
  <c r="K553" i="25"/>
  <c r="I553" i="25"/>
  <c r="R552" i="25"/>
  <c r="K552" i="25"/>
  <c r="I552" i="25"/>
  <c r="R551" i="25"/>
  <c r="K551" i="25"/>
  <c r="I551" i="25"/>
  <c r="R550" i="25"/>
  <c r="K550" i="25"/>
  <c r="I550" i="25"/>
  <c r="R549" i="25"/>
  <c r="K549" i="25"/>
  <c r="I549" i="25"/>
  <c r="R548" i="25"/>
  <c r="K548" i="25"/>
  <c r="I548" i="25"/>
  <c r="R547" i="25"/>
  <c r="K547" i="25"/>
  <c r="I547" i="25"/>
  <c r="R546" i="25"/>
  <c r="K546" i="25"/>
  <c r="I546" i="25"/>
  <c r="R545" i="25"/>
  <c r="K545" i="25"/>
  <c r="I545" i="25"/>
  <c r="R544" i="25"/>
  <c r="K544" i="25"/>
  <c r="I544" i="25"/>
  <c r="R543" i="25"/>
  <c r="K543" i="25"/>
  <c r="I543" i="25"/>
  <c r="R542" i="25"/>
  <c r="K542" i="25"/>
  <c r="I542" i="25"/>
  <c r="R541" i="25"/>
  <c r="K541" i="25"/>
  <c r="I541" i="25"/>
  <c r="R540" i="25"/>
  <c r="K540" i="25"/>
  <c r="I540" i="25"/>
  <c r="R539" i="25"/>
  <c r="K539" i="25"/>
  <c r="I539" i="25"/>
  <c r="R538" i="25"/>
  <c r="K538" i="25"/>
  <c r="I538" i="25"/>
  <c r="R537" i="25"/>
  <c r="K537" i="25"/>
  <c r="I537" i="25"/>
  <c r="R536" i="25"/>
  <c r="K536" i="25"/>
  <c r="I536" i="25"/>
  <c r="R535" i="25"/>
  <c r="K535" i="25"/>
  <c r="I535" i="25"/>
  <c r="R534" i="25"/>
  <c r="K534" i="25"/>
  <c r="I534" i="25"/>
  <c r="R533" i="25"/>
  <c r="K533" i="25"/>
  <c r="I533" i="25"/>
  <c r="R532" i="25"/>
  <c r="K532" i="25"/>
  <c r="I532" i="25"/>
  <c r="R531" i="25"/>
  <c r="K531" i="25"/>
  <c r="I531" i="25"/>
  <c r="R530" i="25"/>
  <c r="K530" i="25"/>
  <c r="I530" i="25"/>
  <c r="R529" i="25"/>
  <c r="K529" i="25"/>
  <c r="I529" i="25"/>
  <c r="R528" i="25"/>
  <c r="K528" i="25"/>
  <c r="I528" i="25"/>
  <c r="R527" i="25"/>
  <c r="K527" i="25"/>
  <c r="I527" i="25"/>
  <c r="R526" i="25"/>
  <c r="K526" i="25"/>
  <c r="I526" i="25"/>
  <c r="R525" i="25"/>
  <c r="K525" i="25"/>
  <c r="I525" i="25"/>
  <c r="R524" i="25"/>
  <c r="K524" i="25"/>
  <c r="I524" i="25"/>
  <c r="R523" i="25"/>
  <c r="K523" i="25"/>
  <c r="I523" i="25"/>
  <c r="R522" i="25"/>
  <c r="K522" i="25"/>
  <c r="I522" i="25"/>
  <c r="R521" i="25"/>
  <c r="K521" i="25"/>
  <c r="I521" i="25"/>
  <c r="R520" i="25"/>
  <c r="K520" i="25"/>
  <c r="I520" i="25"/>
  <c r="R519" i="25"/>
  <c r="K519" i="25"/>
  <c r="I519" i="25"/>
  <c r="R518" i="25"/>
  <c r="K518" i="25"/>
  <c r="I518" i="25"/>
  <c r="R517" i="25"/>
  <c r="K517" i="25"/>
  <c r="I517" i="25"/>
  <c r="R516" i="25"/>
  <c r="K516" i="25"/>
  <c r="I516" i="25"/>
  <c r="R515" i="25"/>
  <c r="K515" i="25"/>
  <c r="I515" i="25"/>
  <c r="R514" i="25"/>
  <c r="K514" i="25"/>
  <c r="I514" i="25"/>
  <c r="R513" i="25"/>
  <c r="K513" i="25"/>
  <c r="I513" i="25"/>
  <c r="R512" i="25"/>
  <c r="K512" i="25"/>
  <c r="I512" i="25"/>
  <c r="R511" i="25"/>
  <c r="K511" i="25"/>
  <c r="I511" i="25"/>
  <c r="R510" i="25"/>
  <c r="K510" i="25"/>
  <c r="I510" i="25"/>
  <c r="R509" i="25"/>
  <c r="K509" i="25"/>
  <c r="I509" i="25"/>
  <c r="R508" i="25"/>
  <c r="K508" i="25"/>
  <c r="I508" i="25"/>
  <c r="R507" i="25"/>
  <c r="K507" i="25"/>
  <c r="I507" i="25"/>
  <c r="R506" i="25"/>
  <c r="K506" i="25"/>
  <c r="I506" i="25"/>
  <c r="R505" i="25"/>
  <c r="K505" i="25"/>
  <c r="I505" i="25"/>
  <c r="R504" i="25"/>
  <c r="K504" i="25"/>
  <c r="I504" i="25"/>
  <c r="R503" i="25"/>
  <c r="K503" i="25"/>
  <c r="I503" i="25"/>
  <c r="R502" i="25"/>
  <c r="K502" i="25"/>
  <c r="I502" i="25"/>
  <c r="R501" i="25"/>
  <c r="K501" i="25"/>
  <c r="I501" i="25"/>
  <c r="R500" i="25"/>
  <c r="K500" i="25"/>
  <c r="I500" i="25"/>
  <c r="R499" i="25"/>
  <c r="K499" i="25"/>
  <c r="I499" i="25"/>
  <c r="R498" i="25"/>
  <c r="K498" i="25"/>
  <c r="I498" i="25"/>
  <c r="R497" i="25"/>
  <c r="K497" i="25"/>
  <c r="I497" i="25"/>
  <c r="R496" i="25"/>
  <c r="K496" i="25"/>
  <c r="I496" i="25"/>
  <c r="R495" i="25"/>
  <c r="K495" i="25"/>
  <c r="I495" i="25"/>
  <c r="R494" i="25"/>
  <c r="K494" i="25"/>
  <c r="I494" i="25"/>
  <c r="R493" i="25"/>
  <c r="K493" i="25"/>
  <c r="I493" i="25"/>
  <c r="R492" i="25"/>
  <c r="K492" i="25"/>
  <c r="I492" i="25"/>
  <c r="R491" i="25"/>
  <c r="K491" i="25"/>
  <c r="I491" i="25"/>
  <c r="R490" i="25"/>
  <c r="K490" i="25"/>
  <c r="I490" i="25"/>
  <c r="R489" i="25"/>
  <c r="K489" i="25"/>
  <c r="I489" i="25"/>
  <c r="R488" i="25"/>
  <c r="K488" i="25"/>
  <c r="I488" i="25"/>
  <c r="R487" i="25"/>
  <c r="K487" i="25"/>
  <c r="I487" i="25"/>
  <c r="R486" i="25"/>
  <c r="K486" i="25"/>
  <c r="I486" i="25"/>
  <c r="R485" i="25"/>
  <c r="K485" i="25"/>
  <c r="I485" i="25"/>
  <c r="R484" i="25"/>
  <c r="K484" i="25"/>
  <c r="I484" i="25"/>
  <c r="R483" i="25"/>
  <c r="K483" i="25"/>
  <c r="I483" i="25"/>
  <c r="R482" i="25"/>
  <c r="K482" i="25"/>
  <c r="I482" i="25"/>
  <c r="R481" i="25"/>
  <c r="K481" i="25"/>
  <c r="I481" i="25"/>
  <c r="R480" i="25"/>
  <c r="K480" i="25"/>
  <c r="I480" i="25"/>
  <c r="R479" i="25"/>
  <c r="K479" i="25"/>
  <c r="I479" i="25"/>
  <c r="R478" i="25"/>
  <c r="K478" i="25"/>
  <c r="I478" i="25"/>
  <c r="R477" i="25"/>
  <c r="K477" i="25"/>
  <c r="I477" i="25"/>
  <c r="R476" i="25"/>
  <c r="K476" i="25"/>
  <c r="I476" i="25"/>
  <c r="R475" i="25"/>
  <c r="K475" i="25"/>
  <c r="I475" i="25"/>
  <c r="R474" i="25"/>
  <c r="K474" i="25"/>
  <c r="I474" i="25"/>
  <c r="R473" i="25"/>
  <c r="K473" i="25"/>
  <c r="I473" i="25"/>
  <c r="R472" i="25"/>
  <c r="K472" i="25"/>
  <c r="I472" i="25"/>
  <c r="R471" i="25"/>
  <c r="K471" i="25"/>
  <c r="I471" i="25"/>
  <c r="R470" i="25"/>
  <c r="K470" i="25"/>
  <c r="I470" i="25"/>
  <c r="R469" i="25"/>
  <c r="K469" i="25"/>
  <c r="I469" i="25"/>
  <c r="R468" i="25"/>
  <c r="K468" i="25"/>
  <c r="I468" i="25"/>
  <c r="R467" i="25"/>
  <c r="K467" i="25"/>
  <c r="R466" i="25"/>
  <c r="K466" i="25"/>
  <c r="R465" i="25"/>
  <c r="K465" i="25"/>
  <c r="I465" i="25"/>
  <c r="R464" i="25"/>
  <c r="K464" i="25"/>
  <c r="I464" i="25"/>
  <c r="R463" i="25"/>
  <c r="K463" i="25"/>
  <c r="I463" i="25"/>
  <c r="R462" i="25"/>
  <c r="K462" i="25"/>
  <c r="I462" i="25"/>
  <c r="R461" i="25"/>
  <c r="K461" i="25"/>
  <c r="I461" i="25"/>
  <c r="R460" i="25"/>
  <c r="K460" i="25"/>
  <c r="I460" i="25"/>
  <c r="R459" i="25"/>
  <c r="K459" i="25"/>
  <c r="I459" i="25"/>
  <c r="R458" i="25"/>
  <c r="K458" i="25"/>
  <c r="I458" i="25"/>
  <c r="R457" i="25"/>
  <c r="K457" i="25"/>
  <c r="I457" i="25"/>
  <c r="R456" i="25"/>
  <c r="K456" i="25"/>
  <c r="I456" i="25"/>
  <c r="R455" i="25"/>
  <c r="K455" i="25"/>
  <c r="I455" i="25"/>
  <c r="R454" i="25"/>
  <c r="K454" i="25"/>
  <c r="I454" i="25"/>
  <c r="R453" i="25"/>
  <c r="K453" i="25"/>
  <c r="I453" i="25"/>
  <c r="R452" i="25"/>
  <c r="K452" i="25"/>
  <c r="I452" i="25"/>
  <c r="R451" i="25"/>
  <c r="K451" i="25"/>
  <c r="I451" i="25"/>
  <c r="R450" i="25"/>
  <c r="K450" i="25"/>
  <c r="I450" i="25"/>
  <c r="R449" i="25"/>
  <c r="K449" i="25"/>
  <c r="I449" i="25"/>
  <c r="R448" i="25"/>
  <c r="K448" i="25"/>
  <c r="I448" i="25"/>
  <c r="R447" i="25"/>
  <c r="K447" i="25"/>
  <c r="I447" i="25"/>
  <c r="R446" i="25"/>
  <c r="K446" i="25"/>
  <c r="I446" i="25"/>
  <c r="R445" i="25"/>
  <c r="K445" i="25"/>
  <c r="I445" i="25"/>
  <c r="R444" i="25"/>
  <c r="K444" i="25"/>
  <c r="I444" i="25"/>
  <c r="R443" i="25"/>
  <c r="K443" i="25"/>
  <c r="I443" i="25"/>
  <c r="R442" i="25"/>
  <c r="K442" i="25"/>
  <c r="I442" i="25"/>
  <c r="R441" i="25"/>
  <c r="K441" i="25"/>
  <c r="I441" i="25"/>
  <c r="R440" i="25"/>
  <c r="K440" i="25"/>
  <c r="I440" i="25"/>
  <c r="R439" i="25"/>
  <c r="K439" i="25"/>
  <c r="I439" i="25"/>
  <c r="R438" i="25"/>
  <c r="K438" i="25"/>
  <c r="I438" i="25"/>
  <c r="R437" i="25"/>
  <c r="K437" i="25"/>
  <c r="I437" i="25"/>
  <c r="R436" i="25"/>
  <c r="K436" i="25"/>
  <c r="I436" i="25"/>
  <c r="R435" i="25"/>
  <c r="K435" i="25"/>
  <c r="I435" i="25"/>
  <c r="R434" i="25"/>
  <c r="K434" i="25"/>
  <c r="I434" i="25"/>
  <c r="R433" i="25"/>
  <c r="K433" i="25"/>
  <c r="I433" i="25"/>
  <c r="R432" i="25"/>
  <c r="K432" i="25"/>
  <c r="I432" i="25"/>
  <c r="R431" i="25"/>
  <c r="K431" i="25"/>
  <c r="I431" i="25"/>
  <c r="R430" i="25"/>
  <c r="K430" i="25"/>
  <c r="I430" i="25"/>
  <c r="R429" i="25"/>
  <c r="K429" i="25"/>
  <c r="I429" i="25"/>
  <c r="R428" i="25"/>
  <c r="K428" i="25"/>
  <c r="I428" i="25"/>
  <c r="R427" i="25"/>
  <c r="K427" i="25"/>
  <c r="I427" i="25"/>
  <c r="R426" i="25"/>
  <c r="K426" i="25"/>
  <c r="I426" i="25"/>
  <c r="R425" i="25"/>
  <c r="K425" i="25"/>
  <c r="I425" i="25"/>
  <c r="R424" i="25"/>
  <c r="K424" i="25"/>
  <c r="I424" i="25"/>
  <c r="R423" i="25"/>
  <c r="K423" i="25"/>
  <c r="I423" i="25"/>
  <c r="R422" i="25"/>
  <c r="K422" i="25"/>
  <c r="I422" i="25"/>
  <c r="R421" i="25"/>
  <c r="K421" i="25"/>
  <c r="I421" i="25"/>
  <c r="R420" i="25"/>
  <c r="K420" i="25"/>
  <c r="I420" i="25"/>
  <c r="R419" i="25"/>
  <c r="K419" i="25"/>
  <c r="I419" i="25"/>
  <c r="R418" i="25"/>
  <c r="K418" i="25"/>
  <c r="I418" i="25"/>
  <c r="R417" i="25"/>
  <c r="K417" i="25"/>
  <c r="I417" i="25"/>
  <c r="R416" i="25"/>
  <c r="K416" i="25"/>
  <c r="I416" i="25"/>
  <c r="R415" i="25"/>
  <c r="K415" i="25"/>
  <c r="I415" i="25"/>
  <c r="R414" i="25"/>
  <c r="K414" i="25"/>
  <c r="I414" i="25"/>
  <c r="R413" i="25"/>
  <c r="K413" i="25"/>
  <c r="I413" i="25"/>
  <c r="R412" i="25"/>
  <c r="K412" i="25"/>
  <c r="I412" i="25"/>
  <c r="R411" i="25"/>
  <c r="K411" i="25"/>
  <c r="I411" i="25"/>
  <c r="R410" i="25"/>
  <c r="K410" i="25"/>
  <c r="I410" i="25"/>
  <c r="R409" i="25"/>
  <c r="K409" i="25"/>
  <c r="I409" i="25"/>
  <c r="R408" i="25"/>
  <c r="K408" i="25"/>
  <c r="I408" i="25"/>
  <c r="R407" i="25"/>
  <c r="K407" i="25"/>
  <c r="I407" i="25"/>
  <c r="R406" i="25"/>
  <c r="K406" i="25"/>
  <c r="I406" i="25"/>
  <c r="R405" i="25"/>
  <c r="K405" i="25"/>
  <c r="I405" i="25"/>
  <c r="R404" i="25"/>
  <c r="K404" i="25"/>
  <c r="I404" i="25"/>
  <c r="R403" i="25"/>
  <c r="K403" i="25"/>
  <c r="I403" i="25"/>
  <c r="R402" i="25"/>
  <c r="K402" i="25"/>
  <c r="I402" i="25"/>
  <c r="R401" i="25"/>
  <c r="K401" i="25"/>
  <c r="I401" i="25"/>
  <c r="R400" i="25"/>
  <c r="K400" i="25"/>
  <c r="I400" i="25"/>
  <c r="R399" i="25"/>
  <c r="K399" i="25"/>
  <c r="I399" i="25"/>
  <c r="R398" i="25"/>
  <c r="K398" i="25"/>
  <c r="I398" i="25"/>
  <c r="R397" i="25"/>
  <c r="K397" i="25"/>
  <c r="I397" i="25"/>
  <c r="R396" i="25"/>
  <c r="K396" i="25"/>
  <c r="I396" i="25"/>
  <c r="R395" i="25"/>
  <c r="K395" i="25"/>
  <c r="I395" i="25"/>
  <c r="R394" i="25"/>
  <c r="K394" i="25"/>
  <c r="I394" i="25"/>
  <c r="R393" i="25"/>
  <c r="K393" i="25"/>
  <c r="I393" i="25"/>
  <c r="R392" i="25"/>
  <c r="K392" i="25"/>
  <c r="I392" i="25"/>
  <c r="R391" i="25"/>
  <c r="K391" i="25"/>
  <c r="I391" i="25"/>
  <c r="R390" i="25"/>
  <c r="K390" i="25"/>
  <c r="I390" i="25"/>
  <c r="R389" i="25"/>
  <c r="K389" i="25"/>
  <c r="I389" i="25"/>
  <c r="R388" i="25"/>
  <c r="K388" i="25"/>
  <c r="I388" i="25"/>
  <c r="R387" i="25"/>
  <c r="K387" i="25"/>
  <c r="I387" i="25"/>
  <c r="R386" i="25"/>
  <c r="K386" i="25"/>
  <c r="I386" i="25"/>
  <c r="R385" i="25"/>
  <c r="K385" i="25"/>
  <c r="I385" i="25"/>
  <c r="R384" i="25"/>
  <c r="K384" i="25"/>
  <c r="I384" i="25"/>
  <c r="R383" i="25"/>
  <c r="K383" i="25"/>
  <c r="I383" i="25"/>
  <c r="R382" i="25"/>
  <c r="K382" i="25"/>
  <c r="I382" i="25"/>
  <c r="R381" i="25"/>
  <c r="K381" i="25"/>
  <c r="I381" i="25"/>
  <c r="R380" i="25"/>
  <c r="K380" i="25"/>
  <c r="I380" i="25"/>
  <c r="R379" i="25"/>
  <c r="K379" i="25"/>
  <c r="I379" i="25"/>
  <c r="R378" i="25"/>
  <c r="K378" i="25"/>
  <c r="I378" i="25"/>
  <c r="R377" i="25"/>
  <c r="K377" i="25"/>
  <c r="I377" i="25"/>
  <c r="R376" i="25"/>
  <c r="K376" i="25"/>
  <c r="I376" i="25"/>
  <c r="R375" i="25"/>
  <c r="K375" i="25"/>
  <c r="I375" i="25"/>
  <c r="R374" i="25"/>
  <c r="K374" i="25"/>
  <c r="I374" i="25"/>
  <c r="R373" i="25"/>
  <c r="K373" i="25"/>
  <c r="I373" i="25"/>
  <c r="R372" i="25"/>
  <c r="K372" i="25"/>
  <c r="I372" i="25"/>
  <c r="R371" i="25"/>
  <c r="K371" i="25"/>
  <c r="I371" i="25"/>
  <c r="R370" i="25"/>
  <c r="K370" i="25"/>
  <c r="I370" i="25"/>
  <c r="R369" i="25"/>
  <c r="K369" i="25"/>
  <c r="I369" i="25"/>
  <c r="R368" i="25"/>
  <c r="K368" i="25"/>
  <c r="I368" i="25"/>
  <c r="R367" i="25"/>
  <c r="K367" i="25"/>
  <c r="I367" i="25"/>
  <c r="R366" i="25"/>
  <c r="K366" i="25"/>
  <c r="I366" i="25"/>
  <c r="R365" i="25"/>
  <c r="K365" i="25"/>
  <c r="I365" i="25"/>
  <c r="R364" i="25"/>
  <c r="K364" i="25"/>
  <c r="I364" i="25"/>
  <c r="R363" i="25"/>
  <c r="K363" i="25"/>
  <c r="I363" i="25"/>
  <c r="R362" i="25"/>
  <c r="K362" i="25"/>
  <c r="I362" i="25"/>
  <c r="R361" i="25"/>
  <c r="K361" i="25"/>
  <c r="I361" i="25"/>
  <c r="R360" i="25"/>
  <c r="K360" i="25"/>
  <c r="I360" i="25"/>
  <c r="R359" i="25"/>
  <c r="K359" i="25"/>
  <c r="I359" i="25"/>
  <c r="R358" i="25"/>
  <c r="K358" i="25"/>
  <c r="I358" i="25"/>
  <c r="R357" i="25"/>
  <c r="K357" i="25"/>
  <c r="I357" i="25"/>
  <c r="R356" i="25"/>
  <c r="K356" i="25"/>
  <c r="I356" i="25"/>
  <c r="R355" i="25"/>
  <c r="K355" i="25"/>
  <c r="I355" i="25"/>
  <c r="R354" i="25"/>
  <c r="K354" i="25"/>
  <c r="I354" i="25"/>
  <c r="R353" i="25"/>
  <c r="K353" i="25"/>
  <c r="I353" i="25"/>
  <c r="R352" i="25"/>
  <c r="K352" i="25"/>
  <c r="I352" i="25"/>
  <c r="R351" i="25"/>
  <c r="K351" i="25"/>
  <c r="I351" i="25"/>
  <c r="R350" i="25"/>
  <c r="K350" i="25"/>
  <c r="I350" i="25"/>
  <c r="R349" i="25"/>
  <c r="K349" i="25"/>
  <c r="I349" i="25"/>
  <c r="R348" i="25"/>
  <c r="K348" i="25"/>
  <c r="I348" i="25"/>
  <c r="R347" i="25"/>
  <c r="K347" i="25"/>
  <c r="I347" i="25"/>
  <c r="R346" i="25"/>
  <c r="K346" i="25"/>
  <c r="I346" i="25"/>
  <c r="R345" i="25"/>
  <c r="K345" i="25"/>
  <c r="I345" i="25"/>
  <c r="R344" i="25"/>
  <c r="K344" i="25"/>
  <c r="I344" i="25"/>
  <c r="R343" i="25"/>
  <c r="K343" i="25"/>
  <c r="I343" i="25"/>
  <c r="R342" i="25"/>
  <c r="K342" i="25"/>
  <c r="I342" i="25"/>
  <c r="R341" i="25"/>
  <c r="K341" i="25"/>
  <c r="I341" i="25"/>
  <c r="R340" i="25"/>
  <c r="K340" i="25"/>
  <c r="I340" i="25"/>
  <c r="R339" i="25"/>
  <c r="K339" i="25"/>
  <c r="I339" i="25"/>
  <c r="R338" i="25"/>
  <c r="K338" i="25"/>
  <c r="I338" i="25"/>
  <c r="R337" i="25"/>
  <c r="K337" i="25"/>
  <c r="I337" i="25"/>
  <c r="R336" i="25"/>
  <c r="K336" i="25"/>
  <c r="I336" i="25"/>
  <c r="R335" i="25"/>
  <c r="K335" i="25"/>
  <c r="I335" i="25"/>
  <c r="R334" i="25"/>
  <c r="K334" i="25"/>
  <c r="I334" i="25"/>
  <c r="R333" i="25"/>
  <c r="K333" i="25"/>
  <c r="I333" i="25"/>
  <c r="R332" i="25"/>
  <c r="K332" i="25"/>
  <c r="I332" i="25"/>
  <c r="R331" i="25"/>
  <c r="K331" i="25"/>
  <c r="I331" i="25"/>
  <c r="R330" i="25"/>
  <c r="K330" i="25"/>
  <c r="I330" i="25"/>
  <c r="R329" i="25"/>
  <c r="K329" i="25"/>
  <c r="I329" i="25"/>
  <c r="R328" i="25"/>
  <c r="K328" i="25"/>
  <c r="I328" i="25"/>
  <c r="R327" i="25"/>
  <c r="K327" i="25"/>
  <c r="I327" i="25"/>
  <c r="R326" i="25"/>
  <c r="K326" i="25"/>
  <c r="I326" i="25"/>
  <c r="R325" i="25"/>
  <c r="K325" i="25"/>
  <c r="I325" i="25"/>
  <c r="R324" i="25"/>
  <c r="K324" i="25"/>
  <c r="I324" i="25"/>
  <c r="R323" i="25"/>
  <c r="K323" i="25"/>
  <c r="I323" i="25"/>
  <c r="R322" i="25"/>
  <c r="K322" i="25"/>
  <c r="I322" i="25"/>
  <c r="R321" i="25"/>
  <c r="K321" i="25"/>
  <c r="I321" i="25"/>
  <c r="R320" i="25"/>
  <c r="K320" i="25"/>
  <c r="I320" i="25"/>
  <c r="R319" i="25"/>
  <c r="K319" i="25"/>
  <c r="I319" i="25"/>
  <c r="R318" i="25"/>
  <c r="K318" i="25"/>
  <c r="I318" i="25"/>
  <c r="R317" i="25"/>
  <c r="K317" i="25"/>
  <c r="I317" i="25"/>
  <c r="R316" i="25"/>
  <c r="K316" i="25"/>
  <c r="I316" i="25"/>
  <c r="R315" i="25"/>
  <c r="K315" i="25"/>
  <c r="I315" i="25"/>
  <c r="R314" i="25"/>
  <c r="K314" i="25"/>
  <c r="I314" i="25"/>
  <c r="R313" i="25"/>
  <c r="K313" i="25"/>
  <c r="I313" i="25"/>
  <c r="R312" i="25"/>
  <c r="K312" i="25"/>
  <c r="I312" i="25"/>
  <c r="R311" i="25"/>
  <c r="K311" i="25"/>
  <c r="I311" i="25"/>
  <c r="R310" i="25"/>
  <c r="K310" i="25"/>
  <c r="I310" i="25"/>
  <c r="R309" i="25"/>
  <c r="K309" i="25"/>
  <c r="I309" i="25"/>
  <c r="R308" i="25"/>
  <c r="K308" i="25"/>
  <c r="I308" i="25"/>
  <c r="R307" i="25"/>
  <c r="K307" i="25"/>
  <c r="I307" i="25"/>
  <c r="R306" i="25"/>
  <c r="K306" i="25"/>
  <c r="I306" i="25"/>
  <c r="R305" i="25"/>
  <c r="K305" i="25"/>
  <c r="I305" i="25"/>
  <c r="R304" i="25"/>
  <c r="K304" i="25"/>
  <c r="I304" i="25"/>
  <c r="R303" i="25"/>
  <c r="K303" i="25"/>
  <c r="I303" i="25"/>
  <c r="R302" i="25"/>
  <c r="K302" i="25"/>
  <c r="I302" i="25"/>
  <c r="R301" i="25"/>
  <c r="K301" i="25"/>
  <c r="I301" i="25"/>
  <c r="R300" i="25"/>
  <c r="K300" i="25"/>
  <c r="I300" i="25"/>
  <c r="R299" i="25"/>
  <c r="K299" i="25"/>
  <c r="I299" i="25"/>
  <c r="R298" i="25"/>
  <c r="K298" i="25"/>
  <c r="I298" i="25"/>
  <c r="R297" i="25"/>
  <c r="K297" i="25"/>
  <c r="I297" i="25"/>
  <c r="R296" i="25"/>
  <c r="K296" i="25"/>
  <c r="I296" i="25"/>
  <c r="R295" i="25"/>
  <c r="K295" i="25"/>
  <c r="I295" i="25"/>
  <c r="R294" i="25"/>
  <c r="K294" i="25"/>
  <c r="I294" i="25"/>
  <c r="R293" i="25"/>
  <c r="K293" i="25"/>
  <c r="I293" i="25"/>
  <c r="R292" i="25"/>
  <c r="K292" i="25"/>
  <c r="I292" i="25"/>
  <c r="R291" i="25"/>
  <c r="K291" i="25"/>
  <c r="I291" i="25"/>
  <c r="R290" i="25"/>
  <c r="K290" i="25"/>
  <c r="I290" i="25"/>
  <c r="R289" i="25"/>
  <c r="K289" i="25"/>
  <c r="I289" i="25"/>
  <c r="R288" i="25"/>
  <c r="K288" i="25"/>
  <c r="I288" i="25"/>
  <c r="R287" i="25"/>
  <c r="K287" i="25"/>
  <c r="I287" i="25"/>
  <c r="R286" i="25"/>
  <c r="K286" i="25"/>
  <c r="I286" i="25"/>
  <c r="R285" i="25"/>
  <c r="K285" i="25"/>
  <c r="I285" i="25"/>
  <c r="R284" i="25"/>
  <c r="K284" i="25"/>
  <c r="I284" i="25"/>
  <c r="R283" i="25"/>
  <c r="K283" i="25"/>
  <c r="I283" i="25"/>
  <c r="R282" i="25"/>
  <c r="K282" i="25"/>
  <c r="I282" i="25"/>
  <c r="R281" i="25"/>
  <c r="K281" i="25"/>
  <c r="I281" i="25"/>
  <c r="R280" i="25"/>
  <c r="K280" i="25"/>
  <c r="I280" i="25"/>
  <c r="R279" i="25"/>
  <c r="K279" i="25"/>
  <c r="I279" i="25"/>
  <c r="R278" i="25"/>
  <c r="K278" i="25"/>
  <c r="I278" i="25"/>
  <c r="R277" i="25"/>
  <c r="K277" i="25"/>
  <c r="I277" i="25"/>
  <c r="R276" i="25"/>
  <c r="K276" i="25"/>
  <c r="I276" i="25"/>
  <c r="R275" i="25"/>
  <c r="K275" i="25"/>
  <c r="I275" i="25"/>
  <c r="R274" i="25"/>
  <c r="K274" i="25"/>
  <c r="I274" i="25"/>
  <c r="R273" i="25"/>
  <c r="K273" i="25"/>
  <c r="I273" i="25"/>
  <c r="R272" i="25"/>
  <c r="K272" i="25"/>
  <c r="I272" i="25"/>
  <c r="R271" i="25"/>
  <c r="K271" i="25"/>
  <c r="I271" i="25"/>
  <c r="R270" i="25"/>
  <c r="K270" i="25"/>
  <c r="I270" i="25"/>
  <c r="R269" i="25"/>
  <c r="K269" i="25"/>
  <c r="I269" i="25"/>
  <c r="R268" i="25"/>
  <c r="K268" i="25"/>
  <c r="I268" i="25"/>
  <c r="R267" i="25"/>
  <c r="K267" i="25"/>
  <c r="I267" i="25"/>
  <c r="R266" i="25"/>
  <c r="K266" i="25"/>
  <c r="I266" i="25"/>
  <c r="R265" i="25"/>
  <c r="K265" i="25"/>
  <c r="I265" i="25"/>
  <c r="R264" i="25"/>
  <c r="K264" i="25"/>
  <c r="I264" i="25"/>
  <c r="R263" i="25"/>
  <c r="K263" i="25"/>
  <c r="I263" i="25"/>
  <c r="R262" i="25"/>
  <c r="K262" i="25"/>
  <c r="I262" i="25"/>
  <c r="R261" i="25"/>
  <c r="K261" i="25"/>
  <c r="I261" i="25"/>
  <c r="R260" i="25"/>
  <c r="K260" i="25"/>
  <c r="I260" i="25"/>
  <c r="R259" i="25"/>
  <c r="K259" i="25"/>
  <c r="I259" i="25"/>
  <c r="R258" i="25"/>
  <c r="K258" i="25"/>
  <c r="I258" i="25"/>
  <c r="R257" i="25"/>
  <c r="K257" i="25"/>
  <c r="I257" i="25"/>
  <c r="R256" i="25"/>
  <c r="K256" i="25"/>
  <c r="I256" i="25"/>
  <c r="R255" i="25"/>
  <c r="K255" i="25"/>
  <c r="I255" i="25"/>
  <c r="R254" i="25"/>
  <c r="K254" i="25"/>
  <c r="I254" i="25"/>
  <c r="R253" i="25"/>
  <c r="K253" i="25"/>
  <c r="I253" i="25"/>
  <c r="R252" i="25"/>
  <c r="K252" i="25"/>
  <c r="I252" i="25"/>
  <c r="R251" i="25"/>
  <c r="K251" i="25"/>
  <c r="I251" i="25"/>
  <c r="R250" i="25"/>
  <c r="K250" i="25"/>
  <c r="I250" i="25"/>
  <c r="R249" i="25"/>
  <c r="K249" i="25"/>
  <c r="I249" i="25"/>
  <c r="R248" i="25"/>
  <c r="K248" i="25"/>
  <c r="I248" i="25"/>
  <c r="R247" i="25"/>
  <c r="K247" i="25"/>
  <c r="I247" i="25"/>
  <c r="R246" i="25"/>
  <c r="K246" i="25"/>
  <c r="I246" i="25"/>
  <c r="R245" i="25"/>
  <c r="K245" i="25"/>
  <c r="I245" i="25"/>
  <c r="R244" i="25"/>
  <c r="K244" i="25"/>
  <c r="I244" i="25"/>
  <c r="R243" i="25"/>
  <c r="K243" i="25"/>
  <c r="I243" i="25"/>
  <c r="R242" i="25"/>
  <c r="K242" i="25"/>
  <c r="I242" i="25"/>
  <c r="R241" i="25"/>
  <c r="K241" i="25"/>
  <c r="I241" i="25"/>
  <c r="R240" i="25"/>
  <c r="K240" i="25"/>
  <c r="I240" i="25"/>
  <c r="R239" i="25"/>
  <c r="K239" i="25"/>
  <c r="I239" i="25"/>
  <c r="R238" i="25"/>
  <c r="K238" i="25"/>
  <c r="I238" i="25"/>
  <c r="R237" i="25"/>
  <c r="K237" i="25"/>
  <c r="I237" i="25"/>
  <c r="R236" i="25"/>
  <c r="K236" i="25"/>
  <c r="I236" i="25"/>
  <c r="R235" i="25"/>
  <c r="K235" i="25"/>
  <c r="I235" i="25"/>
  <c r="R234" i="25"/>
  <c r="K234" i="25"/>
  <c r="I234" i="25"/>
  <c r="R233" i="25"/>
  <c r="K233" i="25"/>
  <c r="I233" i="25"/>
  <c r="R232" i="25"/>
  <c r="K232" i="25"/>
  <c r="I232" i="25"/>
  <c r="R231" i="25"/>
  <c r="K231" i="25"/>
  <c r="I231" i="25"/>
  <c r="R230" i="25"/>
  <c r="K230" i="25"/>
  <c r="I230" i="25"/>
  <c r="R229" i="25"/>
  <c r="K229" i="25"/>
  <c r="I229" i="25"/>
  <c r="R228" i="25"/>
  <c r="K228" i="25"/>
  <c r="I228" i="25"/>
  <c r="R227" i="25"/>
  <c r="K227" i="25"/>
  <c r="I227" i="25"/>
  <c r="R226" i="25"/>
  <c r="K226" i="25"/>
  <c r="I226" i="25"/>
  <c r="R225" i="25"/>
  <c r="K225" i="25"/>
  <c r="I225" i="25"/>
  <c r="R224" i="25"/>
  <c r="K224" i="25"/>
  <c r="I224" i="25"/>
  <c r="R223" i="25"/>
  <c r="K223" i="25"/>
  <c r="I223" i="25"/>
  <c r="R222" i="25"/>
  <c r="K222" i="25"/>
  <c r="I222" i="25"/>
  <c r="R221" i="25"/>
  <c r="K221" i="25"/>
  <c r="I221" i="25"/>
  <c r="R220" i="25"/>
  <c r="K220" i="25"/>
  <c r="I220" i="25"/>
  <c r="R219" i="25"/>
  <c r="K219" i="25"/>
  <c r="I219" i="25"/>
  <c r="R218" i="25"/>
  <c r="K218" i="25"/>
  <c r="I218" i="25"/>
  <c r="R217" i="25"/>
  <c r="K217" i="25"/>
  <c r="I217" i="25"/>
  <c r="R216" i="25"/>
  <c r="K216" i="25"/>
  <c r="I216" i="25"/>
  <c r="R215" i="25"/>
  <c r="K215" i="25"/>
  <c r="I215" i="25"/>
  <c r="R214" i="25"/>
  <c r="K214" i="25"/>
  <c r="I214" i="25"/>
  <c r="R213" i="25"/>
  <c r="K213" i="25"/>
  <c r="I213" i="25"/>
  <c r="R212" i="25"/>
  <c r="K212" i="25"/>
  <c r="I212" i="25"/>
  <c r="R211" i="25"/>
  <c r="K211" i="25"/>
  <c r="I211" i="25"/>
  <c r="R210" i="25"/>
  <c r="K210" i="25"/>
  <c r="I210" i="25"/>
  <c r="R209" i="25"/>
  <c r="K209" i="25"/>
  <c r="I209" i="25"/>
  <c r="R208" i="25"/>
  <c r="K208" i="25"/>
  <c r="I208" i="25"/>
  <c r="R207" i="25"/>
  <c r="K207" i="25"/>
  <c r="I207" i="25"/>
  <c r="R206" i="25"/>
  <c r="K206" i="25"/>
  <c r="I206" i="25"/>
  <c r="R205" i="25"/>
  <c r="K205" i="25"/>
  <c r="I205" i="25"/>
  <c r="R204" i="25"/>
  <c r="K204" i="25"/>
  <c r="I204" i="25"/>
  <c r="R203" i="25"/>
  <c r="K203" i="25"/>
  <c r="I203" i="25"/>
  <c r="R202" i="25"/>
  <c r="K202" i="25"/>
  <c r="I202" i="25"/>
  <c r="R201" i="25"/>
  <c r="K201" i="25"/>
  <c r="I201" i="25"/>
  <c r="R200" i="25"/>
  <c r="K200" i="25"/>
  <c r="I200" i="25"/>
  <c r="R199" i="25"/>
  <c r="K199" i="25"/>
  <c r="I199" i="25"/>
  <c r="R198" i="25"/>
  <c r="K198" i="25"/>
  <c r="I198" i="25"/>
  <c r="R197" i="25"/>
  <c r="K197" i="25"/>
  <c r="I197" i="25"/>
  <c r="R196" i="25"/>
  <c r="K196" i="25"/>
  <c r="I196" i="25"/>
  <c r="R195" i="25"/>
  <c r="K195" i="25"/>
  <c r="I195" i="25"/>
  <c r="R194" i="25"/>
  <c r="K194" i="25"/>
  <c r="I194" i="25"/>
  <c r="R193" i="25"/>
  <c r="K193" i="25"/>
  <c r="I193" i="25"/>
  <c r="R192" i="25"/>
  <c r="K192" i="25"/>
  <c r="I192" i="25"/>
  <c r="R191" i="25"/>
  <c r="K191" i="25"/>
  <c r="I191" i="25"/>
  <c r="R190" i="25"/>
  <c r="K190" i="25"/>
  <c r="I190" i="25"/>
  <c r="R189" i="25"/>
  <c r="K189" i="25"/>
  <c r="I189" i="25"/>
  <c r="R188" i="25"/>
  <c r="K188" i="25"/>
  <c r="I188" i="25"/>
  <c r="R187" i="25"/>
  <c r="K187" i="25"/>
  <c r="I187" i="25"/>
  <c r="R186" i="25"/>
  <c r="K186" i="25"/>
  <c r="I186" i="25"/>
  <c r="R177" i="25"/>
  <c r="K177" i="25"/>
  <c r="I177" i="25"/>
  <c r="R176" i="25"/>
  <c r="K176" i="25"/>
  <c r="I176" i="25"/>
  <c r="R175" i="25"/>
  <c r="K175" i="25"/>
  <c r="I175" i="25"/>
  <c r="R174" i="25"/>
  <c r="K174" i="25"/>
  <c r="I174" i="25"/>
  <c r="R173" i="25"/>
  <c r="K173" i="25"/>
  <c r="I173" i="25"/>
  <c r="R172" i="25"/>
  <c r="K172" i="25"/>
  <c r="I172" i="25"/>
  <c r="R171" i="25"/>
  <c r="K171" i="25"/>
  <c r="I171" i="25"/>
  <c r="R170" i="25"/>
  <c r="K170" i="25"/>
  <c r="I170" i="25"/>
  <c r="R169" i="25"/>
  <c r="K169" i="25"/>
  <c r="I169" i="25"/>
  <c r="R168" i="25"/>
  <c r="K168" i="25"/>
  <c r="I168" i="25"/>
  <c r="R167" i="25"/>
  <c r="K167" i="25"/>
  <c r="I167" i="25"/>
  <c r="R166" i="25"/>
  <c r="K166" i="25"/>
  <c r="I166" i="25"/>
  <c r="R165" i="25"/>
  <c r="K165" i="25"/>
  <c r="I165" i="25"/>
  <c r="R164" i="25"/>
  <c r="K164" i="25"/>
  <c r="I164" i="25"/>
  <c r="R163" i="25"/>
  <c r="K163" i="25"/>
  <c r="I163" i="25"/>
  <c r="R162" i="25"/>
  <c r="K162" i="25"/>
  <c r="I162" i="25"/>
  <c r="R161" i="25"/>
  <c r="K161" i="25"/>
  <c r="I161" i="25"/>
  <c r="R160" i="25"/>
  <c r="K160" i="25"/>
  <c r="I160" i="25"/>
  <c r="R159" i="25"/>
  <c r="K159" i="25"/>
  <c r="I159" i="25"/>
  <c r="R158" i="25"/>
  <c r="K158" i="25"/>
  <c r="I158" i="25"/>
  <c r="R157" i="25"/>
  <c r="K157" i="25"/>
  <c r="I157" i="25"/>
  <c r="R156" i="25"/>
  <c r="K156" i="25"/>
  <c r="I156" i="25"/>
  <c r="R155" i="25"/>
  <c r="K155" i="25"/>
  <c r="I155" i="25"/>
  <c r="R154" i="25"/>
  <c r="K154" i="25"/>
  <c r="I154" i="25"/>
  <c r="R153" i="25"/>
  <c r="K153" i="25"/>
  <c r="I153" i="25"/>
  <c r="R152" i="25"/>
  <c r="K152" i="25"/>
  <c r="I152" i="25"/>
  <c r="R151" i="25"/>
  <c r="K151" i="25"/>
  <c r="I151" i="25"/>
  <c r="R150" i="25"/>
  <c r="K150" i="25"/>
  <c r="I150" i="25"/>
  <c r="R149" i="25"/>
  <c r="K149" i="25"/>
  <c r="I149" i="25"/>
  <c r="R148" i="25"/>
  <c r="K148" i="25"/>
  <c r="I148" i="25"/>
  <c r="R147" i="25"/>
  <c r="K147" i="25"/>
  <c r="I147" i="25"/>
  <c r="R146" i="25"/>
  <c r="K146" i="25"/>
  <c r="I146" i="25"/>
  <c r="R145" i="25"/>
  <c r="K145" i="25"/>
  <c r="I145" i="25"/>
  <c r="R144" i="25"/>
  <c r="K144" i="25"/>
  <c r="I144" i="25"/>
  <c r="R143" i="25"/>
  <c r="K143" i="25"/>
  <c r="I143" i="25"/>
  <c r="R142" i="25"/>
  <c r="K142" i="25"/>
  <c r="I142" i="25"/>
  <c r="R141" i="25"/>
  <c r="K141" i="25"/>
  <c r="I141" i="25"/>
  <c r="R140" i="25"/>
  <c r="K140" i="25"/>
  <c r="I140" i="25"/>
  <c r="K139" i="25"/>
  <c r="I139" i="25"/>
  <c r="K138" i="25"/>
  <c r="I138" i="25"/>
  <c r="K137" i="25"/>
  <c r="I137" i="25"/>
  <c r="K136" i="25"/>
  <c r="I136" i="25"/>
  <c r="R135" i="25"/>
  <c r="K135" i="25"/>
  <c r="I135" i="25"/>
  <c r="K134" i="25"/>
  <c r="I134" i="25"/>
  <c r="K133" i="25"/>
  <c r="I133" i="25"/>
  <c r="K132" i="25"/>
  <c r="I132" i="25"/>
  <c r="K131" i="25"/>
  <c r="I131" i="25"/>
  <c r="K130" i="25"/>
  <c r="I130" i="25"/>
  <c r="K129" i="25"/>
  <c r="I129" i="25"/>
  <c r="R128" i="25"/>
  <c r="K128" i="25"/>
  <c r="I128" i="25"/>
  <c r="K127" i="25"/>
  <c r="I127" i="25"/>
  <c r="K126" i="25"/>
  <c r="I126" i="25"/>
  <c r="K125" i="25"/>
  <c r="I125" i="25"/>
  <c r="K124" i="25"/>
  <c r="I124" i="25"/>
  <c r="K123" i="25"/>
  <c r="I123" i="25"/>
  <c r="K122" i="25"/>
  <c r="I122" i="25"/>
  <c r="R121" i="25"/>
  <c r="K121" i="25"/>
  <c r="I121" i="25"/>
  <c r="K120" i="25"/>
  <c r="I120" i="25"/>
  <c r="K119" i="25"/>
  <c r="I119" i="25"/>
  <c r="K118" i="25"/>
  <c r="I118" i="25"/>
  <c r="K117" i="25"/>
  <c r="I117" i="25"/>
  <c r="K116" i="25"/>
  <c r="I116" i="25"/>
  <c r="K115" i="25"/>
  <c r="I115" i="25"/>
  <c r="K114" i="25"/>
  <c r="I114" i="25"/>
  <c r="K113" i="25"/>
  <c r="I113" i="25"/>
  <c r="K112" i="25"/>
  <c r="I112" i="25"/>
  <c r="K111" i="25"/>
  <c r="I111" i="25"/>
  <c r="K110" i="25"/>
  <c r="I110" i="25"/>
  <c r="K109" i="25"/>
  <c r="I109" i="25"/>
  <c r="K108" i="25"/>
  <c r="I108" i="25"/>
  <c r="R107" i="25"/>
  <c r="K107" i="25"/>
  <c r="I107" i="25"/>
  <c r="K106" i="25"/>
  <c r="I106" i="25"/>
  <c r="K105" i="25"/>
  <c r="I105" i="25"/>
  <c r="K104" i="25"/>
  <c r="I104" i="25"/>
  <c r="K103" i="25"/>
  <c r="I103" i="25"/>
  <c r="K102" i="25"/>
  <c r="I102" i="25"/>
  <c r="K101" i="25"/>
  <c r="I101" i="25"/>
  <c r="R100" i="25"/>
  <c r="K100" i="25"/>
  <c r="I100" i="25"/>
  <c r="R99" i="25"/>
  <c r="K99" i="25"/>
  <c r="I99" i="25"/>
  <c r="R98" i="25"/>
  <c r="K98" i="25"/>
  <c r="I98" i="25"/>
  <c r="R97" i="25"/>
  <c r="K97" i="25"/>
  <c r="I97" i="25"/>
  <c r="R96" i="25"/>
  <c r="K96" i="25"/>
  <c r="I96" i="25"/>
  <c r="R95" i="25"/>
  <c r="K95" i="25"/>
  <c r="I95" i="25"/>
  <c r="R94" i="25"/>
  <c r="K94" i="25"/>
  <c r="I94" i="25"/>
  <c r="R93" i="25"/>
  <c r="K93" i="25"/>
  <c r="I93" i="25"/>
  <c r="R92" i="25"/>
  <c r="K92" i="25"/>
  <c r="I92" i="25"/>
  <c r="R91" i="25"/>
  <c r="K91" i="25"/>
  <c r="I91" i="25"/>
  <c r="R90" i="25"/>
  <c r="K90" i="25"/>
  <c r="I90" i="25"/>
  <c r="R89" i="25"/>
  <c r="K89" i="25"/>
  <c r="I89" i="25"/>
  <c r="R88" i="25"/>
  <c r="K88" i="25"/>
  <c r="I88" i="25"/>
  <c r="R87" i="25"/>
  <c r="K87" i="25"/>
  <c r="I87" i="25"/>
  <c r="R86" i="25"/>
  <c r="K86" i="25"/>
  <c r="I86" i="25"/>
  <c r="R85" i="25"/>
  <c r="K85" i="25"/>
  <c r="I85" i="25"/>
  <c r="R84" i="25"/>
  <c r="K84" i="25"/>
  <c r="I84" i="25"/>
  <c r="R83" i="25"/>
  <c r="K83" i="25"/>
  <c r="I83" i="25"/>
  <c r="R82" i="25"/>
  <c r="K82" i="25"/>
  <c r="I82" i="25"/>
  <c r="R81" i="25"/>
  <c r="K81" i="25"/>
  <c r="I81" i="25"/>
  <c r="R80" i="25"/>
  <c r="K80" i="25"/>
  <c r="I80" i="25"/>
  <c r="R79" i="25"/>
  <c r="K79" i="25"/>
  <c r="I79" i="25"/>
  <c r="R78" i="25"/>
  <c r="K78" i="25"/>
  <c r="I78" i="25"/>
  <c r="R77" i="25"/>
  <c r="K77" i="25"/>
  <c r="I77" i="25"/>
  <c r="R76" i="25"/>
  <c r="K76" i="25"/>
  <c r="I76" i="25"/>
  <c r="R75" i="25"/>
  <c r="K75" i="25"/>
  <c r="I75" i="25"/>
  <c r="R74" i="25"/>
  <c r="K74" i="25"/>
  <c r="I74" i="25"/>
  <c r="R73" i="25"/>
  <c r="K73" i="25"/>
  <c r="I73" i="25"/>
  <c r="R72" i="25"/>
  <c r="K72" i="25"/>
  <c r="I72" i="25"/>
  <c r="R71" i="25"/>
  <c r="K71" i="25"/>
  <c r="I71" i="25"/>
  <c r="R70" i="25"/>
  <c r="K70" i="25"/>
  <c r="I70" i="25"/>
  <c r="R69" i="25"/>
  <c r="K69" i="25"/>
  <c r="I69" i="25"/>
  <c r="R68" i="25"/>
  <c r="K68" i="25"/>
  <c r="I68" i="25"/>
  <c r="R67" i="25"/>
  <c r="K67" i="25"/>
  <c r="I67" i="25"/>
  <c r="R66" i="25"/>
  <c r="K66" i="25"/>
  <c r="I66" i="25"/>
  <c r="R65" i="25"/>
  <c r="K65" i="25"/>
  <c r="I65" i="25"/>
  <c r="R64" i="25"/>
  <c r="K64" i="25"/>
  <c r="I64" i="25"/>
  <c r="R63" i="25"/>
  <c r="K63" i="25"/>
  <c r="I63" i="25"/>
  <c r="R62" i="25"/>
  <c r="K62" i="25"/>
  <c r="I62" i="25"/>
  <c r="R61" i="25"/>
  <c r="K61" i="25"/>
  <c r="I61" i="25"/>
  <c r="R60" i="25"/>
  <c r="K60" i="25"/>
  <c r="I60" i="25"/>
  <c r="R59" i="25"/>
  <c r="K59" i="25"/>
  <c r="I59" i="25"/>
  <c r="R58" i="25"/>
  <c r="K58" i="25"/>
  <c r="I58" i="25"/>
  <c r="R57" i="25"/>
  <c r="K57" i="25"/>
  <c r="I57" i="25"/>
  <c r="R56" i="25"/>
  <c r="K56" i="25"/>
  <c r="I56" i="25"/>
  <c r="R55" i="25"/>
  <c r="K55" i="25"/>
  <c r="I55" i="25"/>
  <c r="R54" i="25"/>
  <c r="K54" i="25"/>
  <c r="I54" i="25"/>
  <c r="R53" i="25"/>
  <c r="K53" i="25"/>
  <c r="I53" i="25"/>
  <c r="R52" i="25"/>
  <c r="K52" i="25"/>
  <c r="I52" i="25"/>
  <c r="R51" i="25"/>
  <c r="K51" i="25"/>
  <c r="I51" i="25"/>
  <c r="R50" i="25"/>
  <c r="K50" i="25"/>
  <c r="I50" i="25"/>
  <c r="R49" i="25"/>
  <c r="K49" i="25"/>
  <c r="I49" i="25"/>
  <c r="R48" i="25"/>
  <c r="K48" i="25"/>
  <c r="I48" i="25"/>
  <c r="R47" i="25"/>
  <c r="K47" i="25"/>
  <c r="I47" i="25"/>
  <c r="R46" i="25"/>
  <c r="K46" i="25"/>
  <c r="I46" i="25"/>
  <c r="R45" i="25"/>
  <c r="K45" i="25"/>
  <c r="I45" i="25"/>
  <c r="R44" i="25"/>
  <c r="K44" i="25"/>
  <c r="I44" i="25"/>
  <c r="R43" i="25"/>
  <c r="K43" i="25"/>
  <c r="I43" i="25"/>
  <c r="R42" i="25"/>
  <c r="K42" i="25"/>
  <c r="I42" i="25"/>
  <c r="R41" i="25"/>
  <c r="K41" i="25"/>
  <c r="I41" i="25"/>
  <c r="R40" i="25"/>
  <c r="K40" i="25"/>
  <c r="I40" i="25"/>
  <c r="R39" i="25"/>
  <c r="K39" i="25"/>
  <c r="I39" i="25"/>
  <c r="R38" i="25"/>
  <c r="K38" i="25"/>
  <c r="I38" i="25"/>
  <c r="R37" i="25"/>
  <c r="K37" i="25"/>
  <c r="I37" i="25"/>
  <c r="R36" i="25"/>
  <c r="K36" i="25"/>
  <c r="I36" i="25"/>
  <c r="R35" i="25"/>
  <c r="K35" i="25"/>
  <c r="I35" i="25"/>
  <c r="R34" i="25"/>
  <c r="K34" i="25"/>
  <c r="I34" i="25"/>
  <c r="R33" i="25"/>
  <c r="K33" i="25"/>
  <c r="I33" i="25"/>
  <c r="R32" i="25"/>
  <c r="K32" i="25"/>
  <c r="I32" i="25"/>
  <c r="R31" i="25"/>
  <c r="K31" i="25"/>
  <c r="I31" i="25"/>
  <c r="R30" i="25"/>
  <c r="K30" i="25"/>
  <c r="I30" i="25"/>
  <c r="R29" i="25"/>
  <c r="K29" i="25"/>
  <c r="I29" i="25"/>
  <c r="R28" i="25"/>
  <c r="K28" i="25"/>
  <c r="I28" i="25"/>
  <c r="R27" i="25"/>
  <c r="K27" i="25"/>
  <c r="I27" i="25"/>
  <c r="R26" i="25"/>
  <c r="K26" i="25"/>
  <c r="I26" i="25"/>
  <c r="R25" i="25"/>
  <c r="K25" i="25"/>
  <c r="I25" i="25"/>
  <c r="R24" i="25"/>
  <c r="K24" i="25"/>
  <c r="I24" i="25"/>
  <c r="R23" i="25"/>
  <c r="K23" i="25"/>
  <c r="I23" i="25"/>
  <c r="R22" i="25"/>
  <c r="K22" i="25"/>
  <c r="I22" i="25"/>
  <c r="R21" i="25"/>
  <c r="K21" i="25"/>
  <c r="I21" i="25"/>
  <c r="R20" i="25"/>
  <c r="K20" i="25"/>
  <c r="I20" i="25"/>
  <c r="R19" i="25"/>
  <c r="K19" i="25"/>
  <c r="I19" i="25"/>
  <c r="R18" i="25"/>
  <c r="K18" i="25"/>
  <c r="I18" i="25"/>
  <c r="R17" i="25"/>
  <c r="K17" i="25"/>
  <c r="I17" i="25"/>
  <c r="R16" i="25"/>
  <c r="K16" i="25"/>
  <c r="I16" i="25"/>
  <c r="R15" i="25"/>
  <c r="K15" i="25"/>
  <c r="I15" i="25"/>
  <c r="R14" i="25"/>
  <c r="K14" i="25"/>
  <c r="I14" i="25"/>
  <c r="R13" i="25"/>
  <c r="K13" i="25"/>
  <c r="I13" i="25"/>
  <c r="R12" i="25"/>
  <c r="K12" i="25"/>
  <c r="I12" i="25"/>
  <c r="R11" i="25"/>
  <c r="K11" i="25"/>
  <c r="I11" i="25"/>
  <c r="R10" i="25"/>
  <c r="K10" i="25"/>
  <c r="I10" i="25"/>
  <c r="R9" i="25"/>
  <c r="K9" i="25"/>
  <c r="I9" i="25"/>
  <c r="R8" i="25"/>
  <c r="K8" i="25"/>
  <c r="I8" i="25"/>
  <c r="R7" i="25"/>
  <c r="K7" i="25"/>
  <c r="I7" i="25"/>
  <c r="R6" i="25"/>
  <c r="K6" i="25"/>
  <c r="I6" i="25"/>
  <c r="R5" i="25"/>
  <c r="K5" i="25"/>
  <c r="I5" i="25"/>
  <c r="R4" i="25"/>
  <c r="K4" i="25"/>
  <c r="I4" i="25"/>
  <c r="R3" i="25"/>
  <c r="K3" i="25"/>
  <c r="I3" i="25"/>
  <c r="R2" i="25"/>
  <c r="K2" i="25"/>
  <c r="I2" i="25"/>
  <c r="S11" i="26"/>
  <c r="R11" i="26"/>
  <c r="P11" i="26"/>
  <c r="O11" i="26"/>
  <c r="N11" i="26"/>
  <c r="L11" i="26"/>
  <c r="K11" i="26"/>
  <c r="F11" i="26"/>
  <c r="J11" i="26"/>
  <c r="I11" i="26"/>
  <c r="E11" i="26"/>
  <c r="C11" i="26"/>
  <c r="B11" i="26"/>
  <c r="R57" i="40"/>
  <c r="K57" i="40"/>
  <c r="I57" i="40"/>
  <c r="R53" i="40"/>
  <c r="K53" i="40"/>
  <c r="I53" i="40"/>
  <c r="R49" i="40"/>
  <c r="K49" i="40"/>
  <c r="I49" i="40"/>
  <c r="R46" i="40"/>
  <c r="K46" i="40"/>
  <c r="I46" i="40"/>
  <c r="R69" i="40"/>
  <c r="K69" i="40"/>
  <c r="I69" i="40"/>
  <c r="R43" i="40"/>
  <c r="K43" i="40"/>
  <c r="I43" i="40"/>
  <c r="R41" i="40"/>
  <c r="K41" i="40"/>
  <c r="I41" i="40"/>
  <c r="R39" i="40"/>
  <c r="K39" i="40"/>
  <c r="I39" i="40"/>
  <c r="R38" i="40"/>
  <c r="K38" i="40"/>
  <c r="I38" i="40"/>
  <c r="R33" i="40"/>
  <c r="R32" i="40"/>
  <c r="K33" i="40"/>
  <c r="I33" i="40"/>
  <c r="K32" i="40"/>
  <c r="I32" i="40"/>
  <c r="K3" i="40"/>
  <c r="K4" i="40"/>
  <c r="K5" i="40"/>
  <c r="K6" i="40"/>
  <c r="K7" i="40"/>
  <c r="K8" i="40"/>
  <c r="K9" i="40"/>
  <c r="K10" i="40"/>
  <c r="K11" i="40"/>
  <c r="K12" i="40"/>
  <c r="K13" i="40"/>
  <c r="K14" i="40"/>
  <c r="K15" i="40"/>
  <c r="K16" i="40"/>
  <c r="K17" i="40"/>
  <c r="K18" i="40"/>
  <c r="K19" i="40"/>
  <c r="K20" i="40"/>
  <c r="K21" i="40"/>
  <c r="K22" i="40"/>
  <c r="K23" i="40"/>
  <c r="K24" i="40"/>
  <c r="K25" i="40"/>
  <c r="K26" i="40"/>
  <c r="K27" i="40"/>
  <c r="K28" i="40"/>
  <c r="K29" i="40"/>
  <c r="K30" i="40"/>
  <c r="K31" i="40"/>
  <c r="K34" i="40"/>
  <c r="K35" i="40"/>
  <c r="K36" i="40"/>
  <c r="K37" i="40"/>
  <c r="K40" i="40"/>
  <c r="K42" i="40"/>
  <c r="K44" i="40"/>
  <c r="K45" i="40"/>
  <c r="K47" i="40"/>
  <c r="K48" i="40"/>
  <c r="K50" i="40"/>
  <c r="K51" i="40"/>
  <c r="K52" i="40"/>
  <c r="K54" i="40"/>
  <c r="K55" i="40"/>
  <c r="K56" i="40"/>
  <c r="K58" i="40"/>
  <c r="K59" i="40"/>
  <c r="K60" i="40"/>
  <c r="K61" i="40"/>
  <c r="K62" i="40"/>
  <c r="K63" i="40"/>
  <c r="K64" i="40"/>
  <c r="K65" i="40"/>
  <c r="K66" i="40"/>
  <c r="K67" i="40"/>
  <c r="K68" i="40"/>
  <c r="K70" i="40"/>
  <c r="K71" i="40"/>
  <c r="K72" i="40"/>
  <c r="K73" i="40"/>
  <c r="K74" i="40"/>
  <c r="K75" i="40"/>
  <c r="K76" i="40"/>
  <c r="K77" i="40"/>
  <c r="K78" i="40"/>
  <c r="K79" i="40"/>
  <c r="K80" i="40"/>
  <c r="K81" i="40"/>
  <c r="K82" i="40"/>
  <c r="K83" i="40"/>
  <c r="K84" i="40"/>
  <c r="K85" i="40"/>
  <c r="I85" i="40"/>
  <c r="I3" i="40"/>
  <c r="I4" i="40"/>
  <c r="I5" i="40"/>
  <c r="I6" i="40"/>
  <c r="I7" i="40"/>
  <c r="I8" i="40"/>
  <c r="I9" i="40"/>
  <c r="I10" i="40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25" i="40"/>
  <c r="I26" i="40"/>
  <c r="I27" i="40"/>
  <c r="I28" i="40"/>
  <c r="I29" i="40"/>
  <c r="I30" i="40"/>
  <c r="I31" i="40"/>
  <c r="I34" i="40"/>
  <c r="I35" i="40"/>
  <c r="I36" i="40"/>
  <c r="I37" i="40"/>
  <c r="I40" i="40"/>
  <c r="I42" i="40"/>
  <c r="I44" i="40"/>
  <c r="I45" i="40"/>
  <c r="I47" i="40"/>
  <c r="I48" i="40"/>
  <c r="I50" i="40"/>
  <c r="I51" i="40"/>
  <c r="I52" i="40"/>
  <c r="I54" i="40"/>
  <c r="I55" i="40"/>
  <c r="I56" i="40"/>
  <c r="I58" i="40"/>
  <c r="I59" i="40"/>
  <c r="I60" i="40"/>
  <c r="I61" i="40"/>
  <c r="I62" i="40"/>
  <c r="I63" i="40"/>
  <c r="I64" i="40"/>
  <c r="I65" i="40"/>
  <c r="I66" i="40"/>
  <c r="I67" i="40"/>
  <c r="I68" i="40"/>
  <c r="I70" i="40"/>
  <c r="I71" i="40"/>
  <c r="I72" i="40"/>
  <c r="I73" i="40"/>
  <c r="I74" i="40"/>
  <c r="I75" i="40"/>
  <c r="I76" i="40"/>
  <c r="I77" i="40"/>
  <c r="I78" i="40"/>
  <c r="I79" i="40"/>
  <c r="I80" i="40"/>
  <c r="I81" i="40"/>
  <c r="I82" i="40"/>
  <c r="I83" i="40"/>
  <c r="I84" i="40"/>
  <c r="R3" i="40"/>
  <c r="R4" i="40"/>
  <c r="R5" i="40"/>
  <c r="R6" i="40"/>
  <c r="R7" i="40"/>
  <c r="R8" i="40"/>
  <c r="R9" i="40"/>
  <c r="R10" i="40"/>
  <c r="R11" i="40"/>
  <c r="R12" i="40"/>
  <c r="R13" i="40"/>
  <c r="R14" i="40"/>
  <c r="R15" i="40"/>
  <c r="R16" i="40"/>
  <c r="R17" i="40"/>
  <c r="R18" i="40"/>
  <c r="R19" i="40"/>
  <c r="R20" i="40"/>
  <c r="R21" i="40"/>
  <c r="R22" i="40"/>
  <c r="R23" i="40"/>
  <c r="R24" i="40"/>
  <c r="R25" i="40"/>
  <c r="R26" i="40"/>
  <c r="R27" i="40"/>
  <c r="R28" i="40"/>
  <c r="R29" i="40"/>
  <c r="R30" i="40"/>
  <c r="R31" i="40"/>
  <c r="R34" i="40"/>
  <c r="R35" i="40"/>
  <c r="R36" i="40"/>
  <c r="R37" i="40"/>
  <c r="R40" i="40"/>
  <c r="R42" i="40"/>
  <c r="R44" i="40"/>
  <c r="R45" i="40"/>
  <c r="R47" i="40"/>
  <c r="R48" i="40"/>
  <c r="R50" i="40"/>
  <c r="R51" i="40"/>
  <c r="R52" i="40"/>
  <c r="R54" i="40"/>
  <c r="R55" i="40"/>
  <c r="R56" i="40"/>
  <c r="R58" i="40"/>
  <c r="R59" i="40"/>
  <c r="R60" i="40"/>
  <c r="R61" i="40"/>
  <c r="R62" i="40"/>
  <c r="R63" i="40"/>
  <c r="R64" i="40"/>
  <c r="R65" i="40"/>
  <c r="R66" i="40"/>
  <c r="R67" i="40"/>
  <c r="R68" i="40"/>
  <c r="R70" i="40"/>
  <c r="R71" i="40"/>
  <c r="R72" i="40"/>
  <c r="R73" i="40"/>
  <c r="R74" i="40"/>
  <c r="R75" i="40"/>
  <c r="R76" i="40"/>
  <c r="R77" i="40"/>
  <c r="R78" i="40"/>
  <c r="R79" i="40"/>
  <c r="R80" i="40"/>
  <c r="R81" i="40"/>
  <c r="R82" i="40"/>
  <c r="R83" i="40"/>
  <c r="R84" i="40"/>
  <c r="R85" i="40"/>
  <c r="R2" i="40"/>
  <c r="K2" i="40"/>
  <c r="I2" i="40"/>
  <c r="S10" i="26"/>
  <c r="R10" i="26"/>
  <c r="P10" i="26"/>
  <c r="O10" i="26"/>
  <c r="N10" i="26"/>
  <c r="L10" i="26"/>
  <c r="K10" i="26"/>
  <c r="J10" i="26"/>
  <c r="I10" i="26"/>
  <c r="F10" i="26"/>
  <c r="E10" i="26"/>
  <c r="C10" i="26"/>
  <c r="B10" i="26"/>
  <c r="R93" i="39"/>
  <c r="K93" i="39"/>
  <c r="I93" i="39"/>
  <c r="R86" i="39"/>
  <c r="K86" i="39"/>
  <c r="I86" i="39"/>
  <c r="K85" i="39"/>
  <c r="I85" i="39"/>
  <c r="R85" i="39"/>
  <c r="R82" i="39"/>
  <c r="K82" i="39"/>
  <c r="I82" i="39"/>
  <c r="R79" i="39"/>
  <c r="K79" i="39"/>
  <c r="I79" i="39"/>
  <c r="R74" i="39"/>
  <c r="K74" i="39"/>
  <c r="I74" i="39"/>
  <c r="R70" i="39"/>
  <c r="K70" i="39"/>
  <c r="I70" i="39"/>
  <c r="R68" i="39"/>
  <c r="K68" i="39"/>
  <c r="I68" i="39"/>
  <c r="R57" i="39"/>
  <c r="R58" i="39"/>
  <c r="R59" i="39"/>
  <c r="R60" i="39"/>
  <c r="R61" i="39"/>
  <c r="R62" i="39"/>
  <c r="R63" i="39"/>
  <c r="R64" i="39"/>
  <c r="R65" i="39"/>
  <c r="R66" i="39"/>
  <c r="R67" i="39"/>
  <c r="R69" i="39"/>
  <c r="R71" i="39"/>
  <c r="R72" i="39"/>
  <c r="R73" i="39"/>
  <c r="R75" i="39"/>
  <c r="R76" i="39"/>
  <c r="R77" i="39"/>
  <c r="R78" i="39"/>
  <c r="R80" i="39"/>
  <c r="R81" i="39"/>
  <c r="R83" i="39"/>
  <c r="R84" i="39"/>
  <c r="R87" i="39"/>
  <c r="R88" i="39"/>
  <c r="R89" i="39"/>
  <c r="R90" i="39"/>
  <c r="R91" i="39"/>
  <c r="R92" i="39"/>
  <c r="R94" i="39"/>
  <c r="R95" i="39"/>
  <c r="R96" i="39"/>
  <c r="R97" i="39"/>
  <c r="R98" i="39"/>
  <c r="R99" i="39"/>
  <c r="R2" i="39"/>
  <c r="R3" i="39"/>
  <c r="R4" i="39"/>
  <c r="R5" i="39"/>
  <c r="R6" i="39"/>
  <c r="R7" i="39"/>
  <c r="R8" i="39"/>
  <c r="R9" i="39"/>
  <c r="R10" i="39"/>
  <c r="R11" i="39"/>
  <c r="R12" i="39"/>
  <c r="R13" i="39"/>
  <c r="R14" i="39"/>
  <c r="R15" i="39"/>
  <c r="R16" i="39"/>
  <c r="R17" i="39"/>
  <c r="R18" i="39"/>
  <c r="R19" i="39"/>
  <c r="R20" i="39"/>
  <c r="R21" i="39"/>
  <c r="R22" i="39"/>
  <c r="R23" i="39"/>
  <c r="R24" i="39"/>
  <c r="R25" i="39"/>
  <c r="R26" i="39"/>
  <c r="R27" i="39"/>
  <c r="R28" i="39"/>
  <c r="R29" i="39"/>
  <c r="R30" i="39"/>
  <c r="R31" i="39"/>
  <c r="R32" i="39"/>
  <c r="R33" i="39"/>
  <c r="R34" i="39"/>
  <c r="R35" i="39"/>
  <c r="R36" i="39"/>
  <c r="R37" i="39"/>
  <c r="R38" i="39"/>
  <c r="R39" i="39"/>
  <c r="R40" i="39"/>
  <c r="R41" i="39"/>
  <c r="R42" i="39"/>
  <c r="R43" i="39"/>
  <c r="R44" i="39"/>
  <c r="R45" i="39"/>
  <c r="R46" i="39"/>
  <c r="R47" i="39"/>
  <c r="R48" i="39"/>
  <c r="R49" i="39"/>
  <c r="R50" i="39"/>
  <c r="R51" i="39"/>
  <c r="R52" i="39"/>
  <c r="R53" i="39"/>
  <c r="R54" i="39"/>
  <c r="R55" i="39"/>
  <c r="R56" i="39"/>
  <c r="K56" i="39"/>
  <c r="I56" i="39"/>
  <c r="K50" i="39"/>
  <c r="I50" i="39"/>
  <c r="K42" i="39"/>
  <c r="I42" i="39"/>
  <c r="K25" i="39"/>
  <c r="I25" i="39"/>
  <c r="K99" i="39"/>
  <c r="I99" i="39"/>
  <c r="K98" i="39"/>
  <c r="I98" i="39"/>
  <c r="K97" i="39"/>
  <c r="I97" i="39"/>
  <c r="K96" i="39"/>
  <c r="I96" i="39"/>
  <c r="K95" i="39"/>
  <c r="I95" i="39"/>
  <c r="K94" i="39"/>
  <c r="I94" i="39"/>
  <c r="K92" i="39"/>
  <c r="I92" i="39"/>
  <c r="K91" i="39"/>
  <c r="I91" i="39"/>
  <c r="K90" i="39"/>
  <c r="I90" i="39"/>
  <c r="K89" i="39"/>
  <c r="I89" i="39"/>
  <c r="K88" i="39"/>
  <c r="I88" i="39"/>
  <c r="K87" i="39"/>
  <c r="I87" i="39"/>
  <c r="K84" i="39"/>
  <c r="I84" i="39"/>
  <c r="K83" i="39"/>
  <c r="I83" i="39"/>
  <c r="K81" i="39"/>
  <c r="I81" i="39"/>
  <c r="K80" i="39"/>
  <c r="I80" i="39"/>
  <c r="K78" i="39"/>
  <c r="I78" i="39"/>
  <c r="K77" i="39"/>
  <c r="I77" i="39"/>
  <c r="K76" i="39"/>
  <c r="I76" i="39"/>
  <c r="K75" i="39"/>
  <c r="I75" i="39"/>
  <c r="K73" i="39"/>
  <c r="I73" i="39"/>
  <c r="K72" i="39"/>
  <c r="I72" i="39"/>
  <c r="K71" i="39"/>
  <c r="I71" i="39"/>
  <c r="K69" i="39"/>
  <c r="I69" i="39"/>
  <c r="K67" i="39"/>
  <c r="I67" i="39"/>
  <c r="K66" i="39"/>
  <c r="I66" i="39"/>
  <c r="K65" i="39"/>
  <c r="I65" i="39"/>
  <c r="K64" i="39"/>
  <c r="I64" i="39"/>
  <c r="K63" i="39"/>
  <c r="I63" i="39"/>
  <c r="K62" i="39"/>
  <c r="I62" i="39"/>
  <c r="K61" i="39"/>
  <c r="I61" i="39"/>
  <c r="K60" i="39"/>
  <c r="I60" i="39"/>
  <c r="K59" i="39"/>
  <c r="I59" i="39"/>
  <c r="K58" i="39"/>
  <c r="I58" i="39"/>
  <c r="K57" i="39"/>
  <c r="I57" i="39"/>
  <c r="K55" i="39"/>
  <c r="I55" i="39"/>
  <c r="K54" i="39"/>
  <c r="I54" i="39"/>
  <c r="K53" i="39"/>
  <c r="I53" i="39"/>
  <c r="K52" i="39"/>
  <c r="I52" i="39"/>
  <c r="K51" i="39"/>
  <c r="I51" i="39"/>
  <c r="K49" i="39"/>
  <c r="I49" i="39"/>
  <c r="K48" i="39"/>
  <c r="I48" i="39"/>
  <c r="K47" i="39"/>
  <c r="I47" i="39"/>
  <c r="K46" i="39"/>
  <c r="I46" i="39"/>
  <c r="K45" i="39"/>
  <c r="I45" i="39"/>
  <c r="K44" i="39"/>
  <c r="I44" i="39"/>
  <c r="K43" i="39"/>
  <c r="I43" i="39"/>
  <c r="K41" i="39"/>
  <c r="I41" i="39"/>
  <c r="K40" i="39"/>
  <c r="I40" i="39"/>
  <c r="K39" i="39"/>
  <c r="I39" i="39"/>
  <c r="K38" i="39"/>
  <c r="I38" i="39"/>
  <c r="K37" i="39"/>
  <c r="I37" i="39"/>
  <c r="K36" i="39"/>
  <c r="I36" i="39"/>
  <c r="K35" i="39"/>
  <c r="I35" i="39"/>
  <c r="K34" i="39"/>
  <c r="I34" i="39"/>
  <c r="K33" i="39"/>
  <c r="I33" i="39"/>
  <c r="K32" i="39"/>
  <c r="I32" i="39"/>
  <c r="K31" i="39"/>
  <c r="I31" i="39"/>
  <c r="K30" i="39"/>
  <c r="I30" i="39"/>
  <c r="K29" i="39"/>
  <c r="I29" i="39"/>
  <c r="K28" i="39"/>
  <c r="I28" i="39"/>
  <c r="K27" i="39"/>
  <c r="I27" i="39"/>
  <c r="K26" i="39"/>
  <c r="I26" i="39"/>
  <c r="K24" i="39"/>
  <c r="I24" i="39"/>
  <c r="K23" i="39"/>
  <c r="I23" i="39"/>
  <c r="K22" i="39"/>
  <c r="I22" i="39"/>
  <c r="K21" i="39"/>
  <c r="I21" i="39"/>
  <c r="K20" i="39"/>
  <c r="I20" i="39"/>
  <c r="K19" i="39"/>
  <c r="I19" i="39"/>
  <c r="K18" i="39"/>
  <c r="I18" i="39"/>
  <c r="K17" i="39"/>
  <c r="I17" i="39"/>
  <c r="K16" i="39"/>
  <c r="I16" i="39"/>
  <c r="K15" i="39"/>
  <c r="I15" i="39"/>
  <c r="K14" i="39"/>
  <c r="I14" i="39"/>
  <c r="K13" i="39"/>
  <c r="I13" i="39"/>
  <c r="K12" i="39"/>
  <c r="I12" i="39"/>
  <c r="K11" i="39"/>
  <c r="I11" i="39"/>
  <c r="K10" i="39"/>
  <c r="I10" i="39"/>
  <c r="K9" i="39"/>
  <c r="I9" i="39"/>
  <c r="K8" i="39"/>
  <c r="I8" i="39"/>
  <c r="K6" i="39"/>
  <c r="I6" i="39"/>
  <c r="K5" i="39"/>
  <c r="I5" i="39"/>
  <c r="K4" i="39"/>
  <c r="I4" i="39"/>
  <c r="K3" i="39"/>
  <c r="I3" i="39"/>
  <c r="K2" i="39"/>
  <c r="I2" i="39"/>
  <c r="B4" i="26"/>
  <c r="S12" i="26"/>
  <c r="R12" i="26"/>
  <c r="P12" i="26"/>
  <c r="Q10" i="26"/>
  <c r="Q11" i="26"/>
  <c r="Q12" i="26"/>
  <c r="O12" i="26"/>
  <c r="N12" i="26"/>
  <c r="L12" i="26"/>
  <c r="J12" i="26"/>
  <c r="K12" i="26"/>
  <c r="H12" i="26" s="1"/>
  <c r="I12" i="26"/>
  <c r="F12" i="26"/>
  <c r="E12" i="26"/>
  <c r="C12" i="26"/>
  <c r="B12" i="26"/>
  <c r="G10" i="26"/>
  <c r="G11" i="26"/>
  <c r="G12" i="26"/>
  <c r="M10" i="26"/>
  <c r="M11" i="26"/>
  <c r="M12" i="26"/>
  <c r="H10" i="26"/>
  <c r="H11" i="26"/>
  <c r="D10" i="26"/>
  <c r="D11" i="26"/>
  <c r="D12" i="26"/>
  <c r="R70" i="38"/>
  <c r="K70" i="38"/>
  <c r="I70" i="38"/>
  <c r="K69" i="38"/>
  <c r="I69" i="38"/>
  <c r="K68" i="38"/>
  <c r="I68" i="38"/>
  <c r="K67" i="38"/>
  <c r="I67" i="38"/>
  <c r="K66" i="38"/>
  <c r="I66" i="38"/>
  <c r="K65" i="38"/>
  <c r="I65" i="38"/>
  <c r="K64" i="38"/>
  <c r="I64" i="38"/>
  <c r="R63" i="38"/>
  <c r="K63" i="38"/>
  <c r="I63" i="38"/>
  <c r="K62" i="38"/>
  <c r="I62" i="38"/>
  <c r="K61" i="38"/>
  <c r="I61" i="38"/>
  <c r="K60" i="38"/>
  <c r="I60" i="38"/>
  <c r="K59" i="38"/>
  <c r="I59" i="38"/>
  <c r="K58" i="38"/>
  <c r="I58" i="38"/>
  <c r="K57" i="38"/>
  <c r="I57" i="38"/>
  <c r="R56" i="38"/>
  <c r="K56" i="38"/>
  <c r="I56" i="38"/>
  <c r="K55" i="38"/>
  <c r="I55" i="38"/>
  <c r="K54" i="38"/>
  <c r="I54" i="38"/>
  <c r="K53" i="38"/>
  <c r="I53" i="38"/>
  <c r="K52" i="38"/>
  <c r="I52" i="38"/>
  <c r="K51" i="38"/>
  <c r="I51" i="38"/>
  <c r="K50" i="38"/>
  <c r="I50" i="38"/>
  <c r="K49" i="38"/>
  <c r="I49" i="38"/>
  <c r="K48" i="38"/>
  <c r="I48" i="38"/>
  <c r="K47" i="38"/>
  <c r="I47" i="38"/>
  <c r="K46" i="38"/>
  <c r="I46" i="38"/>
  <c r="R45" i="38"/>
  <c r="K45" i="38"/>
  <c r="I45" i="38"/>
  <c r="K44" i="38"/>
  <c r="I44" i="38"/>
  <c r="K43" i="38"/>
  <c r="I43" i="38"/>
  <c r="K42" i="38"/>
  <c r="I42" i="38"/>
  <c r="K41" i="38"/>
  <c r="I41" i="38"/>
  <c r="K40" i="38"/>
  <c r="I40" i="38"/>
  <c r="K39" i="38"/>
  <c r="I39" i="38"/>
  <c r="R38" i="38"/>
  <c r="K38" i="38"/>
  <c r="I38" i="38"/>
  <c r="K37" i="38"/>
  <c r="I37" i="38"/>
  <c r="K36" i="38"/>
  <c r="I36" i="38"/>
  <c r="K35" i="38"/>
  <c r="I35" i="38"/>
  <c r="K34" i="38"/>
  <c r="I34" i="38"/>
  <c r="K33" i="38"/>
  <c r="I33" i="38"/>
  <c r="K32" i="38"/>
  <c r="I32" i="38"/>
  <c r="K31" i="38"/>
  <c r="I31" i="38"/>
  <c r="K30" i="38"/>
  <c r="I30" i="38"/>
  <c r="K29" i="38"/>
  <c r="I29" i="38"/>
  <c r="K28" i="38"/>
  <c r="I28" i="38"/>
  <c r="R27" i="38"/>
  <c r="K27" i="38"/>
  <c r="I27" i="38"/>
  <c r="K26" i="38"/>
  <c r="I26" i="38"/>
  <c r="K25" i="38"/>
  <c r="I25" i="38"/>
  <c r="K24" i="38"/>
  <c r="I24" i="38"/>
  <c r="K23" i="38"/>
  <c r="I23" i="38"/>
  <c r="K22" i="38"/>
  <c r="I22" i="38"/>
  <c r="K21" i="38"/>
  <c r="I21" i="38"/>
  <c r="R20" i="38"/>
  <c r="K20" i="38"/>
  <c r="I20" i="38"/>
  <c r="K19" i="38"/>
  <c r="I19" i="38"/>
  <c r="K18" i="38"/>
  <c r="I18" i="38"/>
  <c r="K17" i="38"/>
  <c r="I17" i="38"/>
  <c r="R16" i="38"/>
  <c r="K16" i="38"/>
  <c r="I16" i="38"/>
  <c r="R15" i="38"/>
  <c r="K15" i="38"/>
  <c r="I15" i="38"/>
  <c r="K14" i="38"/>
  <c r="I14" i="38"/>
  <c r="K13" i="38"/>
  <c r="I13" i="38"/>
  <c r="K12" i="38"/>
  <c r="I12" i="38"/>
  <c r="K11" i="38"/>
  <c r="I11" i="38"/>
  <c r="K10" i="38"/>
  <c r="I10" i="38"/>
  <c r="K9" i="38"/>
  <c r="I9" i="38"/>
  <c r="R8" i="38"/>
  <c r="K8" i="38"/>
  <c r="I8" i="38"/>
  <c r="K7" i="38"/>
  <c r="I7" i="38"/>
  <c r="K6" i="38"/>
  <c r="I6" i="38"/>
  <c r="K5" i="38"/>
  <c r="I5" i="38"/>
  <c r="K4" i="38"/>
  <c r="I4" i="38"/>
  <c r="K3" i="38"/>
  <c r="I3" i="38"/>
  <c r="K2" i="38"/>
  <c r="I2" i="38"/>
  <c r="S9" i="26"/>
  <c r="R9" i="26"/>
  <c r="Q9" i="26"/>
  <c r="P9" i="26"/>
  <c r="O9" i="26"/>
  <c r="N9" i="26"/>
  <c r="M9" i="26"/>
  <c r="L9" i="26"/>
  <c r="K9" i="26"/>
  <c r="F9" i="26"/>
  <c r="J9" i="26"/>
  <c r="I9" i="26"/>
  <c r="H9" i="26" s="1"/>
  <c r="G9" i="26"/>
  <c r="E9" i="26"/>
  <c r="D9" i="26"/>
  <c r="C9" i="26"/>
  <c r="B9" i="26"/>
  <c r="R56" i="37"/>
  <c r="K56" i="37"/>
  <c r="I56" i="37"/>
  <c r="R51" i="37"/>
  <c r="K51" i="37"/>
  <c r="I51" i="37"/>
  <c r="R46" i="37"/>
  <c r="K46" i="37"/>
  <c r="I46" i="37"/>
  <c r="K41" i="37"/>
  <c r="K40" i="37"/>
  <c r="K39" i="37"/>
  <c r="K38" i="37"/>
  <c r="K33" i="37"/>
  <c r="R25" i="37"/>
  <c r="K25" i="37"/>
  <c r="I25" i="37"/>
  <c r="R18" i="37"/>
  <c r="K18" i="37"/>
  <c r="I18" i="37"/>
  <c r="R61" i="37"/>
  <c r="K61" i="37"/>
  <c r="I61" i="37"/>
  <c r="K67" i="37"/>
  <c r="K66" i="37"/>
  <c r="K73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7" i="37"/>
  <c r="I48" i="37"/>
  <c r="I49" i="37"/>
  <c r="I50" i="37"/>
  <c r="I52" i="37"/>
  <c r="I53" i="37"/>
  <c r="I54" i="37"/>
  <c r="I55" i="37"/>
  <c r="I57" i="37"/>
  <c r="I58" i="37"/>
  <c r="I59" i="37"/>
  <c r="I60" i="37"/>
  <c r="I62" i="37"/>
  <c r="I63" i="37"/>
  <c r="I64" i="37"/>
  <c r="I65" i="37"/>
  <c r="I66" i="37"/>
  <c r="I67" i="37"/>
  <c r="I68" i="37"/>
  <c r="I69" i="37"/>
  <c r="I70" i="37"/>
  <c r="I71" i="37"/>
  <c r="I72" i="37"/>
  <c r="I73" i="37"/>
  <c r="I74" i="37"/>
  <c r="I75" i="37"/>
  <c r="I76" i="37"/>
  <c r="I77" i="37"/>
  <c r="I78" i="37"/>
  <c r="I79" i="37"/>
  <c r="I80" i="37"/>
  <c r="I3" i="37"/>
  <c r="I4" i="37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9" i="37"/>
  <c r="I20" i="37"/>
  <c r="I21" i="37"/>
  <c r="I22" i="37"/>
  <c r="I23" i="37"/>
  <c r="I24" i="37"/>
  <c r="I26" i="37"/>
  <c r="I27" i="37"/>
  <c r="I28" i="37"/>
  <c r="I29" i="37"/>
  <c r="I30" i="37"/>
  <c r="I31" i="37"/>
  <c r="I32" i="37"/>
  <c r="R3" i="28"/>
  <c r="R4" i="28"/>
  <c r="R5" i="28"/>
  <c r="R6" i="28"/>
  <c r="R7" i="28"/>
  <c r="R8" i="28"/>
  <c r="R9" i="28"/>
  <c r="R10" i="28"/>
  <c r="R11" i="28"/>
  <c r="R12" i="28"/>
  <c r="R13" i="28"/>
  <c r="R14" i="28"/>
  <c r="R15" i="28"/>
  <c r="R16" i="28"/>
  <c r="R17" i="28"/>
  <c r="R18" i="28"/>
  <c r="R19" i="28"/>
  <c r="R20" i="28"/>
  <c r="R21" i="28"/>
  <c r="R22" i="28"/>
  <c r="R23" i="28"/>
  <c r="R24" i="28"/>
  <c r="R25" i="28"/>
  <c r="R26" i="28"/>
  <c r="R27" i="28"/>
  <c r="R28" i="28"/>
  <c r="R29" i="28"/>
  <c r="R30" i="28"/>
  <c r="R31" i="28"/>
  <c r="R32" i="28"/>
  <c r="R33" i="28"/>
  <c r="R34" i="28"/>
  <c r="R35" i="28"/>
  <c r="R36" i="28"/>
  <c r="R37" i="28"/>
  <c r="R38" i="28"/>
  <c r="R39" i="28"/>
  <c r="R40" i="28"/>
  <c r="R41" i="28"/>
  <c r="R42" i="28"/>
  <c r="R43" i="28"/>
  <c r="R44" i="28"/>
  <c r="R45" i="28"/>
  <c r="R46" i="28"/>
  <c r="R47" i="28"/>
  <c r="R48" i="28"/>
  <c r="R49" i="28"/>
  <c r="R50" i="28"/>
  <c r="R51" i="28"/>
  <c r="R52" i="28"/>
  <c r="R53" i="28"/>
  <c r="R54" i="28"/>
  <c r="R55" i="28"/>
  <c r="R56" i="28"/>
  <c r="R57" i="28"/>
  <c r="R58" i="28"/>
  <c r="R59" i="28"/>
  <c r="R60" i="28"/>
  <c r="R61" i="28"/>
  <c r="R62" i="28"/>
  <c r="R63" i="28"/>
  <c r="R64" i="28"/>
  <c r="R65" i="28"/>
  <c r="R66" i="28"/>
  <c r="R67" i="28"/>
  <c r="R68" i="28"/>
  <c r="R69" i="28"/>
  <c r="R70" i="28"/>
  <c r="R71" i="28"/>
  <c r="R72" i="28"/>
  <c r="R73" i="28"/>
  <c r="R74" i="28"/>
  <c r="R75" i="28"/>
  <c r="R76" i="28"/>
  <c r="R77" i="28"/>
  <c r="R78" i="28"/>
  <c r="R79" i="28"/>
  <c r="R80" i="28"/>
  <c r="R81" i="28"/>
  <c r="R82" i="28"/>
  <c r="R83" i="28"/>
  <c r="R84" i="28"/>
  <c r="R85" i="28"/>
  <c r="R86" i="28"/>
  <c r="R87" i="28"/>
  <c r="R88" i="28"/>
  <c r="R89" i="28"/>
  <c r="R90" i="28"/>
  <c r="R91" i="28"/>
  <c r="R92" i="28"/>
  <c r="R93" i="28"/>
  <c r="R94" i="28"/>
  <c r="R95" i="28"/>
  <c r="R96" i="28"/>
  <c r="R97" i="28"/>
  <c r="R98" i="28"/>
  <c r="R99" i="28"/>
  <c r="R100" i="28"/>
  <c r="R2" i="28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96" i="28"/>
  <c r="K97" i="28"/>
  <c r="K98" i="28"/>
  <c r="K99" i="28"/>
  <c r="K100" i="28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R42" i="27"/>
  <c r="R43" i="27"/>
  <c r="R44" i="27"/>
  <c r="R45" i="27"/>
  <c r="R46" i="27"/>
  <c r="R47" i="27"/>
  <c r="R48" i="27"/>
  <c r="R49" i="27"/>
  <c r="R50" i="27"/>
  <c r="R51" i="27"/>
  <c r="R52" i="27"/>
  <c r="R53" i="27"/>
  <c r="R54" i="27"/>
  <c r="R55" i="27"/>
  <c r="R56" i="27"/>
  <c r="R57" i="27"/>
  <c r="R58" i="27"/>
  <c r="R59" i="27"/>
  <c r="R60" i="27"/>
  <c r="R61" i="27"/>
  <c r="R62" i="27"/>
  <c r="R63" i="27"/>
  <c r="R64" i="27"/>
  <c r="R65" i="27"/>
  <c r="R66" i="27"/>
  <c r="R67" i="27"/>
  <c r="R68" i="27"/>
  <c r="R69" i="27"/>
  <c r="R70" i="27"/>
  <c r="R71" i="27"/>
  <c r="R72" i="27"/>
  <c r="R73" i="27"/>
  <c r="R74" i="27"/>
  <c r="R75" i="27"/>
  <c r="R76" i="27"/>
  <c r="R77" i="27"/>
  <c r="R78" i="27"/>
  <c r="R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R11" i="29"/>
  <c r="R12" i="29"/>
  <c r="R13" i="29"/>
  <c r="R14" i="29"/>
  <c r="R15" i="29"/>
  <c r="R16" i="29"/>
  <c r="R17" i="29"/>
  <c r="R18" i="29"/>
  <c r="R19" i="29"/>
  <c r="R20" i="29"/>
  <c r="R21" i="29"/>
  <c r="R22" i="29"/>
  <c r="R23" i="29"/>
  <c r="R24" i="29"/>
  <c r="R25" i="29"/>
  <c r="R26" i="29"/>
  <c r="R27" i="29"/>
  <c r="R28" i="29"/>
  <c r="R29" i="29"/>
  <c r="R30" i="29"/>
  <c r="R31" i="29"/>
  <c r="R32" i="29"/>
  <c r="R33" i="29"/>
  <c r="R34" i="29"/>
  <c r="R35" i="29"/>
  <c r="R36" i="29"/>
  <c r="R37" i="29"/>
  <c r="R38" i="29"/>
  <c r="R39" i="29"/>
  <c r="R40" i="29"/>
  <c r="R41" i="29"/>
  <c r="R42" i="29"/>
  <c r="R43" i="29"/>
  <c r="R44" i="29"/>
  <c r="R45" i="29"/>
  <c r="R46" i="29"/>
  <c r="R47" i="29"/>
  <c r="R48" i="29"/>
  <c r="R49" i="29"/>
  <c r="R50" i="29"/>
  <c r="R51" i="29"/>
  <c r="R52" i="29"/>
  <c r="R53" i="29"/>
  <c r="R54" i="29"/>
  <c r="R55" i="29"/>
  <c r="R56" i="29"/>
  <c r="R57" i="29"/>
  <c r="R58" i="29"/>
  <c r="R59" i="29"/>
  <c r="R60" i="29"/>
  <c r="R61" i="29"/>
  <c r="R62" i="29"/>
  <c r="R63" i="29"/>
  <c r="R64" i="29"/>
  <c r="R65" i="29"/>
  <c r="R66" i="29"/>
  <c r="R67" i="29"/>
  <c r="R68" i="29"/>
  <c r="R69" i="29"/>
  <c r="R70" i="29"/>
  <c r="R71" i="29"/>
  <c r="R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10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R78" i="37"/>
  <c r="R77" i="37"/>
  <c r="R76" i="37"/>
  <c r="R75" i="37"/>
  <c r="R74" i="37"/>
  <c r="R73" i="37"/>
  <c r="R72" i="37"/>
  <c r="R71" i="37"/>
  <c r="R70" i="37"/>
  <c r="R69" i="37"/>
  <c r="R68" i="37"/>
  <c r="R67" i="37"/>
  <c r="R66" i="37"/>
  <c r="R65" i="37"/>
  <c r="R64" i="37"/>
  <c r="R63" i="37"/>
  <c r="R62" i="37"/>
  <c r="R60" i="37"/>
  <c r="R59" i="37"/>
  <c r="R58" i="37"/>
  <c r="R57" i="37"/>
  <c r="R55" i="37"/>
  <c r="R54" i="37"/>
  <c r="R53" i="37"/>
  <c r="R52" i="37"/>
  <c r="R50" i="37"/>
  <c r="R49" i="37"/>
  <c r="R48" i="37"/>
  <c r="R47" i="37"/>
  <c r="R45" i="37"/>
  <c r="R44" i="37"/>
  <c r="R43" i="37"/>
  <c r="R42" i="37"/>
  <c r="R41" i="37"/>
  <c r="R40" i="37"/>
  <c r="R39" i="37"/>
  <c r="R38" i="37"/>
  <c r="R37" i="37"/>
  <c r="R36" i="37"/>
  <c r="R35" i="37"/>
  <c r="R34" i="37"/>
  <c r="R33" i="37"/>
  <c r="R32" i="37"/>
  <c r="R31" i="37"/>
  <c r="R30" i="37"/>
  <c r="R29" i="37"/>
  <c r="R28" i="37"/>
  <c r="R27" i="37"/>
  <c r="R26" i="37"/>
  <c r="R24" i="37"/>
  <c r="R23" i="37"/>
  <c r="R22" i="37"/>
  <c r="R21" i="37"/>
  <c r="R20" i="37"/>
  <c r="R19" i="37"/>
  <c r="R17" i="37"/>
  <c r="R16" i="37"/>
  <c r="R15" i="37"/>
  <c r="R14" i="37"/>
  <c r="R13" i="37"/>
  <c r="R12" i="37"/>
  <c r="R11" i="37"/>
  <c r="R10" i="37"/>
  <c r="R9" i="37"/>
  <c r="R8" i="37"/>
  <c r="R7" i="37"/>
  <c r="R6" i="37"/>
  <c r="R5" i="37"/>
  <c r="R4" i="37"/>
  <c r="R3" i="37"/>
  <c r="R2" i="37"/>
  <c r="R80" i="37"/>
  <c r="R79" i="37"/>
  <c r="K79" i="37"/>
  <c r="K80" i="37"/>
  <c r="K78" i="37"/>
  <c r="K77" i="37"/>
  <c r="K76" i="37"/>
  <c r="K75" i="37"/>
  <c r="K74" i="37"/>
  <c r="K72" i="37"/>
  <c r="K71" i="37"/>
  <c r="K70" i="37"/>
  <c r="K69" i="37"/>
  <c r="K68" i="37"/>
  <c r="K65" i="37"/>
  <c r="K64" i="37"/>
  <c r="K63" i="37"/>
  <c r="K62" i="37"/>
  <c r="K60" i="37"/>
  <c r="K59" i="37"/>
  <c r="K58" i="37"/>
  <c r="K57" i="37"/>
  <c r="K55" i="37"/>
  <c r="K54" i="37"/>
  <c r="K53" i="37"/>
  <c r="K52" i="37"/>
  <c r="K50" i="37"/>
  <c r="K49" i="37"/>
  <c r="K48" i="37"/>
  <c r="K47" i="37"/>
  <c r="K45" i="37"/>
  <c r="K44" i="37"/>
  <c r="K43" i="37"/>
  <c r="K42" i="37"/>
  <c r="K37" i="37"/>
  <c r="K36" i="37"/>
  <c r="K35" i="37"/>
  <c r="K34" i="37"/>
  <c r="K32" i="37"/>
  <c r="K31" i="37"/>
  <c r="K30" i="37"/>
  <c r="K29" i="37"/>
  <c r="K28" i="37"/>
  <c r="K27" i="37"/>
  <c r="K26" i="37"/>
  <c r="K24" i="37"/>
  <c r="K23" i="37"/>
  <c r="K22" i="37"/>
  <c r="K21" i="37"/>
  <c r="K20" i="37"/>
  <c r="K19" i="37"/>
  <c r="K17" i="37"/>
  <c r="K16" i="37"/>
  <c r="K15" i="37"/>
  <c r="K14" i="37"/>
  <c r="K13" i="37"/>
  <c r="K12" i="37"/>
  <c r="K11" i="37"/>
  <c r="K10" i="37"/>
  <c r="K9" i="37"/>
  <c r="K8" i="37"/>
  <c r="K7" i="37"/>
  <c r="K6" i="37"/>
  <c r="K5" i="37"/>
  <c r="K4" i="37"/>
  <c r="K3" i="37"/>
  <c r="K2" i="37"/>
  <c r="I2" i="37"/>
  <c r="S8" i="26"/>
  <c r="R8" i="26"/>
  <c r="Q8" i="26"/>
  <c r="P8" i="26"/>
  <c r="O8" i="26"/>
  <c r="N8" i="26"/>
  <c r="M8" i="26"/>
  <c r="L8" i="26"/>
  <c r="K8" i="26"/>
  <c r="J8" i="26"/>
  <c r="I8" i="26"/>
  <c r="G8" i="26"/>
  <c r="F8" i="26"/>
  <c r="E8" i="26"/>
  <c r="D8" i="26"/>
  <c r="C8" i="26"/>
  <c r="B8" i="26"/>
  <c r="R85" i="36"/>
  <c r="R84" i="36"/>
  <c r="K85" i="36"/>
  <c r="I85" i="36"/>
  <c r="K84" i="36"/>
  <c r="I84" i="36"/>
  <c r="I80" i="36"/>
  <c r="I79" i="36"/>
  <c r="R73" i="36"/>
  <c r="K73" i="36"/>
  <c r="I73" i="36"/>
  <c r="R69" i="36"/>
  <c r="K69" i="36"/>
  <c r="I69" i="36"/>
  <c r="R62" i="36"/>
  <c r="K62" i="36"/>
  <c r="I62" i="36"/>
  <c r="R61" i="36"/>
  <c r="K61" i="36"/>
  <c r="I61" i="36"/>
  <c r="I59" i="36"/>
  <c r="K54" i="36"/>
  <c r="K53" i="36"/>
  <c r="K52" i="36"/>
  <c r="K51" i="36"/>
  <c r="K50" i="36"/>
  <c r="K49" i="36"/>
  <c r="K48" i="36"/>
  <c r="K47" i="36"/>
  <c r="K46" i="36"/>
  <c r="K45" i="36"/>
  <c r="K44" i="36"/>
  <c r="K43" i="36"/>
  <c r="K42" i="36"/>
  <c r="K41" i="36"/>
  <c r="K40" i="36"/>
  <c r="K39" i="36"/>
  <c r="K38" i="36"/>
  <c r="K37" i="36"/>
  <c r="K36" i="36"/>
  <c r="K35" i="36"/>
  <c r="K34" i="36"/>
  <c r="K33" i="36"/>
  <c r="K32" i="36"/>
  <c r="K31" i="36"/>
  <c r="K30" i="36"/>
  <c r="K29" i="36"/>
  <c r="K28" i="36"/>
  <c r="K27" i="36"/>
  <c r="K26" i="36"/>
  <c r="K25" i="36"/>
  <c r="K24" i="36"/>
  <c r="K23" i="36"/>
  <c r="K22" i="36"/>
  <c r="K21" i="36"/>
  <c r="K20" i="36"/>
  <c r="K19" i="36"/>
  <c r="K18" i="36"/>
  <c r="K17" i="36"/>
  <c r="K16" i="36"/>
  <c r="K15" i="36"/>
  <c r="K14" i="36"/>
  <c r="K13" i="36"/>
  <c r="I55" i="36"/>
  <c r="R46" i="36"/>
  <c r="K87" i="36"/>
  <c r="K86" i="36"/>
  <c r="K83" i="36"/>
  <c r="K82" i="36"/>
  <c r="K81" i="36"/>
  <c r="K80" i="36"/>
  <c r="K79" i="36"/>
  <c r="K78" i="36"/>
  <c r="K77" i="36"/>
  <c r="K76" i="36"/>
  <c r="K75" i="36"/>
  <c r="K74" i="36"/>
  <c r="K72" i="36"/>
  <c r="K71" i="36"/>
  <c r="K70" i="36"/>
  <c r="K68" i="36"/>
  <c r="K67" i="36"/>
  <c r="K66" i="36"/>
  <c r="K65" i="36"/>
  <c r="K64" i="36"/>
  <c r="K63" i="36"/>
  <c r="K60" i="36"/>
  <c r="K59" i="36"/>
  <c r="K58" i="36"/>
  <c r="K57" i="36"/>
  <c r="K56" i="36"/>
  <c r="K55" i="36"/>
  <c r="K12" i="36"/>
  <c r="K11" i="36"/>
  <c r="K10" i="36"/>
  <c r="K9" i="36"/>
  <c r="K8" i="36"/>
  <c r="K7" i="36"/>
  <c r="K6" i="36"/>
  <c r="K5" i="36"/>
  <c r="K4" i="36"/>
  <c r="K3" i="36"/>
  <c r="K2" i="36"/>
  <c r="I46" i="36"/>
  <c r="R45" i="36"/>
  <c r="I45" i="36"/>
  <c r="R20" i="36"/>
  <c r="R21" i="36"/>
  <c r="R22" i="36"/>
  <c r="R23" i="36"/>
  <c r="R24" i="36"/>
  <c r="R25" i="36"/>
  <c r="R26" i="36"/>
  <c r="R27" i="36"/>
  <c r="R28" i="36"/>
  <c r="R29" i="36"/>
  <c r="R30" i="36"/>
  <c r="R31" i="36"/>
  <c r="R32" i="36"/>
  <c r="R33" i="36"/>
  <c r="R34" i="36"/>
  <c r="R35" i="36"/>
  <c r="R36" i="36"/>
  <c r="R37" i="36"/>
  <c r="R38" i="36"/>
  <c r="R39" i="36"/>
  <c r="R40" i="36"/>
  <c r="R41" i="36"/>
  <c r="R42" i="36"/>
  <c r="R43" i="36"/>
  <c r="R44" i="36"/>
  <c r="R47" i="36"/>
  <c r="R48" i="36"/>
  <c r="R49" i="36"/>
  <c r="R50" i="36"/>
  <c r="R51" i="36"/>
  <c r="R52" i="36"/>
  <c r="R53" i="36"/>
  <c r="R54" i="36"/>
  <c r="R55" i="36"/>
  <c r="R56" i="36"/>
  <c r="R57" i="36"/>
  <c r="R58" i="36"/>
  <c r="R59" i="36"/>
  <c r="R60" i="36"/>
  <c r="R63" i="36"/>
  <c r="R64" i="36"/>
  <c r="R65" i="36"/>
  <c r="R66" i="36"/>
  <c r="R67" i="36"/>
  <c r="R68" i="36"/>
  <c r="R70" i="36"/>
  <c r="R71" i="36"/>
  <c r="R72" i="36"/>
  <c r="R74" i="36"/>
  <c r="R75" i="36"/>
  <c r="R76" i="36"/>
  <c r="R77" i="36"/>
  <c r="R78" i="36"/>
  <c r="R79" i="36"/>
  <c r="R80" i="36"/>
  <c r="R81" i="36"/>
  <c r="R82" i="36"/>
  <c r="R83" i="36"/>
  <c r="R86" i="36"/>
  <c r="R87" i="36"/>
  <c r="R2" i="36"/>
  <c r="R3" i="36"/>
  <c r="R4" i="36"/>
  <c r="R5" i="36"/>
  <c r="R6" i="36"/>
  <c r="R7" i="36"/>
  <c r="R8" i="36"/>
  <c r="R9" i="36"/>
  <c r="R10" i="36"/>
  <c r="R11" i="36"/>
  <c r="R12" i="36"/>
  <c r="R13" i="36"/>
  <c r="R14" i="36"/>
  <c r="R15" i="36"/>
  <c r="R16" i="36"/>
  <c r="R17" i="36"/>
  <c r="R18" i="36"/>
  <c r="R19" i="36"/>
  <c r="I19" i="36"/>
  <c r="I87" i="36"/>
  <c r="I86" i="36"/>
  <c r="I83" i="36"/>
  <c r="I82" i="36"/>
  <c r="I81" i="36"/>
  <c r="I78" i="36"/>
  <c r="I77" i="36"/>
  <c r="I76" i="36"/>
  <c r="I75" i="36"/>
  <c r="I74" i="36"/>
  <c r="I72" i="36"/>
  <c r="I71" i="36"/>
  <c r="I70" i="36"/>
  <c r="I68" i="36"/>
  <c r="I67" i="36"/>
  <c r="I66" i="36"/>
  <c r="I65" i="36"/>
  <c r="I64" i="36"/>
  <c r="I63" i="36"/>
  <c r="I60" i="36"/>
  <c r="I58" i="36"/>
  <c r="I57" i="36"/>
  <c r="I56" i="36"/>
  <c r="I54" i="36"/>
  <c r="I53" i="36"/>
  <c r="I52" i="36"/>
  <c r="I51" i="36"/>
  <c r="I50" i="36"/>
  <c r="I49" i="36"/>
  <c r="I48" i="36"/>
  <c r="I47" i="36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I3" i="36"/>
  <c r="I2" i="36"/>
  <c r="S7" i="26"/>
  <c r="R7" i="26"/>
  <c r="Q7" i="26"/>
  <c r="P7" i="26"/>
  <c r="O7" i="26"/>
  <c r="N7" i="26"/>
  <c r="M7" i="26"/>
  <c r="L7" i="26"/>
  <c r="K7" i="26"/>
  <c r="J7" i="26"/>
  <c r="I7" i="26"/>
  <c r="G7" i="26"/>
  <c r="F7" i="26"/>
  <c r="E7" i="26"/>
  <c r="D7" i="26"/>
  <c r="C7" i="26"/>
  <c r="B7" i="26"/>
  <c r="L3" i="26"/>
  <c r="L2" i="26"/>
  <c r="K3" i="26"/>
  <c r="K2" i="26"/>
  <c r="I3" i="26"/>
  <c r="J3" i="26" s="1"/>
  <c r="J2" i="26"/>
  <c r="I2" i="26"/>
  <c r="S3" i="26"/>
  <c r="S2" i="26"/>
  <c r="Q3" i="26"/>
  <c r="Q2" i="26"/>
  <c r="P3" i="26"/>
  <c r="P2" i="26"/>
  <c r="N3" i="26"/>
  <c r="N2" i="26"/>
  <c r="O3" i="26"/>
  <c r="O2" i="26"/>
  <c r="R3" i="26"/>
  <c r="E3" i="26"/>
  <c r="G3" i="26" s="1"/>
  <c r="G2" i="26"/>
  <c r="F3" i="26"/>
  <c r="F2" i="26"/>
  <c r="H3" i="26"/>
  <c r="E2" i="26"/>
  <c r="M2" i="26" s="1"/>
  <c r="C3" i="26"/>
  <c r="B3" i="26"/>
  <c r="D2" i="26"/>
  <c r="C2" i="26"/>
  <c r="H2" i="26" s="1"/>
  <c r="B2" i="26"/>
  <c r="K16" i="35"/>
  <c r="R16" i="35"/>
  <c r="R17" i="35"/>
  <c r="R18" i="35"/>
  <c r="R19" i="35"/>
  <c r="R20" i="35"/>
  <c r="R21" i="35"/>
  <c r="R22" i="35"/>
  <c r="R23" i="35"/>
  <c r="R24" i="35"/>
  <c r="R25" i="35"/>
  <c r="R2" i="35"/>
  <c r="R3" i="35"/>
  <c r="R4" i="35"/>
  <c r="R5" i="35"/>
  <c r="R6" i="35"/>
  <c r="R7" i="35"/>
  <c r="R8" i="35"/>
  <c r="R9" i="35"/>
  <c r="R10" i="35"/>
  <c r="R11" i="35"/>
  <c r="R12" i="35"/>
  <c r="R13" i="35"/>
  <c r="R14" i="35"/>
  <c r="R15" i="35"/>
  <c r="K15" i="35"/>
  <c r="I15" i="35"/>
  <c r="I16" i="35"/>
  <c r="K25" i="35"/>
  <c r="I25" i="35"/>
  <c r="K24" i="35"/>
  <c r="I24" i="35"/>
  <c r="K23" i="35"/>
  <c r="I23" i="35"/>
  <c r="K22" i="35"/>
  <c r="I22" i="35"/>
  <c r="K21" i="35"/>
  <c r="I21" i="35"/>
  <c r="K20" i="35"/>
  <c r="I20" i="35"/>
  <c r="K19" i="35"/>
  <c r="I19" i="35"/>
  <c r="K18" i="35"/>
  <c r="I18" i="35"/>
  <c r="K17" i="35"/>
  <c r="I17" i="35"/>
  <c r="K14" i="35"/>
  <c r="I14" i="35"/>
  <c r="K13" i="35"/>
  <c r="I13" i="35"/>
  <c r="K12" i="35"/>
  <c r="I12" i="35"/>
  <c r="K11" i="35"/>
  <c r="I11" i="35"/>
  <c r="K10" i="35"/>
  <c r="I10" i="35"/>
  <c r="K9" i="35"/>
  <c r="I9" i="35"/>
  <c r="K8" i="35"/>
  <c r="I8" i="35"/>
  <c r="K7" i="35"/>
  <c r="I7" i="35"/>
  <c r="K6" i="35"/>
  <c r="I6" i="35"/>
  <c r="K5" i="35"/>
  <c r="I5" i="35"/>
  <c r="K4" i="35"/>
  <c r="I4" i="35"/>
  <c r="K3" i="35"/>
  <c r="I3" i="35"/>
  <c r="K2" i="35"/>
  <c r="I2" i="35"/>
  <c r="S6" i="26"/>
  <c r="R6" i="26"/>
  <c r="Q6" i="26"/>
  <c r="P6" i="26"/>
  <c r="O6" i="26"/>
  <c r="N6" i="26"/>
  <c r="M6" i="26"/>
  <c r="L6" i="26"/>
  <c r="J6" i="26"/>
  <c r="H5" i="26"/>
  <c r="H6" i="26"/>
  <c r="K6" i="26"/>
  <c r="I6" i="26"/>
  <c r="G6" i="26"/>
  <c r="F6" i="26"/>
  <c r="E6" i="26"/>
  <c r="D6" i="26"/>
  <c r="C6" i="26"/>
  <c r="B6" i="26"/>
  <c r="R79" i="34"/>
  <c r="K79" i="34"/>
  <c r="I79" i="34"/>
  <c r="R78" i="34"/>
  <c r="K78" i="34"/>
  <c r="I78" i="34"/>
  <c r="R76" i="34"/>
  <c r="K76" i="34"/>
  <c r="I76" i="34"/>
  <c r="I95" i="34"/>
  <c r="I94" i="34"/>
  <c r="I93" i="34"/>
  <c r="I92" i="34"/>
  <c r="I91" i="34"/>
  <c r="I90" i="34"/>
  <c r="I89" i="34"/>
  <c r="I88" i="34"/>
  <c r="I87" i="34"/>
  <c r="I86" i="34"/>
  <c r="I85" i="34"/>
  <c r="I84" i="34"/>
  <c r="I83" i="34"/>
  <c r="I82" i="34"/>
  <c r="I81" i="34"/>
  <c r="I80" i="34"/>
  <c r="I77" i="34"/>
  <c r="I75" i="34"/>
  <c r="I74" i="34"/>
  <c r="I73" i="34"/>
  <c r="I72" i="34"/>
  <c r="I71" i="34"/>
  <c r="I70" i="34"/>
  <c r="I69" i="34"/>
  <c r="I68" i="34"/>
  <c r="I67" i="34"/>
  <c r="I66" i="34"/>
  <c r="I65" i="34"/>
  <c r="I64" i="34"/>
  <c r="I63" i="34"/>
  <c r="I62" i="34"/>
  <c r="I61" i="34"/>
  <c r="I60" i="34"/>
  <c r="I59" i="34"/>
  <c r="I58" i="34"/>
  <c r="I57" i="34"/>
  <c r="I56" i="34"/>
  <c r="I55" i="34"/>
  <c r="I54" i="34"/>
  <c r="I53" i="34"/>
  <c r="I52" i="34"/>
  <c r="I51" i="34"/>
  <c r="I50" i="34"/>
  <c r="I49" i="34"/>
  <c r="I48" i="34"/>
  <c r="I47" i="34"/>
  <c r="I46" i="34"/>
  <c r="I45" i="34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0" i="34"/>
  <c r="I19" i="34"/>
  <c r="I18" i="34"/>
  <c r="I17" i="34"/>
  <c r="I16" i="34"/>
  <c r="I15" i="34"/>
  <c r="I14" i="34"/>
  <c r="I13" i="34"/>
  <c r="I12" i="34"/>
  <c r="I11" i="34"/>
  <c r="I10" i="34"/>
  <c r="I9" i="34"/>
  <c r="I8" i="34"/>
  <c r="I7" i="34"/>
  <c r="I6" i="34"/>
  <c r="I5" i="34"/>
  <c r="I4" i="34"/>
  <c r="I3" i="34"/>
  <c r="I2" i="34"/>
  <c r="K95" i="34"/>
  <c r="K94" i="34"/>
  <c r="K93" i="34"/>
  <c r="K92" i="34"/>
  <c r="K91" i="34"/>
  <c r="K90" i="34"/>
  <c r="K89" i="34"/>
  <c r="K88" i="34"/>
  <c r="K87" i="34"/>
  <c r="K86" i="34"/>
  <c r="K85" i="34"/>
  <c r="K84" i="34"/>
  <c r="K83" i="34"/>
  <c r="K82" i="34"/>
  <c r="K81" i="34"/>
  <c r="K80" i="34"/>
  <c r="K77" i="34"/>
  <c r="K75" i="34"/>
  <c r="K74" i="34"/>
  <c r="K73" i="34"/>
  <c r="K72" i="34"/>
  <c r="K71" i="34"/>
  <c r="K70" i="34"/>
  <c r="K69" i="34"/>
  <c r="K68" i="34"/>
  <c r="K67" i="34"/>
  <c r="K66" i="34"/>
  <c r="K65" i="34"/>
  <c r="K64" i="34"/>
  <c r="K63" i="34"/>
  <c r="K62" i="34"/>
  <c r="K61" i="34"/>
  <c r="K60" i="34"/>
  <c r="K59" i="34"/>
  <c r="K58" i="34"/>
  <c r="K57" i="34"/>
  <c r="K56" i="34"/>
  <c r="K55" i="34"/>
  <c r="K54" i="34"/>
  <c r="K53" i="34"/>
  <c r="K52" i="34"/>
  <c r="K51" i="34"/>
  <c r="K50" i="34"/>
  <c r="K49" i="34"/>
  <c r="K48" i="34"/>
  <c r="K47" i="34"/>
  <c r="K46" i="34"/>
  <c r="K45" i="34"/>
  <c r="K44" i="34"/>
  <c r="K43" i="34"/>
  <c r="K42" i="34"/>
  <c r="K41" i="34"/>
  <c r="K40" i="34"/>
  <c r="K39" i="34"/>
  <c r="K38" i="34"/>
  <c r="K37" i="34"/>
  <c r="K36" i="34"/>
  <c r="K35" i="34"/>
  <c r="K34" i="34"/>
  <c r="K33" i="34"/>
  <c r="K32" i="34"/>
  <c r="K31" i="34"/>
  <c r="K30" i="34"/>
  <c r="K29" i="34"/>
  <c r="K28" i="34"/>
  <c r="K27" i="34"/>
  <c r="K26" i="34"/>
  <c r="K25" i="34"/>
  <c r="K24" i="34"/>
  <c r="K23" i="34"/>
  <c r="K22" i="34"/>
  <c r="K20" i="34"/>
  <c r="K19" i="34"/>
  <c r="K18" i="34"/>
  <c r="K17" i="34"/>
  <c r="K16" i="34"/>
  <c r="K15" i="34"/>
  <c r="K14" i="34"/>
  <c r="K13" i="34"/>
  <c r="K12" i="34"/>
  <c r="K11" i="34"/>
  <c r="K10" i="34"/>
  <c r="K9" i="34"/>
  <c r="K8" i="34"/>
  <c r="K7" i="34"/>
  <c r="K6" i="34"/>
  <c r="K5" i="34"/>
  <c r="K4" i="34"/>
  <c r="K3" i="34"/>
  <c r="K2" i="34"/>
  <c r="R95" i="34"/>
  <c r="R94" i="34"/>
  <c r="R93" i="34"/>
  <c r="R92" i="34"/>
  <c r="R91" i="34"/>
  <c r="R90" i="34"/>
  <c r="R89" i="34"/>
  <c r="R88" i="34"/>
  <c r="R87" i="34"/>
  <c r="R86" i="34"/>
  <c r="R85" i="34"/>
  <c r="R84" i="34"/>
  <c r="R83" i="34"/>
  <c r="R82" i="34"/>
  <c r="R81" i="34"/>
  <c r="R80" i="34"/>
  <c r="R77" i="34"/>
  <c r="R75" i="34"/>
  <c r="R74" i="34"/>
  <c r="R73" i="34"/>
  <c r="R72" i="34"/>
  <c r="R71" i="34"/>
  <c r="R70" i="34"/>
  <c r="R69" i="34"/>
  <c r="R68" i="34"/>
  <c r="R67" i="34"/>
  <c r="R66" i="34"/>
  <c r="R65" i="34"/>
  <c r="R64" i="34"/>
  <c r="R63" i="34"/>
  <c r="R62" i="34"/>
  <c r="R61" i="34"/>
  <c r="R60" i="34"/>
  <c r="R59" i="34"/>
  <c r="R58" i="34"/>
  <c r="R57" i="34"/>
  <c r="R56" i="34"/>
  <c r="R55" i="34"/>
  <c r="R54" i="34"/>
  <c r="R53" i="34"/>
  <c r="R52" i="34"/>
  <c r="R51" i="34"/>
  <c r="R50" i="34"/>
  <c r="R49" i="34"/>
  <c r="R48" i="34"/>
  <c r="R47" i="34"/>
  <c r="R46" i="34"/>
  <c r="R45" i="34"/>
  <c r="R44" i="34"/>
  <c r="R43" i="34"/>
  <c r="R42" i="34"/>
  <c r="R41" i="34"/>
  <c r="R40" i="34"/>
  <c r="R39" i="34"/>
  <c r="R38" i="34"/>
  <c r="R37" i="34"/>
  <c r="R36" i="34"/>
  <c r="R35" i="34"/>
  <c r="R34" i="34"/>
  <c r="R33" i="34"/>
  <c r="R32" i="34"/>
  <c r="R31" i="34"/>
  <c r="R30" i="34"/>
  <c r="R29" i="34"/>
  <c r="R28" i="34"/>
  <c r="R27" i="34"/>
  <c r="R26" i="34"/>
  <c r="R25" i="34"/>
  <c r="R24" i="34"/>
  <c r="R23" i="34"/>
  <c r="R22" i="34"/>
  <c r="R20" i="34"/>
  <c r="R19" i="34"/>
  <c r="R18" i="34"/>
  <c r="R17" i="34"/>
  <c r="R16" i="34"/>
  <c r="R15" i="34"/>
  <c r="R14" i="34"/>
  <c r="R13" i="34"/>
  <c r="R12" i="34"/>
  <c r="R11" i="34"/>
  <c r="R10" i="34"/>
  <c r="R9" i="34"/>
  <c r="R8" i="34"/>
  <c r="R7" i="34"/>
  <c r="R6" i="34"/>
  <c r="R5" i="34"/>
  <c r="R4" i="34"/>
  <c r="R3" i="34"/>
  <c r="R2" i="34"/>
  <c r="R21" i="34"/>
  <c r="K21" i="34"/>
  <c r="I21" i="34"/>
  <c r="S5" i="26"/>
  <c r="R5" i="26"/>
  <c r="P5" i="26"/>
  <c r="Q5" i="26"/>
  <c r="O5" i="26"/>
  <c r="N5" i="26"/>
  <c r="M3" i="26"/>
  <c r="M5" i="26"/>
  <c r="L5" i="26"/>
  <c r="J5" i="26"/>
  <c r="K5" i="26"/>
  <c r="I5" i="26"/>
  <c r="G5" i="26"/>
  <c r="F5" i="26"/>
  <c r="E5" i="26"/>
  <c r="D5" i="26"/>
  <c r="C5" i="26"/>
  <c r="B5" i="26"/>
  <c r="R93" i="30"/>
  <c r="K99" i="30"/>
  <c r="K98" i="30"/>
  <c r="K97" i="30"/>
  <c r="K96" i="30"/>
  <c r="K95" i="30"/>
  <c r="K94" i="30"/>
  <c r="K93" i="30"/>
  <c r="K92" i="30"/>
  <c r="K91" i="30"/>
  <c r="K90" i="30"/>
  <c r="K89" i="30"/>
  <c r="K88" i="30"/>
  <c r="K87" i="30"/>
  <c r="K86" i="30"/>
  <c r="K85" i="30"/>
  <c r="K84" i="30"/>
  <c r="K83" i="30"/>
  <c r="K82" i="30"/>
  <c r="K81" i="30"/>
  <c r="K80" i="30"/>
  <c r="K79" i="30"/>
  <c r="K78" i="30"/>
  <c r="K77" i="30"/>
  <c r="K76" i="30"/>
  <c r="K75" i="30"/>
  <c r="K74" i="30"/>
  <c r="K73" i="30"/>
  <c r="K72" i="30"/>
  <c r="K71" i="30"/>
  <c r="K70" i="30"/>
  <c r="K69" i="30"/>
  <c r="K68" i="30"/>
  <c r="K67" i="30"/>
  <c r="K66" i="30"/>
  <c r="K65" i="30"/>
  <c r="K64" i="30"/>
  <c r="K63" i="30"/>
  <c r="K62" i="30"/>
  <c r="K61" i="30"/>
  <c r="K60" i="30"/>
  <c r="K59" i="30"/>
  <c r="K58" i="30"/>
  <c r="K57" i="30"/>
  <c r="K56" i="30"/>
  <c r="K55" i="30"/>
  <c r="K54" i="30"/>
  <c r="K53" i="30"/>
  <c r="K52" i="30"/>
  <c r="K51" i="30"/>
  <c r="K50" i="30"/>
  <c r="K49" i="30"/>
  <c r="K48" i="30"/>
  <c r="K47" i="30"/>
  <c r="K46" i="30"/>
  <c r="K45" i="30"/>
  <c r="K44" i="30"/>
  <c r="K43" i="30"/>
  <c r="K42" i="30"/>
  <c r="K41" i="30"/>
  <c r="K40" i="30"/>
  <c r="K39" i="30"/>
  <c r="K38" i="30"/>
  <c r="K37" i="30"/>
  <c r="K36" i="30"/>
  <c r="K35" i="30"/>
  <c r="K34" i="30"/>
  <c r="K33" i="30"/>
  <c r="K32" i="30"/>
  <c r="K31" i="30"/>
  <c r="K30" i="30"/>
  <c r="K29" i="30"/>
  <c r="K28" i="30"/>
  <c r="K27" i="30"/>
  <c r="K26" i="30"/>
  <c r="K25" i="30"/>
  <c r="K24" i="30"/>
  <c r="K23" i="30"/>
  <c r="K22" i="30"/>
  <c r="K21" i="30"/>
  <c r="K20" i="30"/>
  <c r="K19" i="30"/>
  <c r="K18" i="30"/>
  <c r="K17" i="30"/>
  <c r="K16" i="30"/>
  <c r="K15" i="30"/>
  <c r="K14" i="30"/>
  <c r="K13" i="30"/>
  <c r="K12" i="30"/>
  <c r="K11" i="30"/>
  <c r="K10" i="30"/>
  <c r="K9" i="30"/>
  <c r="K8" i="30"/>
  <c r="K7" i="30"/>
  <c r="K6" i="30"/>
  <c r="K5" i="30"/>
  <c r="K4" i="30"/>
  <c r="K3" i="30"/>
  <c r="I99" i="30"/>
  <c r="I98" i="30"/>
  <c r="I97" i="30"/>
  <c r="I96" i="30"/>
  <c r="I95" i="30"/>
  <c r="I94" i="30"/>
  <c r="I93" i="30"/>
  <c r="I92" i="30"/>
  <c r="I91" i="30"/>
  <c r="I90" i="30"/>
  <c r="I89" i="30"/>
  <c r="I88" i="30"/>
  <c r="I87" i="30"/>
  <c r="I86" i="30"/>
  <c r="I85" i="30"/>
  <c r="I83" i="30"/>
  <c r="I82" i="30"/>
  <c r="I81" i="30"/>
  <c r="I80" i="30"/>
  <c r="I79" i="30"/>
  <c r="I78" i="30"/>
  <c r="I77" i="30"/>
  <c r="I76" i="30"/>
  <c r="I75" i="30"/>
  <c r="I74" i="30"/>
  <c r="I73" i="30"/>
  <c r="I72" i="30"/>
  <c r="I71" i="30"/>
  <c r="I70" i="30"/>
  <c r="I69" i="30"/>
  <c r="I68" i="30"/>
  <c r="I67" i="30"/>
  <c r="I66" i="30"/>
  <c r="I65" i="30"/>
  <c r="I64" i="30"/>
  <c r="I63" i="30"/>
  <c r="I62" i="30"/>
  <c r="I61" i="30"/>
  <c r="I60" i="30"/>
  <c r="I59" i="30"/>
  <c r="I58" i="30"/>
  <c r="I57" i="30"/>
  <c r="I56" i="30"/>
  <c r="I55" i="30"/>
  <c r="I54" i="30"/>
  <c r="I53" i="30"/>
  <c r="I52" i="30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I5" i="30"/>
  <c r="I4" i="30"/>
  <c r="I3" i="30"/>
  <c r="I2" i="30"/>
  <c r="R99" i="30"/>
  <c r="R98" i="30"/>
  <c r="R97" i="30"/>
  <c r="R96" i="30"/>
  <c r="R95" i="30"/>
  <c r="R94" i="30"/>
  <c r="R92" i="30"/>
  <c r="R91" i="30"/>
  <c r="R90" i="30"/>
  <c r="R89" i="30"/>
  <c r="R88" i="30"/>
  <c r="R87" i="30"/>
  <c r="R86" i="30"/>
  <c r="R85" i="30"/>
  <c r="R83" i="30"/>
  <c r="R82" i="30"/>
  <c r="R81" i="30"/>
  <c r="R80" i="30"/>
  <c r="R79" i="30"/>
  <c r="R78" i="30"/>
  <c r="R77" i="30"/>
  <c r="R76" i="30"/>
  <c r="R75" i="30"/>
  <c r="R74" i="30"/>
  <c r="R73" i="30"/>
  <c r="R72" i="30"/>
  <c r="R71" i="30"/>
  <c r="R70" i="30"/>
  <c r="R69" i="30"/>
  <c r="R68" i="30"/>
  <c r="R67" i="30"/>
  <c r="R66" i="30"/>
  <c r="R65" i="30"/>
  <c r="R64" i="30"/>
  <c r="R63" i="30"/>
  <c r="R62" i="30"/>
  <c r="R61" i="30"/>
  <c r="R60" i="30"/>
  <c r="R59" i="30"/>
  <c r="R58" i="30"/>
  <c r="R57" i="30"/>
  <c r="R56" i="30"/>
  <c r="R55" i="30"/>
  <c r="R54" i="30"/>
  <c r="R53" i="30"/>
  <c r="R52" i="30"/>
  <c r="R51" i="30"/>
  <c r="R50" i="30"/>
  <c r="R49" i="30"/>
  <c r="R48" i="30"/>
  <c r="R47" i="30"/>
  <c r="R46" i="30"/>
  <c r="R45" i="30"/>
  <c r="R44" i="30"/>
  <c r="R43" i="30"/>
  <c r="R42" i="30"/>
  <c r="R41" i="30"/>
  <c r="R40" i="30"/>
  <c r="R39" i="30"/>
  <c r="R38" i="30"/>
  <c r="R37" i="30"/>
  <c r="R36" i="30"/>
  <c r="R35" i="30"/>
  <c r="R34" i="30"/>
  <c r="R33" i="30"/>
  <c r="R32" i="30"/>
  <c r="R31" i="30"/>
  <c r="R30" i="30"/>
  <c r="R29" i="30"/>
  <c r="R28" i="30"/>
  <c r="R27" i="30"/>
  <c r="R26" i="30"/>
  <c r="R25" i="30"/>
  <c r="R24" i="30"/>
  <c r="R23" i="30"/>
  <c r="R22" i="30"/>
  <c r="R21" i="30"/>
  <c r="R20" i="30"/>
  <c r="R19" i="30"/>
  <c r="R18" i="30"/>
  <c r="R17" i="30"/>
  <c r="R16" i="30"/>
  <c r="R15" i="30"/>
  <c r="R14" i="30"/>
  <c r="R13" i="30"/>
  <c r="R12" i="30"/>
  <c r="R11" i="30"/>
  <c r="R10" i="30"/>
  <c r="R9" i="30"/>
  <c r="R8" i="30"/>
  <c r="R7" i="30"/>
  <c r="R6" i="30"/>
  <c r="R5" i="30"/>
  <c r="R4" i="30"/>
  <c r="R3" i="30"/>
  <c r="R2" i="30"/>
  <c r="R84" i="30"/>
  <c r="I84" i="30"/>
  <c r="R4" i="26"/>
  <c r="S4" i="26" s="1"/>
  <c r="O4" i="26"/>
  <c r="N4" i="26"/>
  <c r="K4" i="26"/>
  <c r="L4" i="26" s="1"/>
  <c r="I4" i="26"/>
  <c r="F4" i="26"/>
  <c r="E4" i="26"/>
  <c r="C4" i="26"/>
  <c r="G4" i="26" s="1"/>
  <c r="D4" i="26"/>
  <c r="R2" i="26"/>
  <c r="K37" i="27"/>
  <c r="I37" i="27"/>
  <c r="K28" i="27"/>
  <c r="I28" i="27"/>
  <c r="K26" i="27"/>
  <c r="I26" i="27"/>
  <c r="K2" i="30"/>
  <c r="K41" i="27"/>
  <c r="I41" i="27"/>
  <c r="K40" i="27"/>
  <c r="I40" i="27"/>
  <c r="K39" i="27"/>
  <c r="I39" i="27"/>
  <c r="K38" i="27"/>
  <c r="I38" i="27"/>
  <c r="R36" i="27"/>
  <c r="K36" i="27"/>
  <c r="I36" i="27"/>
  <c r="K35" i="27"/>
  <c r="I35" i="27"/>
  <c r="K34" i="27"/>
  <c r="I34" i="27"/>
  <c r="K33" i="27"/>
  <c r="I33" i="27"/>
  <c r="K32" i="27"/>
  <c r="I32" i="27"/>
  <c r="K31" i="27"/>
  <c r="I31" i="27"/>
  <c r="K30" i="27"/>
  <c r="I30" i="27"/>
  <c r="R29" i="27"/>
  <c r="K29" i="27"/>
  <c r="I29" i="27"/>
  <c r="K27" i="27"/>
  <c r="I27" i="27"/>
  <c r="K25" i="27"/>
  <c r="I25" i="27"/>
  <c r="K24" i="27"/>
  <c r="I24" i="27"/>
  <c r="K23" i="27"/>
  <c r="I23" i="27"/>
  <c r="R22" i="27"/>
  <c r="K22" i="27"/>
  <c r="I22" i="27"/>
  <c r="K21" i="27"/>
  <c r="I21" i="27"/>
  <c r="K20" i="27"/>
  <c r="I20" i="27"/>
  <c r="K19" i="27"/>
  <c r="I19" i="27"/>
  <c r="K18" i="27"/>
  <c r="I18" i="27"/>
  <c r="K17" i="27"/>
  <c r="I17" i="27"/>
  <c r="K16" i="27"/>
  <c r="I16" i="27"/>
  <c r="K15" i="27"/>
  <c r="I15" i="27"/>
  <c r="K14" i="27"/>
  <c r="I14" i="27"/>
  <c r="K13" i="27"/>
  <c r="I13" i="27"/>
  <c r="K12" i="27"/>
  <c r="I12" i="27"/>
  <c r="K11" i="27"/>
  <c r="I11" i="27"/>
  <c r="K10" i="27"/>
  <c r="I10" i="27"/>
  <c r="K9" i="27"/>
  <c r="I9" i="27"/>
  <c r="R8" i="27"/>
  <c r="K8" i="27"/>
  <c r="I8" i="27"/>
  <c r="K7" i="27"/>
  <c r="I7" i="27"/>
  <c r="K6" i="27"/>
  <c r="I6" i="27"/>
  <c r="K5" i="27"/>
  <c r="I5" i="27"/>
  <c r="K4" i="27"/>
  <c r="I4" i="27"/>
  <c r="K3" i="27"/>
  <c r="I3" i="27"/>
  <c r="K2" i="27"/>
  <c r="I2" i="27"/>
  <c r="K2" i="28"/>
  <c r="I2" i="28"/>
  <c r="M13" i="26" l="1"/>
  <c r="G13" i="26"/>
  <c r="H13" i="26"/>
  <c r="H8" i="26"/>
  <c r="H7" i="26"/>
  <c r="D3" i="26"/>
  <c r="H4" i="26"/>
  <c r="Q4" i="26"/>
  <c r="M4" i="26"/>
  <c r="P4" i="26"/>
  <c r="J4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97A94B-FE30-1D4F-BFBC-C53A86800CB5}" name="2020_QB1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0D4EDF7-7BBA-E242-B1F1-41362E06FC3F}" name="2020_QB2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5E310891-816F-B44B-AAF5-8BE60D6DEA3D}" name="2020_QB3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FE89B07-9021-ED46-ACC9-8C57E189E5D1}" name="2020_QB4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2665E050-3F87-0F4B-B4FB-D2A214407896}" name="2020_QB5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43A94EB6-1D02-5145-ACA4-BC51135EC544}" name="2020_QB6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B751DE46-D34E-1C4B-B5A9-DC5B5081C18F}" name="2020_QB7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6921C445-BE62-C943-B531-7FD4266663D6}" name="2020_QB71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CD1062FF-7FC9-8248-9FF9-DEEB4B994F81}" name="2020_QB8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<sst xmlns="http://schemas.openxmlformats.org/spreadsheetml/2006/main" count="7285" uniqueCount="689">
  <si>
    <t>Conference</t>
  </si>
  <si>
    <t>Marshall</t>
  </si>
  <si>
    <t>Player</t>
  </si>
  <si>
    <t>TD</t>
  </si>
  <si>
    <t>Int</t>
  </si>
  <si>
    <t>California</t>
  </si>
  <si>
    <t>LSU</t>
  </si>
  <si>
    <t>Nebraska</t>
  </si>
  <si>
    <t>Arkansas</t>
  </si>
  <si>
    <t>Texas A&amp;M</t>
  </si>
  <si>
    <t>Tennessee</t>
  </si>
  <si>
    <t>Virginia Tech</t>
  </si>
  <si>
    <t>Oklahoma</t>
  </si>
  <si>
    <t>Georgia Tech</t>
  </si>
  <si>
    <t>Colorado</t>
  </si>
  <si>
    <t>Maryland</t>
  </si>
  <si>
    <t>Minnesota</t>
  </si>
  <si>
    <t>Wisconsin</t>
  </si>
  <si>
    <t>Wake Forest</t>
  </si>
  <si>
    <t>Texas Tech</t>
  </si>
  <si>
    <t>Tulsa</t>
  </si>
  <si>
    <t>South Carolina</t>
  </si>
  <si>
    <t>Virginia</t>
  </si>
  <si>
    <t>USC</t>
  </si>
  <si>
    <t>Purdue</t>
  </si>
  <si>
    <t>Iowa</t>
  </si>
  <si>
    <t>Georgia</t>
  </si>
  <si>
    <t>Miami (FL)</t>
  </si>
  <si>
    <t>Duke</t>
  </si>
  <si>
    <t>Washington</t>
  </si>
  <si>
    <t>Utah</t>
  </si>
  <si>
    <t>Auburn</t>
  </si>
  <si>
    <t>Alabama</t>
  </si>
  <si>
    <t>Michigan</t>
  </si>
  <si>
    <t>Idaho</t>
  </si>
  <si>
    <t>Missouri</t>
  </si>
  <si>
    <t>Texas</t>
  </si>
  <si>
    <t>North Carolina</t>
  </si>
  <si>
    <t>Hawaii</t>
  </si>
  <si>
    <t>Florida</t>
  </si>
  <si>
    <t>Troy</t>
  </si>
  <si>
    <t>Arizona</t>
  </si>
  <si>
    <t>Illinois</t>
  </si>
  <si>
    <t>Syracuse</t>
  </si>
  <si>
    <t>West Virginia</t>
  </si>
  <si>
    <t>Oregon</t>
  </si>
  <si>
    <t>Louisville</t>
  </si>
  <si>
    <t>Stanford</t>
  </si>
  <si>
    <t>Louisiana Tech</t>
  </si>
  <si>
    <t>Notre Dame</t>
  </si>
  <si>
    <t>Miami (OH)</t>
  </si>
  <si>
    <t>Houston</t>
  </si>
  <si>
    <t>Kentucky</t>
  </si>
  <si>
    <t>Northwestern</t>
  </si>
  <si>
    <t>Tulane</t>
  </si>
  <si>
    <t>UCLA</t>
  </si>
  <si>
    <t>Buffalo</t>
  </si>
  <si>
    <t>Fresno State</t>
  </si>
  <si>
    <t>Penn State</t>
  </si>
  <si>
    <t>Clemson</t>
  </si>
  <si>
    <t>Memphis</t>
  </si>
  <si>
    <t>Vanderbilt</t>
  </si>
  <si>
    <t>Baylor</t>
  </si>
  <si>
    <t>Akron</t>
  </si>
  <si>
    <t>South Florida</t>
  </si>
  <si>
    <t>Temple</t>
  </si>
  <si>
    <t>Kansas</t>
  </si>
  <si>
    <t>Northern Illinois</t>
  </si>
  <si>
    <t>Rutgers</t>
  </si>
  <si>
    <t>Wyoming</t>
  </si>
  <si>
    <t>Cincinnati</t>
  </si>
  <si>
    <t>Boston College</t>
  </si>
  <si>
    <t>Arkansas State</t>
  </si>
  <si>
    <t>Year</t>
  </si>
  <si>
    <t>Florida State</t>
  </si>
  <si>
    <t>Iowa State</t>
  </si>
  <si>
    <t>Indiana</t>
  </si>
  <si>
    <t>Western Kentucky</t>
  </si>
  <si>
    <t>East Carolina</t>
  </si>
  <si>
    <t>Toledo</t>
  </si>
  <si>
    <t>Louisiana</t>
  </si>
  <si>
    <t>Ohio State</t>
  </si>
  <si>
    <t>Nevada</t>
  </si>
  <si>
    <t>Rice</t>
  </si>
  <si>
    <t>SMU</t>
  </si>
  <si>
    <t>Western Michigan</t>
  </si>
  <si>
    <t>North Texas</t>
  </si>
  <si>
    <t>Michigan State</t>
  </si>
  <si>
    <t>Colorado State</t>
  </si>
  <si>
    <t>SEC</t>
  </si>
  <si>
    <t>ACC</t>
  </si>
  <si>
    <t>MAC</t>
  </si>
  <si>
    <t>Big Ten</t>
  </si>
  <si>
    <t>MWC</t>
  </si>
  <si>
    <t>Big 12</t>
  </si>
  <si>
    <t>North Carolina State</t>
  </si>
  <si>
    <t>Ind</t>
  </si>
  <si>
    <t>Connecticut</t>
  </si>
  <si>
    <t>Central Michigan</t>
  </si>
  <si>
    <t>Arizona State</t>
  </si>
  <si>
    <t>Oregon State</t>
  </si>
  <si>
    <t>Florida International</t>
  </si>
  <si>
    <t>Coastal Carolina</t>
  </si>
  <si>
    <t>Liberty</t>
  </si>
  <si>
    <t>Washington State</t>
  </si>
  <si>
    <t>San Diego State</t>
  </si>
  <si>
    <t>Kansas State</t>
  </si>
  <si>
    <t>Ball State</t>
  </si>
  <si>
    <t>Massachusetts</t>
  </si>
  <si>
    <t>Florida Atlantic</t>
  </si>
  <si>
    <t>Oklahoma State</t>
  </si>
  <si>
    <t>Sun Belt</t>
  </si>
  <si>
    <t>Boise State</t>
  </si>
  <si>
    <t>Pac-12</t>
  </si>
  <si>
    <t>San Jose State</t>
  </si>
  <si>
    <t>Jameis Winston</t>
  </si>
  <si>
    <t>Marcus Mariota</t>
  </si>
  <si>
    <t>Garrett Grayson</t>
  </si>
  <si>
    <t>Sean Mannion</t>
  </si>
  <si>
    <t>Bryce Petty</t>
  </si>
  <si>
    <t>Brett Hundley</t>
  </si>
  <si>
    <t>Trevor Siemian</t>
  </si>
  <si>
    <t>Taylor Heinicke</t>
  </si>
  <si>
    <t>Old Dominion</t>
  </si>
  <si>
    <t>Jared Goff</t>
  </si>
  <si>
    <t>Paxton Lynch</t>
  </si>
  <si>
    <t>Christian Hackenberg</t>
  </si>
  <si>
    <t>Jacoby Brissett</t>
  </si>
  <si>
    <t>Cody Kessler</t>
  </si>
  <si>
    <t>Connor Cook</t>
  </si>
  <si>
    <t>Dak Prescott</t>
  </si>
  <si>
    <t>Cardale Jones</t>
  </si>
  <si>
    <t>Kevin Hogan</t>
  </si>
  <si>
    <t>Nate Sudfeld</t>
  </si>
  <si>
    <t>Jake Rudock</t>
  </si>
  <si>
    <t>Brandon Allen</t>
  </si>
  <si>
    <t>Jeff Driskel</t>
  </si>
  <si>
    <t>Brandon Doughty</t>
  </si>
  <si>
    <t>Mississippi State</t>
  </si>
  <si>
    <t>South Alabama</t>
  </si>
  <si>
    <t>Charlotte</t>
  </si>
  <si>
    <t>Patrick Mahomes</t>
  </si>
  <si>
    <t>Deshaun Watson</t>
  </si>
  <si>
    <t>DeShone Kizer</t>
  </si>
  <si>
    <t>Davis Webb</t>
  </si>
  <si>
    <t>C.J. Beathard</t>
  </si>
  <si>
    <t>Joshua Dobbs</t>
  </si>
  <si>
    <t>Nathan Peterman</t>
  </si>
  <si>
    <t>Brad Kaaya</t>
  </si>
  <si>
    <t>Chad Kelly</t>
  </si>
  <si>
    <t>Taysom Hill</t>
  </si>
  <si>
    <t>P.J. Walker</t>
  </si>
  <si>
    <t>Baker Mayfield</t>
  </si>
  <si>
    <t>Sam Darnold</t>
  </si>
  <si>
    <t>Josh Allen</t>
  </si>
  <si>
    <t>Josh Rosen</t>
  </si>
  <si>
    <t>Lamar Jackson</t>
  </si>
  <si>
    <t>Mason Rudolph</t>
  </si>
  <si>
    <t>Mike White</t>
  </si>
  <si>
    <t>Luke Falk</t>
  </si>
  <si>
    <t>Tanner Lee</t>
  </si>
  <si>
    <t>Danny Etling</t>
  </si>
  <si>
    <t>Alex McGough</t>
  </si>
  <si>
    <t>Logan Woodside</t>
  </si>
  <si>
    <t>Kyle Allen</t>
  </si>
  <si>
    <t>John Wolford</t>
  </si>
  <si>
    <t>David Blough</t>
  </si>
  <si>
    <t>Kyler Murray</t>
  </si>
  <si>
    <t>Daniel Jones</t>
  </si>
  <si>
    <t>Dwayne Haskins</t>
  </si>
  <si>
    <t>Drew Lock</t>
  </si>
  <si>
    <t>Will Grier</t>
  </si>
  <si>
    <t>Ryan Finley</t>
  </si>
  <si>
    <t>Jarrett Stidham</t>
  </si>
  <si>
    <t>Clayton Thorson</t>
  </si>
  <si>
    <t>Trace McSorley</t>
  </si>
  <si>
    <t>Joe Burrow</t>
  </si>
  <si>
    <t>Tua Tagovailoa</t>
  </si>
  <si>
    <t>Justin Herbert</t>
  </si>
  <si>
    <t>Jordan Love</t>
  </si>
  <si>
    <t>Jalen Hurts</t>
  </si>
  <si>
    <t>Jacob Eason</t>
  </si>
  <si>
    <t>James Morgan</t>
  </si>
  <si>
    <t>Jake Fromm</t>
  </si>
  <si>
    <t>Jake Luton</t>
  </si>
  <si>
    <t>Cole McDonald</t>
  </si>
  <si>
    <t>Ben DiNucci</t>
  </si>
  <si>
    <t>Tommy Stevens</t>
  </si>
  <si>
    <t>Trevor Lawrence</t>
  </si>
  <si>
    <t>Zach Wilson</t>
  </si>
  <si>
    <t>Justin Fields</t>
  </si>
  <si>
    <t>Mac Jones</t>
  </si>
  <si>
    <t>Kyle Trask</t>
  </si>
  <si>
    <t>Kellen Mond</t>
  </si>
  <si>
    <t>Davis Mills</t>
  </si>
  <si>
    <t>Ian Book</t>
  </si>
  <si>
    <t>Sam Ehlinger</t>
  </si>
  <si>
    <t>Utah State</t>
  </si>
  <si>
    <t>School</t>
  </si>
  <si>
    <t>Y/A</t>
  </si>
  <si>
    <t>AY/A</t>
  </si>
  <si>
    <t>Rate</t>
  </si>
  <si>
    <t>Brigham Young</t>
  </si>
  <si>
    <t>Dustin Crum</t>
  </si>
  <si>
    <t>Kent State</t>
  </si>
  <si>
    <t>Adrian Martinez</t>
  </si>
  <si>
    <t>Ole Miss</t>
  </si>
  <si>
    <t>Gunnar Watson</t>
  </si>
  <si>
    <t>Grant Gunnell</t>
  </si>
  <si>
    <t>Feleipe Franks</t>
  </si>
  <si>
    <t>Connor Bazelak</t>
  </si>
  <si>
    <t>Kedon Slovis</t>
  </si>
  <si>
    <t>Asher O'Hara</t>
  </si>
  <si>
    <t>Middle Tennessee State</t>
  </si>
  <si>
    <t>CUSA</t>
  </si>
  <si>
    <t>American</t>
  </si>
  <si>
    <t>Shane Buechele</t>
  </si>
  <si>
    <t>Jake Haener</t>
  </si>
  <si>
    <t>Alan Bowman</t>
  </si>
  <si>
    <t>Ken Seals</t>
  </si>
  <si>
    <t>Kaleb Eleby</t>
  </si>
  <si>
    <t>Desmond Trotter</t>
  </si>
  <si>
    <t>Malik Cunningham</t>
  </si>
  <si>
    <t>Appalachian State</t>
  </si>
  <si>
    <t>Preston Hutchinson</t>
  </si>
  <si>
    <t>Eastern Michigan</t>
  </si>
  <si>
    <t>Daniel Richardson</t>
  </si>
  <si>
    <t>UTSA</t>
  </si>
  <si>
    <t>Chase Garbers</t>
  </si>
  <si>
    <t>Jake Bentley</t>
  </si>
  <si>
    <t>Jordan McCloud</t>
  </si>
  <si>
    <t>Charlie Brewer</t>
  </si>
  <si>
    <t>Taulia Tagovailoa</t>
  </si>
  <si>
    <t>Noah Vedral</t>
  </si>
  <si>
    <t>Holton Ahlers</t>
  </si>
  <si>
    <t>Brady McBride</t>
  </si>
  <si>
    <t>Texas State</t>
  </si>
  <si>
    <t>Kenny Pickett</t>
  </si>
  <si>
    <t>Pitt</t>
  </si>
  <si>
    <t>Phil Jurkovec</t>
  </si>
  <si>
    <t>Dylan Morris</t>
  </si>
  <si>
    <t>Colby Suits</t>
  </si>
  <si>
    <t>Louisiana-Monroe</t>
  </si>
  <si>
    <t>Max Duggan</t>
  </si>
  <si>
    <t>Texas Christian</t>
  </si>
  <si>
    <t>Sean Clifford</t>
  </si>
  <si>
    <t>Jayden De Laura</t>
  </si>
  <si>
    <t>Max Gilliam</t>
  </si>
  <si>
    <t>UNLV</t>
  </si>
  <si>
    <t>UCF</t>
  </si>
  <si>
    <t>Jonah Johnson</t>
  </si>
  <si>
    <t>New Mexico State</t>
  </si>
  <si>
    <t>Layne Hatcher</t>
  </si>
  <si>
    <t>Logan Bonner</t>
  </si>
  <si>
    <t>Collin Hill</t>
  </si>
  <si>
    <t>Brennan Armstrong</t>
  </si>
  <si>
    <t>Georgia State</t>
  </si>
  <si>
    <t>Jayden Daniels</t>
  </si>
  <si>
    <t>Ross Bowers</t>
  </si>
  <si>
    <t>Tanner Morgan</t>
  </si>
  <si>
    <t>Zach Gibson</t>
  </si>
  <si>
    <t>Spencer Petras</t>
  </si>
  <si>
    <t>Joe Milton</t>
  </si>
  <si>
    <t>Patrick O'Brien</t>
  </si>
  <si>
    <t>Chris Reynolds</t>
  </si>
  <si>
    <t>Jeff Sims</t>
  </si>
  <si>
    <t>Chase Brice</t>
  </si>
  <si>
    <t>Gavin Hardison</t>
  </si>
  <si>
    <t>UTEP</t>
  </si>
  <si>
    <t>Bryson Lucero</t>
  </si>
  <si>
    <t>UAB</t>
  </si>
  <si>
    <t>Will Howard</t>
  </si>
  <si>
    <t>Rocky Lombardi</t>
  </si>
  <si>
    <t>Jalon Daniels</t>
  </si>
  <si>
    <t>Levi Williams</t>
  </si>
  <si>
    <t>Rex Culpepper</t>
  </si>
  <si>
    <t>Matt McDonald</t>
  </si>
  <si>
    <t>Bowling Green State</t>
  </si>
  <si>
    <t>Matt Corral</t>
  </si>
  <si>
    <t>Carson Strong</t>
  </si>
  <si>
    <t>Will Rogers</t>
  </si>
  <si>
    <t>Grayson McCall</t>
  </si>
  <si>
    <t>Sam Howell</t>
  </si>
  <si>
    <t>Spencer Rattler</t>
  </si>
  <si>
    <t>Brock Purdy</t>
  </si>
  <si>
    <t>Desmond Ridder</t>
  </si>
  <si>
    <t>Drew Plitt</t>
  </si>
  <si>
    <t>Bailey Hockman</t>
  </si>
  <si>
    <t>Nick Starkel</t>
  </si>
  <si>
    <t>Malik Willis</t>
  </si>
  <si>
    <t>D'Eriq King</t>
  </si>
  <si>
    <t>Zac Thomas</t>
  </si>
  <si>
    <t>Jarret Doege</t>
  </si>
  <si>
    <t>Frank Harris</t>
  </si>
  <si>
    <t>Tyler Shough</t>
  </si>
  <si>
    <t>Spencer Sanders</t>
  </si>
  <si>
    <t>Terry Wilson</t>
  </si>
  <si>
    <t>Luke Anthony</t>
  </si>
  <si>
    <t>Kyle Vantrease</t>
  </si>
  <si>
    <t>Chevan Cordeiro</t>
  </si>
  <si>
    <t>Grant Wells</t>
  </si>
  <si>
    <t>Graham Mertz</t>
  </si>
  <si>
    <t>Peyton Ramsey</t>
  </si>
  <si>
    <t>Brady White</t>
  </si>
  <si>
    <t>Dillon Gabriel</t>
  </si>
  <si>
    <t>Bo Nix</t>
  </si>
  <si>
    <t>Levi Lewis</t>
  </si>
  <si>
    <t>Clayton Tune</t>
  </si>
  <si>
    <t>Cornelious Brown</t>
  </si>
  <si>
    <t>Sam Hartman</t>
  </si>
  <si>
    <t>Tyrrell Pigrome</t>
  </si>
  <si>
    <t>Michael Penix Jr.</t>
  </si>
  <si>
    <t>Zach Smith</t>
  </si>
  <si>
    <t>Stetson Bennett</t>
  </si>
  <si>
    <t>Michael Pratt</t>
  </si>
  <si>
    <t>Sam Noyer</t>
  </si>
  <si>
    <t>Austin Aune</t>
  </si>
  <si>
    <t>Nick Tronti</t>
  </si>
  <si>
    <t>Designation</t>
  </si>
  <si>
    <t>Junior</t>
  </si>
  <si>
    <t>Sophomore</t>
  </si>
  <si>
    <t>Senior</t>
  </si>
  <si>
    <t>Freshman</t>
  </si>
  <si>
    <t>Tyler Huntley</t>
  </si>
  <si>
    <t>Tyler Johnston III</t>
  </si>
  <si>
    <t>Jack Abraham</t>
  </si>
  <si>
    <t>Southern Mississippi</t>
  </si>
  <si>
    <t>Nathan Rourke</t>
  </si>
  <si>
    <t>Ohio</t>
  </si>
  <si>
    <t>Stephen Calvert</t>
  </si>
  <si>
    <t>Jarrett Guarantano</t>
  </si>
  <si>
    <t>Anthony Gordon</t>
  </si>
  <si>
    <t>J'mar Smith</t>
  </si>
  <si>
    <t>Shea Patterson</t>
  </si>
  <si>
    <t>Jack Coan</t>
  </si>
  <si>
    <t>James Blackman</t>
  </si>
  <si>
    <t>Chris Robison</t>
  </si>
  <si>
    <t>Mike Glass III</t>
  </si>
  <si>
    <t>Jamie Newman</t>
  </si>
  <si>
    <t>Jarren Williams</t>
  </si>
  <si>
    <t>Justin McMillan</t>
  </si>
  <si>
    <t>Skylar Thompson</t>
  </si>
  <si>
    <t>Jon Wassink</t>
  </si>
  <si>
    <t>Brett Gabbert</t>
  </si>
  <si>
    <t>New Mexico</t>
  </si>
  <si>
    <t>Nathan Stanley</t>
  </si>
  <si>
    <t>Ty Storey</t>
  </si>
  <si>
    <t>Isaiah Green</t>
  </si>
  <si>
    <t>Bryce Perkins</t>
  </si>
  <si>
    <t>Brian Lewerke</t>
  </si>
  <si>
    <t>Dan Ellington</t>
  </si>
  <si>
    <t>Brandon Peters</t>
  </si>
  <si>
    <t>Anthony Russo</t>
  </si>
  <si>
    <t>Ryan Agnew</t>
  </si>
  <si>
    <t>Josh Love</t>
  </si>
  <si>
    <t>Kaleb Barker</t>
  </si>
  <si>
    <t>Jett Duffey</t>
  </si>
  <si>
    <t>Caleb Evans</t>
  </si>
  <si>
    <t>Kelly Bryant</t>
  </si>
  <si>
    <t>Fred Payton</t>
  </si>
  <si>
    <t>Mason Fine</t>
  </si>
  <si>
    <t>Dorian Thompson-Robinson</t>
  </si>
  <si>
    <t>Tevaka Tuioti</t>
  </si>
  <si>
    <t>Jorge Reyna</t>
  </si>
  <si>
    <t>Khalil Tate</t>
  </si>
  <si>
    <t>Kai Locksley</t>
  </si>
  <si>
    <t>Carter Stanley</t>
  </si>
  <si>
    <t>Tommy Devito</t>
  </si>
  <si>
    <t>Steven Montez</t>
  </si>
  <si>
    <t>Jack Zergiotis</t>
  </si>
  <si>
    <t>Tyler Vitt</t>
  </si>
  <si>
    <t>Kenyon Oblad</t>
  </si>
  <si>
    <t>Austin Kendall</t>
  </si>
  <si>
    <t>Kato Nelson</t>
  </si>
  <si>
    <t>Josh Jackson</t>
  </si>
  <si>
    <t>Riley Neal</t>
  </si>
  <si>
    <t>Lowell Narcisse</t>
  </si>
  <si>
    <t>James Graham</t>
  </si>
  <si>
    <t>Josh Adkins</t>
  </si>
  <si>
    <t>Ryan Hilinski</t>
  </si>
  <si>
    <t>Quentin Harris</t>
  </si>
  <si>
    <t>Grant Loy</t>
  </si>
  <si>
    <t>Jordan Ta'amu</t>
  </si>
  <si>
    <t>Ross Comis</t>
  </si>
  <si>
    <t>Brett Rypien</t>
  </si>
  <si>
    <t>Evan Orth</t>
  </si>
  <si>
    <t>Blake LaRussa</t>
  </si>
  <si>
    <t>K.J. Carta-Samuels</t>
  </si>
  <si>
    <t>Sheriron Jones</t>
  </si>
  <si>
    <t>JT Daniels</t>
  </si>
  <si>
    <t>Anthony Brown</t>
  </si>
  <si>
    <t>Deondre Francois</t>
  </si>
  <si>
    <t>Ben Hicks</t>
  </si>
  <si>
    <t>Gus Ragland</t>
  </si>
  <si>
    <t>Nathan Elliott</t>
  </si>
  <si>
    <t>Jawon Pass</t>
  </si>
  <si>
    <t>AJ Bush</t>
  </si>
  <si>
    <t>David Pindell</t>
  </si>
  <si>
    <t>Shawn Stankavage</t>
  </si>
  <si>
    <t>Woody Barrett</t>
  </si>
  <si>
    <t>Peyton Bender</t>
  </si>
  <si>
    <t>Steven Duncan</t>
  </si>
  <si>
    <t>Tyler Vander Waal</t>
  </si>
  <si>
    <t>Cordale Grundy</t>
  </si>
  <si>
    <t>Artur Sitkowski</t>
  </si>
  <si>
    <t>McKenzie Milton</t>
  </si>
  <si>
    <t>Marcus McMaryion</t>
  </si>
  <si>
    <t>Taylor Cornelius</t>
  </si>
  <si>
    <t>Jake Browning</t>
  </si>
  <si>
    <t>Justice Hansen</t>
  </si>
  <si>
    <t>Andre Nunez</t>
  </si>
  <si>
    <t>Tyree Jackson</t>
  </si>
  <si>
    <t>Kyle Shurmur</t>
  </si>
  <si>
    <t>Manny Wilkins</t>
  </si>
  <si>
    <t>Eric Dungey</t>
  </si>
  <si>
    <t>Blake Barnett</t>
  </si>
  <si>
    <t>Brent Stockstill</t>
  </si>
  <si>
    <t>Ty Gangi</t>
  </si>
  <si>
    <t>Ryan Willis</t>
  </si>
  <si>
    <t>Sawyer Smith</t>
  </si>
  <si>
    <t>Gardner Minshew</t>
  </si>
  <si>
    <t>Tyler Wiegers</t>
  </si>
  <si>
    <t>Eli Peters</t>
  </si>
  <si>
    <t>Nick Fitzgerald</t>
  </si>
  <si>
    <t>Marcus Childers</t>
  </si>
  <si>
    <t>Bryant Shirreffs</t>
  </si>
  <si>
    <t>Andrew Ford</t>
  </si>
  <si>
    <t>Jonathan Banks</t>
  </si>
  <si>
    <t>Armani Rogers</t>
  </si>
  <si>
    <t>Dalton Sturm</t>
  </si>
  <si>
    <t>Matt Linehan</t>
  </si>
  <si>
    <t>Chazz Surratt</t>
  </si>
  <si>
    <t>Brogan Roback</t>
  </si>
  <si>
    <t>Thomas Sirk</t>
  </si>
  <si>
    <t>Dru Brown</t>
  </si>
  <si>
    <t>Montel Aaron</t>
  </si>
  <si>
    <t>Richard Lagow</t>
  </si>
  <si>
    <t>Darell Garretson</t>
  </si>
  <si>
    <t>Jordan Davis</t>
  </si>
  <si>
    <t>Damian Williams</t>
  </si>
  <si>
    <t>George Bollas</t>
  </si>
  <si>
    <t>Hayden Moore</t>
  </si>
  <si>
    <t>Steven Williams</t>
  </si>
  <si>
    <t>Max Bortenschlager</t>
  </si>
  <si>
    <t>Hasaan Klugh</t>
  </si>
  <si>
    <t>Riley Ferguson</t>
  </si>
  <si>
    <t>Nick Stevens</t>
  </si>
  <si>
    <t>Alex Hornibrook</t>
  </si>
  <si>
    <t>J.T. Barrett</t>
  </si>
  <si>
    <t>Quinton Flowers</t>
  </si>
  <si>
    <t>Taylor Lamb</t>
  </si>
  <si>
    <t>Jason Driskel</t>
  </si>
  <si>
    <t>Nic Shimonek</t>
  </si>
  <si>
    <t>Kenny Hill</t>
  </si>
  <si>
    <t>Conner Manning</t>
  </si>
  <si>
    <t>Christian Chapman</t>
  </si>
  <si>
    <t>Malik Rosier</t>
  </si>
  <si>
    <t>Brandon Silvers</t>
  </si>
  <si>
    <t>Shane Morris</t>
  </si>
  <si>
    <t>Stephen Johnson</t>
  </si>
  <si>
    <t>Tyler Rogers</t>
  </si>
  <si>
    <t>Kwadra Griggs</t>
  </si>
  <si>
    <t>Chase Litton</t>
  </si>
  <si>
    <t>A.J. Erdely</t>
  </si>
  <si>
    <t>Brandon Wimbush</t>
  </si>
  <si>
    <t>Kent Myers</t>
  </si>
  <si>
    <t>Elijah Sindelar</t>
  </si>
  <si>
    <t>Kurt Benkert</t>
  </si>
  <si>
    <t>Jacob Park</t>
  </si>
  <si>
    <t>Philip Nelson</t>
  </si>
  <si>
    <t>Tyler O'Connor</t>
  </si>
  <si>
    <t>Kenny Potter</t>
  </si>
  <si>
    <t>Brandon Dawkins</t>
  </si>
  <si>
    <t>Ryan Metz</t>
  </si>
  <si>
    <t>Tyler Stehling</t>
  </si>
  <si>
    <t>Tyler Jones</t>
  </si>
  <si>
    <t>Chason Virgil</t>
  </si>
  <si>
    <t>Glen Cuiellette</t>
  </si>
  <si>
    <t>Zach Terrell</t>
  </si>
  <si>
    <t>Ryan Higgins</t>
  </si>
  <si>
    <t>Austin Allen</t>
  </si>
  <si>
    <t>Nick Mullens</t>
  </si>
  <si>
    <t>Mitch Trubisky</t>
  </si>
  <si>
    <t>Jerod Evans</t>
  </si>
  <si>
    <t>David Washington</t>
  </si>
  <si>
    <t>Skyler Howard</t>
  </si>
  <si>
    <t>Sean White</t>
  </si>
  <si>
    <t>Dallas Davis</t>
  </si>
  <si>
    <t>Dane Evans</t>
  </si>
  <si>
    <t>Wilton Speight</t>
  </si>
  <si>
    <t>Greg Ward Jr.</t>
  </si>
  <si>
    <t>Cooper Rush</t>
  </si>
  <si>
    <t>Sefo Liufau</t>
  </si>
  <si>
    <t>Tommy Armstrong Jr</t>
  </si>
  <si>
    <t>Perry Hills</t>
  </si>
  <si>
    <t>Troy Williams</t>
  </si>
  <si>
    <t>Mitch Leidner</t>
  </si>
  <si>
    <t>Trevor Knight</t>
  </si>
  <si>
    <t>Anthony Jennings</t>
  </si>
  <si>
    <t>Jesse Ertz</t>
  </si>
  <si>
    <t>Patrick Towles</t>
  </si>
  <si>
    <t>Vernon Adams</t>
  </si>
  <si>
    <t>Nick Arbuckle</t>
  </si>
  <si>
    <t>Trevone Boykin</t>
  </si>
  <si>
    <t>Gunner Kiel</t>
  </si>
  <si>
    <t>Matt Johnson</t>
  </si>
  <si>
    <t>Marquise Williams</t>
  </si>
  <si>
    <t>Anu Solomon</t>
  </si>
  <si>
    <t>Jake Coker</t>
  </si>
  <si>
    <t>Brandon Harris</t>
  </si>
  <si>
    <t>Greyson Lambert</t>
  </si>
  <si>
    <t>Tanner Mangum</t>
  </si>
  <si>
    <t>Phillip Ely</t>
  </si>
  <si>
    <t>Mike Bercovici</t>
  </si>
  <si>
    <t>Joel Stave</t>
  </si>
  <si>
    <t>Fredi Knighten</t>
  </si>
  <si>
    <t>Derrius Vick</t>
  </si>
  <si>
    <t>Tommy Woodson</t>
  </si>
  <si>
    <t>Treon Harris</t>
  </si>
  <si>
    <t>Travis Wilson</t>
  </si>
  <si>
    <t>Joe Hubener</t>
  </si>
  <si>
    <t>Tyler Stewart</t>
  </si>
  <si>
    <t>Blake Decker</t>
  </si>
  <si>
    <t>Cameron Coffman</t>
  </si>
  <si>
    <t>Driphus Jackson</t>
  </si>
  <si>
    <t>Perry Orth</t>
  </si>
  <si>
    <t>Justin Thomas</t>
  </si>
  <si>
    <t>Chris Laviano</t>
  </si>
  <si>
    <t>Blake Kemp</t>
  </si>
  <si>
    <t>Matt Johns</t>
  </si>
  <si>
    <t>Cody Clements</t>
  </si>
  <si>
    <t>Brooks Haack</t>
  </si>
  <si>
    <t>Matt Davis</t>
  </si>
  <si>
    <t>Joe Licata</t>
  </si>
  <si>
    <t>Jaquez Johnson</t>
  </si>
  <si>
    <t>Joel Lanning</t>
  </si>
  <si>
    <t>Billy Bahl</t>
  </si>
  <si>
    <t>Blake Frohnapfel</t>
  </si>
  <si>
    <t>Garrett Smith</t>
  </si>
  <si>
    <t>Wes Lunt</t>
  </si>
  <si>
    <t>Johnny McCrary</t>
  </si>
  <si>
    <t>Justin Holman</t>
  </si>
  <si>
    <t>Shuler Bentley</t>
  </si>
  <si>
    <t>Damarcus Smith</t>
  </si>
  <si>
    <t>Lee McNeill</t>
  </si>
  <si>
    <t>Everett Golson</t>
  </si>
  <si>
    <t>Austin Grammer</t>
  </si>
  <si>
    <t>Connor Halliday</t>
  </si>
  <si>
    <t>Colby Kirkegaard</t>
  </si>
  <si>
    <t>Andrew Hendrix</t>
  </si>
  <si>
    <t>Joe Gray</t>
  </si>
  <si>
    <t>Mike Cummings</t>
  </si>
  <si>
    <t>Reggie Bell</t>
  </si>
  <si>
    <t>Chandler Whitmer</t>
  </si>
  <si>
    <t>Devin Gardner</t>
  </si>
  <si>
    <t>Andrew McNulty</t>
  </si>
  <si>
    <t>Pete Thomas</t>
  </si>
  <si>
    <t>Colin Reardon</t>
  </si>
  <si>
    <t>Ikaika Woolsey</t>
  </si>
  <si>
    <t>J.D. Sprague</t>
  </si>
  <si>
    <t>Sam B. Richardson</t>
  </si>
  <si>
    <t>Kyle Pohl</t>
  </si>
  <si>
    <t>Austin Appleby</t>
  </si>
  <si>
    <t>Grant Hedrick</t>
  </si>
  <si>
    <t>Blake Sims</t>
  </si>
  <si>
    <t>Jake Waters</t>
  </si>
  <si>
    <t>Rakeem Cato</t>
  </si>
  <si>
    <t>Gary Nova</t>
  </si>
  <si>
    <t>Nick Marshall</t>
  </si>
  <si>
    <t>Bo Wallace</t>
  </si>
  <si>
    <t>Dylan Thompson</t>
  </si>
  <si>
    <t>Clint Trickett</t>
  </si>
  <si>
    <t>Chad Voytik</t>
  </si>
  <si>
    <t>Hutson Mason</t>
  </si>
  <si>
    <t>Shane Carden</t>
  </si>
  <si>
    <t>Cody Sokol</t>
  </si>
  <si>
    <t>Taylor Kelly</t>
  </si>
  <si>
    <t>Cyler Miles</t>
  </si>
  <si>
    <t>Drew Hare</t>
  </si>
  <si>
    <t>Tyler Murphy</t>
  </si>
  <si>
    <t>Quinn Kaehler</t>
  </si>
  <si>
    <t>Terrance Broadway</t>
  </si>
  <si>
    <t>James Knapke</t>
  </si>
  <si>
    <t>C.J. Brown</t>
  </si>
  <si>
    <t>Jameill Showers</t>
  </si>
  <si>
    <t>Reilly O'Toole</t>
  </si>
  <si>
    <t>Maty Mauk</t>
  </si>
  <si>
    <t>Tyrone Swoopes</t>
  </si>
  <si>
    <t>Brandon Bridge</t>
  </si>
  <si>
    <t>Cole Stoudt</t>
  </si>
  <si>
    <t>Cody Fajardo</t>
  </si>
  <si>
    <t>Michael Brewer</t>
  </si>
  <si>
    <t>Brian Burrell</t>
  </si>
  <si>
    <t>Anthony Boone</t>
  </si>
  <si>
    <t>Games</t>
  </si>
  <si>
    <t>Completions</t>
  </si>
  <si>
    <t>Attempts</t>
  </si>
  <si>
    <t>Completion_Percentage</t>
  </si>
  <si>
    <t>Yards</t>
  </si>
  <si>
    <t>Rush_Attempts</t>
  </si>
  <si>
    <t>Rush_Yards</t>
  </si>
  <si>
    <t>Rush_Average</t>
  </si>
  <si>
    <t>Rush_TD</t>
  </si>
  <si>
    <t>Yards_Avg</t>
  </si>
  <si>
    <t>Jeremy Johnson</t>
  </si>
  <si>
    <t>Jack Milas</t>
  </si>
  <si>
    <t>Seth Russell</t>
  </si>
  <si>
    <t>Hank Bachmeier</t>
  </si>
  <si>
    <t>Jeff Smith</t>
  </si>
  <si>
    <t>Denis Grosel</t>
  </si>
  <si>
    <t>Christian Stewart</t>
  </si>
  <si>
    <t>Tony Poljan</t>
  </si>
  <si>
    <t>Quinten Dormady</t>
  </si>
  <si>
    <t>Tyler Keane</t>
  </si>
  <si>
    <t>Kilton Anderson</t>
  </si>
  <si>
    <t>Andrew Allen</t>
  </si>
  <si>
    <t>Trae Hall</t>
  </si>
  <si>
    <t>Cole Garvin</t>
  </si>
  <si>
    <t>Cephus Johnson</t>
  </si>
  <si>
    <t>Will Gardner</t>
  </si>
  <si>
    <t>N'Kosi Perry</t>
  </si>
  <si>
    <t>Jordan Travis</t>
  </si>
  <si>
    <t>TaQuon Marshall</t>
  </si>
  <si>
    <t>Devin Leary</t>
  </si>
  <si>
    <t>Aj Long</t>
  </si>
  <si>
    <t>Hendon Hooker</t>
  </si>
  <si>
    <t>TD_Avg</t>
  </si>
  <si>
    <t>Int_Avg</t>
  </si>
  <si>
    <t>Rush_Yds_Avg</t>
  </si>
  <si>
    <t>Kyle Postma</t>
  </si>
  <si>
    <t>Garrett Krstich</t>
  </si>
  <si>
    <t>Logan Marchi</t>
  </si>
  <si>
    <t>Chad President</t>
  </si>
  <si>
    <t>Seth Boomer</t>
  </si>
  <si>
    <t>Rush_TD_Avg</t>
  </si>
  <si>
    <t>NCAA Passer Rating = ((8.4 x Passing Yards) + (330 x Touchdown Passes) + (100 x Number of Completions) – (200 x Interceptions)) ÷ Passing Attempts</t>
  </si>
  <si>
    <t>Kyle Kempt</t>
  </si>
  <si>
    <t>Montell Cozart</t>
  </si>
  <si>
    <t>Daxx Garman</t>
  </si>
  <si>
    <t>Jerrod Heard</t>
  </si>
  <si>
    <t>Shawn Robinson</t>
  </si>
  <si>
    <t>Big12</t>
  </si>
  <si>
    <t>AYA = (pass yards + 20*(pass TD) - 45*(interceptions thrown))/(passing attempts)</t>
  </si>
  <si>
    <t>BigTen</t>
  </si>
  <si>
    <t>Jeff George Jr.</t>
  </si>
  <si>
    <t>Kasim Hill</t>
  </si>
  <si>
    <t>Aiden Smith</t>
  </si>
  <si>
    <t>Joe O'Korn</t>
  </si>
  <si>
    <t>Demry Croft</t>
  </si>
  <si>
    <t>Zack Annexstad</t>
  </si>
  <si>
    <t>Jack Plummer</t>
  </si>
  <si>
    <t>Aidan O'Connell</t>
  </si>
  <si>
    <t>Giovanni Rescigno</t>
  </si>
  <si>
    <t>Kyle Bolin</t>
  </si>
  <si>
    <t>Johnny Langan</t>
  </si>
  <si>
    <t>Sun_Belt</t>
  </si>
  <si>
    <t>Stone Norton</t>
  </si>
  <si>
    <t>Stone Smartt</t>
  </si>
  <si>
    <t>Jackson Tyner</t>
  </si>
  <si>
    <t>Tom Stewart</t>
  </si>
  <si>
    <t>Michael Collins</t>
  </si>
  <si>
    <t>Mark Leftwich</t>
  </si>
  <si>
    <t>Zack Greenlee</t>
  </si>
  <si>
    <t>Tucker Carter</t>
  </si>
  <si>
    <t>Rush/A</t>
  </si>
  <si>
    <t>Andrew Brito</t>
  </si>
  <si>
    <t>Will Koch</t>
  </si>
  <si>
    <t>Nick Holley</t>
  </si>
  <si>
    <t>AJ Mayer</t>
  </si>
  <si>
    <t>Anthony Maddie</t>
  </si>
  <si>
    <t>Greg Windham</t>
  </si>
  <si>
    <t>Kurtis Rourke</t>
  </si>
  <si>
    <t>Mitchell Guadagni</t>
  </si>
  <si>
    <t>Sean Chambers</t>
  </si>
  <si>
    <t>Jason Shelley</t>
  </si>
  <si>
    <t>Johnny Stanton</t>
  </si>
  <si>
    <t>Max Wittek</t>
  </si>
  <si>
    <t>Lamar Jordan</t>
  </si>
  <si>
    <t>Austin Apodaca</t>
  </si>
  <si>
    <t>Maxwell Smith</t>
  </si>
  <si>
    <t>Carson Baker</t>
  </si>
  <si>
    <t>Max Johnson</t>
  </si>
  <si>
    <t>Justin Worley</t>
  </si>
  <si>
    <t>Seth Collins</t>
  </si>
  <si>
    <t>Tristan Gebbia</t>
  </si>
  <si>
    <t>KJ Costello</t>
  </si>
  <si>
    <t>Ryan Burns</t>
  </si>
  <si>
    <t>Mike Fafaul</t>
  </si>
  <si>
    <t>NCAA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</si>
</sst>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quotePrefix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" connectionId="1" xr16:uid="{593B58DA-2846-7B49-B88E-855BB76E753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" connectionId="2" xr16:uid="{D31AF08F-6B00-4E45-8441-9DA76FAC7D4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" connectionId="3" xr16:uid="{AE1E8CDF-EB47-5349-ABEA-E3A3B2BE9F1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_1" connectionId="5" xr16:uid="{25514777-79B2-C642-8DE2-E8F06740647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" connectionId="4" xr16:uid="{23DF380D-6757-5946-9189-D96319EA7B1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" connectionId="6" xr16:uid="{43EA4C36-B71E-044E-BA58-BD13B5895C1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" connectionId="9" xr16:uid="{BA55BF58-4FEE-0140-B855-555547545D9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" connectionId="8" xr16:uid="{6B7A213C-37B2-7744-885B-AA55ED3196B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" connectionId="7" xr16:uid="{6C4A0601-DEEE-DB4F-B7E0-9FE21CC7A6A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566C-7DB6-3E48-8680-A9EEB1CF25DD}">
  <dimension ref="A1:S13"/>
  <sheetViews>
    <sheetView tabSelected="1" zoomScaleNormal="100" workbookViewId="0">
      <selection activeCell="X16" sqref="X16"/>
    </sheetView>
  </sheetViews>
  <sheetFormatPr baseColWidth="10" defaultRowHeight="16" x14ac:dyDescent="0.2"/>
  <cols>
    <col min="1" max="1" width="10.33203125" bestFit="1" customWidth="1"/>
    <col min="2" max="2" width="11.33203125" bestFit="1" customWidth="1"/>
    <col min="3" max="3" width="8.83203125" bestFit="1" customWidth="1"/>
    <col min="4" max="4" width="20.83203125" style="8" bestFit="1" customWidth="1"/>
    <col min="5" max="5" width="8.1640625" bestFit="1" customWidth="1"/>
    <col min="6" max="6" width="9.6640625" bestFit="1" customWidth="1"/>
    <col min="7" max="7" width="4.6640625" bestFit="1" customWidth="1"/>
    <col min="8" max="8" width="5.33203125" bestFit="1" customWidth="1"/>
    <col min="9" max="9" width="6.1640625" bestFit="1" customWidth="1"/>
    <col min="10" max="10" width="7.33203125" bestFit="1" customWidth="1"/>
    <col min="11" max="11" width="5.1640625" bestFit="1" customWidth="1"/>
    <col min="12" max="12" width="7.33203125" bestFit="1" customWidth="1"/>
    <col min="13" max="13" width="6.6640625" style="4" bestFit="1" customWidth="1"/>
    <col min="14" max="14" width="13.83203125" bestFit="1" customWidth="1"/>
    <col min="15" max="15" width="10.6640625" bestFit="1" customWidth="1"/>
    <col min="16" max="16" width="13" bestFit="1" customWidth="1"/>
    <col min="17" max="17" width="7.1640625" bestFit="1" customWidth="1"/>
    <col min="18" max="18" width="8.33203125" bestFit="1" customWidth="1"/>
    <col min="19" max="19" width="12.33203125" bestFit="1" customWidth="1"/>
  </cols>
  <sheetData>
    <row r="1" spans="1:19" x14ac:dyDescent="0.2">
      <c r="A1" t="s">
        <v>0</v>
      </c>
      <c r="B1" t="s">
        <v>595</v>
      </c>
      <c r="C1" t="s">
        <v>596</v>
      </c>
      <c r="D1" s="9" t="s">
        <v>597</v>
      </c>
      <c r="E1" t="s">
        <v>598</v>
      </c>
      <c r="F1" t="s">
        <v>603</v>
      </c>
      <c r="G1" s="3" t="s">
        <v>199</v>
      </c>
      <c r="H1" t="s">
        <v>200</v>
      </c>
      <c r="I1" t="s">
        <v>3</v>
      </c>
      <c r="J1" t="s">
        <v>626</v>
      </c>
      <c r="K1" t="s">
        <v>4</v>
      </c>
      <c r="L1" t="s">
        <v>627</v>
      </c>
      <c r="M1" s="4" t="s">
        <v>201</v>
      </c>
      <c r="N1" t="s">
        <v>599</v>
      </c>
      <c r="O1" t="s">
        <v>600</v>
      </c>
      <c r="P1" t="s">
        <v>628</v>
      </c>
      <c r="Q1" s="3" t="s">
        <v>664</v>
      </c>
      <c r="R1" t="s">
        <v>602</v>
      </c>
      <c r="S1" t="s">
        <v>634</v>
      </c>
    </row>
    <row r="2" spans="1:19" x14ac:dyDescent="0.2">
      <c r="A2" t="s">
        <v>90</v>
      </c>
      <c r="B2">
        <f>SUM(ACC!G2:G100)</f>
        <v>19180</v>
      </c>
      <c r="C2" s="2">
        <f>SUM(ACC!H2:H100)</f>
        <v>31926</v>
      </c>
      <c r="D2" s="7">
        <f>B2/C2*100</f>
        <v>60.076426736828914</v>
      </c>
      <c r="E2">
        <f>SUM(ACC!J2:J100)</f>
        <v>238266</v>
      </c>
      <c r="F2" s="4">
        <f>E2/99</f>
        <v>2406.7272727272725</v>
      </c>
      <c r="G2" s="3">
        <f t="shared" ref="G2:G3" si="0">E2/C2</f>
        <v>7.4630708513437325</v>
      </c>
      <c r="H2" s="3">
        <f t="shared" ref="H2:H13" si="1">(E2+(20*I2)-(45*K2))/C2</f>
        <v>7.3976069661091275</v>
      </c>
      <c r="I2" s="2">
        <f>SUM(ACC!M2:M100)</f>
        <v>1736</v>
      </c>
      <c r="J2" s="4">
        <f>I2/99</f>
        <v>17.535353535353536</v>
      </c>
      <c r="K2" s="2">
        <f>SUM(ACC!N2:N100)</f>
        <v>818</v>
      </c>
      <c r="L2" s="4">
        <f>K2/99</f>
        <v>8.262626262626263</v>
      </c>
      <c r="M2" s="3">
        <f t="shared" ref="M2:M13" si="2">((8.4*E2)+(330*I2)+(100*B2)-(200*K2))/C2</f>
        <v>135.58586731817329</v>
      </c>
      <c r="N2" s="10">
        <f>SUM(ACC!P2:P100)</f>
        <v>10675</v>
      </c>
      <c r="O2" s="10">
        <f>SUM(ACC!Q2:Q100)</f>
        <v>35315</v>
      </c>
      <c r="P2" s="4">
        <f>O2/99</f>
        <v>356.71717171717171</v>
      </c>
      <c r="Q2" s="3">
        <f t="shared" ref="Q2:Q8" si="3">O2/N2</f>
        <v>3.3081967213114756</v>
      </c>
      <c r="R2">
        <f>SUM(ACC!S2:S100)</f>
        <v>496</v>
      </c>
      <c r="S2" s="4">
        <f>R2/99</f>
        <v>5.0101010101010104</v>
      </c>
    </row>
    <row r="3" spans="1:19" x14ac:dyDescent="0.2">
      <c r="A3" t="s">
        <v>215</v>
      </c>
      <c r="B3">
        <f>SUM(American!G2:G78)</f>
        <v>15186</v>
      </c>
      <c r="C3">
        <f>SUM(American!H2:H78)</f>
        <v>25495</v>
      </c>
      <c r="D3" s="7">
        <f t="shared" ref="D3" si="4">B3/C3*100</f>
        <v>59.564620513826242</v>
      </c>
      <c r="E3">
        <f>SUM(American!J2:J78)</f>
        <v>193001</v>
      </c>
      <c r="F3" s="4">
        <f>E3/77</f>
        <v>2506.5064935064934</v>
      </c>
      <c r="G3" s="3">
        <f t="shared" si="0"/>
        <v>7.5701510100019611</v>
      </c>
      <c r="H3" s="3">
        <f t="shared" si="1"/>
        <v>7.5115120611884683</v>
      </c>
      <c r="I3" s="2">
        <f>SUM(American!M2:M78)</f>
        <v>1417</v>
      </c>
      <c r="J3" s="4">
        <f>I3/77</f>
        <v>18.402597402597401</v>
      </c>
      <c r="K3" s="2">
        <f>SUM(American!N2:N78)</f>
        <v>663</v>
      </c>
      <c r="L3" s="4">
        <f>K3/77</f>
        <v>8.6103896103896105</v>
      </c>
      <c r="M3" s="3">
        <f t="shared" si="2"/>
        <v>136.2941125710924</v>
      </c>
      <c r="N3" s="10">
        <f>SUM(American!P2:P78)</f>
        <v>6690</v>
      </c>
      <c r="O3" s="10">
        <f>SUM(American!Q2:Q78)</f>
        <v>19250</v>
      </c>
      <c r="P3" s="4">
        <f>O3/77</f>
        <v>250</v>
      </c>
      <c r="Q3" s="3">
        <f t="shared" si="3"/>
        <v>2.8774289985052315</v>
      </c>
      <c r="R3" s="2">
        <f>SUM(American!S2:S78)</f>
        <v>330</v>
      </c>
      <c r="S3" s="4">
        <f>R3/77</f>
        <v>4.2857142857142856</v>
      </c>
    </row>
    <row r="4" spans="1:19" x14ac:dyDescent="0.2">
      <c r="A4" t="s">
        <v>641</v>
      </c>
      <c r="B4">
        <f>SUM('Big12'!G2:G71)</f>
        <v>14552</v>
      </c>
      <c r="C4">
        <f>SUM('Big12'!H2:H71)</f>
        <v>23418</v>
      </c>
      <c r="D4" s="7">
        <f>B4/C4*100</f>
        <v>62.140234008028017</v>
      </c>
      <c r="E4">
        <f>SUM('Big12'!J2:J71)</f>
        <v>187295</v>
      </c>
      <c r="F4" s="4">
        <f>E4/70</f>
        <v>2675.6428571428573</v>
      </c>
      <c r="G4" s="3">
        <f>E4/C4</f>
        <v>7.9979075924502521</v>
      </c>
      <c r="H4" s="3">
        <f t="shared" si="1"/>
        <v>8.1042360577333667</v>
      </c>
      <c r="I4">
        <f>SUM('Big12'!M2:M71)</f>
        <v>1389</v>
      </c>
      <c r="J4" s="4">
        <f>I4/70</f>
        <v>19.842857142857142</v>
      </c>
      <c r="K4">
        <f>SUM('Big12'!N2:N71)</f>
        <v>562</v>
      </c>
      <c r="L4" s="4">
        <f>K4/70</f>
        <v>8.0285714285714285</v>
      </c>
      <c r="M4" s="3">
        <f t="shared" si="2"/>
        <v>144.0963361516782</v>
      </c>
      <c r="N4" s="10">
        <f>SUM('Big12'!P2:P71)</f>
        <v>6507</v>
      </c>
      <c r="O4" s="10">
        <f>SUM('Big12'!Q2:Q71)</f>
        <v>19512</v>
      </c>
      <c r="P4" s="4">
        <f>O4/70</f>
        <v>278.74285714285713</v>
      </c>
      <c r="Q4" s="3">
        <f t="shared" si="3"/>
        <v>2.9986168741355463</v>
      </c>
      <c r="R4">
        <f>SUM('Big12'!S2:S71)</f>
        <v>359</v>
      </c>
      <c r="S4" s="4">
        <f>R4/70</f>
        <v>5.128571428571429</v>
      </c>
    </row>
    <row r="5" spans="1:19" x14ac:dyDescent="0.2">
      <c r="A5" t="s">
        <v>643</v>
      </c>
      <c r="B5">
        <f>SUM(BigTen!G2:G99)</f>
        <v>17243</v>
      </c>
      <c r="C5">
        <f>SUM(BigTen!H2:H99)</f>
        <v>29309</v>
      </c>
      <c r="D5" s="7">
        <f>B5/C5*100</f>
        <v>58.831758163021597</v>
      </c>
      <c r="E5">
        <f>SUM(BigTen!J2:J99)</f>
        <v>209672</v>
      </c>
      <c r="F5" s="4">
        <f>E5/98</f>
        <v>2139.5102040816328</v>
      </c>
      <c r="G5" s="3">
        <f>E5/C5</f>
        <v>7.1538435292913443</v>
      </c>
      <c r="H5" s="3">
        <f t="shared" si="1"/>
        <v>6.8931727455730325</v>
      </c>
      <c r="I5" s="10">
        <f>SUM(BigTen!M2:M99)</f>
        <v>1490</v>
      </c>
      <c r="J5" s="4">
        <f>I5/98</f>
        <v>15.204081632653061</v>
      </c>
      <c r="K5" s="10">
        <f>SUM(BigTen!N2:N99)</f>
        <v>832</v>
      </c>
      <c r="L5" s="4">
        <f>K5/98</f>
        <v>8.4897959183673475</v>
      </c>
      <c r="M5" s="3">
        <f t="shared" si="2"/>
        <v>130.02302364461428</v>
      </c>
      <c r="N5" s="10">
        <f>SUM(BigTen!P2:P99)</f>
        <v>7361</v>
      </c>
      <c r="O5" s="10">
        <f>SUM(BigTen!Q2:Q99)</f>
        <v>16851</v>
      </c>
      <c r="P5" s="4">
        <f>O5/98</f>
        <v>171.94897959183675</v>
      </c>
      <c r="Q5" s="3">
        <f t="shared" si="3"/>
        <v>2.2892270072001089</v>
      </c>
      <c r="R5" s="10">
        <f>SUM(BigTen!S2:S99)</f>
        <v>337</v>
      </c>
      <c r="S5" s="4">
        <f>R5/98</f>
        <v>3.4387755102040818</v>
      </c>
    </row>
    <row r="6" spans="1:19" x14ac:dyDescent="0.2">
      <c r="A6" t="s">
        <v>214</v>
      </c>
      <c r="B6">
        <f>SUM(CUSA!G2:G95)</f>
        <v>17459</v>
      </c>
      <c r="C6" s="10">
        <f>SUM(CUSA!H2:H95)</f>
        <v>28676</v>
      </c>
      <c r="D6" s="7">
        <f>B6/C6*100</f>
        <v>60.883665783233369</v>
      </c>
      <c r="E6">
        <f>SUM(CUSA!J2:J95)</f>
        <v>213074</v>
      </c>
      <c r="F6" s="4">
        <f>E6/94</f>
        <v>2266.744680851064</v>
      </c>
      <c r="G6" s="3">
        <f>E6/C6</f>
        <v>7.4303947551959828</v>
      </c>
      <c r="H6" s="3">
        <f t="shared" si="1"/>
        <v>7.4140047426419304</v>
      </c>
      <c r="I6" s="10">
        <f>SUM(CUSA!M2:M95)</f>
        <v>1556</v>
      </c>
      <c r="J6" s="4">
        <f>I6/94</f>
        <v>16.553191489361701</v>
      </c>
      <c r="K6" s="10">
        <f>SUM(CUSA!N2:N95)</f>
        <v>702</v>
      </c>
      <c r="L6" s="4">
        <f>K6/94</f>
        <v>7.4680851063829783</v>
      </c>
      <c r="M6" s="3">
        <f t="shared" si="2"/>
        <v>136.30916445808342</v>
      </c>
      <c r="N6" s="10">
        <f>SUM(CUSA!P2:P95)</f>
        <v>7057</v>
      </c>
      <c r="O6" s="10">
        <f>SUM(CUSA!Q2:Q95)</f>
        <v>16400</v>
      </c>
      <c r="P6" s="4">
        <f>O6/94</f>
        <v>174.46808510638297</v>
      </c>
      <c r="Q6" s="3">
        <f t="shared" si="3"/>
        <v>2.3239336828680743</v>
      </c>
      <c r="R6" s="10">
        <f>SUM(CUSA!S2:S95)</f>
        <v>281</v>
      </c>
      <c r="S6" s="4">
        <f>R6/94</f>
        <v>2.9893617021276597</v>
      </c>
    </row>
    <row r="7" spans="1:19" x14ac:dyDescent="0.2">
      <c r="A7" t="s">
        <v>96</v>
      </c>
      <c r="B7">
        <f>SUM(Ind!G2:G25)</f>
        <v>4539</v>
      </c>
      <c r="C7" s="10">
        <f>SUM(Ind!H2:H25)</f>
        <v>7521</v>
      </c>
      <c r="D7" s="7">
        <f>B7/C7*100</f>
        <v>60.351017151974474</v>
      </c>
      <c r="E7">
        <f>SUM(Ind!J2:J25)</f>
        <v>56695</v>
      </c>
      <c r="F7" s="4">
        <f>E7/24</f>
        <v>2362.2916666666665</v>
      </c>
      <c r="G7" s="3">
        <f>E7/C7</f>
        <v>7.5382262996941893</v>
      </c>
      <c r="H7" s="3">
        <f t="shared" si="1"/>
        <v>7.5242653902406591</v>
      </c>
      <c r="I7" s="10">
        <f>SUM(Ind!M2:M25)</f>
        <v>429</v>
      </c>
      <c r="J7" s="4">
        <f>I7/24</f>
        <v>17.875</v>
      </c>
      <c r="K7" s="10">
        <f>SUM(Ind!N2:N25)</f>
        <v>193</v>
      </c>
      <c r="L7" s="4">
        <f>K7/24</f>
        <v>8.0416666666666661</v>
      </c>
      <c r="M7" s="3">
        <f t="shared" si="2"/>
        <v>137.36311660683421</v>
      </c>
      <c r="N7" s="10">
        <f>SUM(Ind!P2:P25)</f>
        <v>1858</v>
      </c>
      <c r="O7" s="10">
        <f>SUM(Ind!Q2:Q25)</f>
        <v>4849</v>
      </c>
      <c r="P7" s="4">
        <f>O7/24</f>
        <v>202.04166666666666</v>
      </c>
      <c r="Q7" s="3">
        <f t="shared" si="3"/>
        <v>2.609795479009688</v>
      </c>
      <c r="R7" s="10">
        <f>SUM(Ind!S2:S25)</f>
        <v>107</v>
      </c>
      <c r="S7" s="4">
        <f>R7/24</f>
        <v>4.458333333333333</v>
      </c>
    </row>
    <row r="8" spans="1:19" x14ac:dyDescent="0.2">
      <c r="A8" t="s">
        <v>91</v>
      </c>
      <c r="B8">
        <f>SUM(MAC!G2:G87)</f>
        <v>15014</v>
      </c>
      <c r="C8">
        <f>SUM(MAC!H2:H87)</f>
        <v>25267</v>
      </c>
      <c r="D8" s="7">
        <f>B8/C8*100</f>
        <v>59.42137966517592</v>
      </c>
      <c r="E8">
        <f>SUM(MAC!J2:J87)</f>
        <v>184579</v>
      </c>
      <c r="F8" s="4">
        <f>E8/86</f>
        <v>2146.2674418604652</v>
      </c>
      <c r="G8" s="3">
        <f>E8/C8</f>
        <v>7.3051410931254201</v>
      </c>
      <c r="H8" s="3">
        <f t="shared" si="1"/>
        <v>7.2240075988443424</v>
      </c>
      <c r="I8" s="10">
        <f>SUM(MAC!M2:M87)</f>
        <v>1333</v>
      </c>
      <c r="J8" s="4">
        <f>I8/86</f>
        <v>15.5</v>
      </c>
      <c r="K8" s="10">
        <f>SUM(MAC!N2:N87)</f>
        <v>638</v>
      </c>
      <c r="L8" s="4">
        <f>K8/86</f>
        <v>7.4186046511627906</v>
      </c>
      <c r="M8" s="3">
        <f t="shared" si="2"/>
        <v>133.14416432500892</v>
      </c>
      <c r="N8" s="10">
        <f>SUM(MAC!P2:P87)</f>
        <v>6530</v>
      </c>
      <c r="O8" s="10">
        <f>SUM(MAC!Q2:Q87)</f>
        <v>16254</v>
      </c>
      <c r="P8" s="4">
        <f>O8/86</f>
        <v>189</v>
      </c>
      <c r="Q8" s="3">
        <f t="shared" si="3"/>
        <v>2.4891271056661561</v>
      </c>
      <c r="R8" s="10">
        <f>SUM(MAC!S2:S87)</f>
        <v>273</v>
      </c>
      <c r="S8" s="4">
        <f>R8/86</f>
        <v>3.1744186046511627</v>
      </c>
    </row>
    <row r="9" spans="1:19" x14ac:dyDescent="0.2">
      <c r="A9" t="s">
        <v>93</v>
      </c>
      <c r="B9">
        <f>SUM(MWC!G2:G80)</f>
        <v>13438</v>
      </c>
      <c r="C9">
        <f>SUM(MWC!H2:H80)</f>
        <v>22449</v>
      </c>
      <c r="D9" s="7">
        <f>B9/C9*100</f>
        <v>59.860127399884178</v>
      </c>
      <c r="E9">
        <f>SUM(MWC!J2:J80)</f>
        <v>167004</v>
      </c>
      <c r="F9" s="4">
        <f>E9/79</f>
        <v>2113.9746835443038</v>
      </c>
      <c r="G9" s="3">
        <f>E9/C9</f>
        <v>7.4392623279433385</v>
      </c>
      <c r="H9" s="3">
        <f t="shared" si="1"/>
        <v>7.2515034077241749</v>
      </c>
      <c r="I9" s="10">
        <f>SUM(MWC!M2:M80)</f>
        <v>1137</v>
      </c>
      <c r="J9" s="4">
        <f>I9/79</f>
        <v>14.39240506329114</v>
      </c>
      <c r="K9" s="10">
        <f>SUM(MWC!N2:N80)</f>
        <v>599</v>
      </c>
      <c r="L9" s="4">
        <f>K9/79</f>
        <v>7.5822784810126587</v>
      </c>
      <c r="M9" s="3">
        <f t="shared" si="2"/>
        <v>133.72727515702258</v>
      </c>
      <c r="N9" s="10">
        <f>SUM(MWC!P2:P80)</f>
        <v>5338</v>
      </c>
      <c r="O9" s="10">
        <f>SUM(MWC!Q2:Q80)</f>
        <v>13040</v>
      </c>
      <c r="P9" s="4">
        <f>O9/79</f>
        <v>165.0632911392405</v>
      </c>
      <c r="Q9" s="3">
        <f>O9/N9</f>
        <v>2.4428624953165978</v>
      </c>
      <c r="R9" s="10">
        <f>SUM(MWC!S2:S80)</f>
        <v>223</v>
      </c>
      <c r="S9" s="4">
        <f>R9/79</f>
        <v>2.8227848101265822</v>
      </c>
    </row>
    <row r="10" spans="1:19" x14ac:dyDescent="0.2">
      <c r="A10" t="s">
        <v>89</v>
      </c>
      <c r="B10">
        <f>SUM(SEC!G2:G99)</f>
        <v>18479</v>
      </c>
      <c r="C10">
        <f>SUM(SEC!H2:H99)</f>
        <v>30317</v>
      </c>
      <c r="D10" s="7">
        <f t="shared" ref="D10:D13" si="5">B10/C10*100</f>
        <v>60.952600851007688</v>
      </c>
      <c r="E10">
        <f>SUM(SEC!J2:J99)</f>
        <v>234292</v>
      </c>
      <c r="F10" s="4">
        <f>E10/98</f>
        <v>2390.7346938775509</v>
      </c>
      <c r="G10" s="3">
        <f t="shared" ref="G10:G13" si="6">E10/C10</f>
        <v>7.7280733581818781</v>
      </c>
      <c r="H10" s="3">
        <f t="shared" si="1"/>
        <v>7.8123495068773297</v>
      </c>
      <c r="I10" s="10">
        <f>SUM(SEC!M2:M99)</f>
        <v>1741</v>
      </c>
      <c r="J10" s="4">
        <f>I10/98</f>
        <v>17.76530612244898</v>
      </c>
      <c r="K10" s="10">
        <f>SUM(SEC!N2:N99)</f>
        <v>717</v>
      </c>
      <c r="L10" s="4">
        <f>K10/98</f>
        <v>7.3163265306122449</v>
      </c>
      <c r="M10" s="3">
        <f t="shared" si="2"/>
        <v>140.08915130125013</v>
      </c>
      <c r="N10" s="10">
        <f>SUM(SEC!P2:P99)</f>
        <v>7708</v>
      </c>
      <c r="O10" s="10">
        <f>SUM(SEC!Q2:Q99)</f>
        <v>21306</v>
      </c>
      <c r="P10" s="4">
        <f>O10/98</f>
        <v>217.40816326530611</v>
      </c>
      <c r="Q10" s="3">
        <f t="shared" ref="Q10:Q13" si="7">O10/N10</f>
        <v>2.7641411520498185</v>
      </c>
      <c r="R10" s="10">
        <f>SUM(SEC!S2:S99)</f>
        <v>370</v>
      </c>
      <c r="S10" s="4">
        <f>R10/98</f>
        <v>3.7755102040816326</v>
      </c>
    </row>
    <row r="11" spans="1:19" x14ac:dyDescent="0.2">
      <c r="A11" t="s">
        <v>113</v>
      </c>
      <c r="B11">
        <f>SUM('PAC12'!G2:G85)</f>
        <v>18094</v>
      </c>
      <c r="C11">
        <f>SUM('PAC12'!H2:H85)</f>
        <v>28410</v>
      </c>
      <c r="D11" s="7">
        <f t="shared" si="5"/>
        <v>63.688841957057377</v>
      </c>
      <c r="E11">
        <f>SUM('PAC12'!J2:J85)</f>
        <v>218792</v>
      </c>
      <c r="F11" s="4">
        <f>E11/84</f>
        <v>2604.6666666666665</v>
      </c>
      <c r="G11" s="3">
        <f t="shared" si="6"/>
        <v>7.7012319605772612</v>
      </c>
      <c r="H11" s="3">
        <f t="shared" si="1"/>
        <v>7.8872580077437524</v>
      </c>
      <c r="I11" s="10">
        <f>SUM('PAC12'!M2:M85)</f>
        <v>1657</v>
      </c>
      <c r="J11" s="4">
        <f>I11/84</f>
        <v>19.726190476190474</v>
      </c>
      <c r="K11" s="10">
        <f>SUM('PAC12'!N2:N85)</f>
        <v>619</v>
      </c>
      <c r="L11" s="4">
        <f>K11/84</f>
        <v>7.3690476190476186</v>
      </c>
      <c r="M11" s="3">
        <f t="shared" si="2"/>
        <v>143.2686659626892</v>
      </c>
      <c r="N11" s="10">
        <f>SUM('PAC12'!P2:P85)</f>
        <v>6207</v>
      </c>
      <c r="O11" s="10">
        <f>SUM('PAC12'!Q2:Q85)</f>
        <v>13709</v>
      </c>
      <c r="P11" s="4">
        <f>O11/84</f>
        <v>163.20238095238096</v>
      </c>
      <c r="Q11" s="3">
        <f t="shared" si="7"/>
        <v>2.2086354116320281</v>
      </c>
      <c r="R11" s="10">
        <f>SUM('PAC12'!S2:S85)</f>
        <v>276</v>
      </c>
      <c r="S11" s="4">
        <f>R11/84</f>
        <v>3.2857142857142856</v>
      </c>
    </row>
    <row r="12" spans="1:19" x14ac:dyDescent="0.2">
      <c r="A12" t="s">
        <v>655</v>
      </c>
      <c r="B12">
        <f>SUM(Sun_Belt!G2:G70)</f>
        <v>13591</v>
      </c>
      <c r="C12">
        <f>SUM(Sun_Belt!H2:H70)</f>
        <v>22200</v>
      </c>
      <c r="D12" s="7">
        <f t="shared" si="5"/>
        <v>61.22072072072072</v>
      </c>
      <c r="E12">
        <f>SUM(Sun_Belt!J2:J70)</f>
        <v>163950</v>
      </c>
      <c r="F12" s="4">
        <f>E12/69</f>
        <v>2376.086956521739</v>
      </c>
      <c r="G12" s="3">
        <f t="shared" si="6"/>
        <v>7.3851351351351351</v>
      </c>
      <c r="H12" s="3">
        <f t="shared" si="1"/>
        <v>7.1993243243243246</v>
      </c>
      <c r="I12">
        <f>SUM(Sun_Belt!M2:M70)</f>
        <v>1182</v>
      </c>
      <c r="J12" s="4">
        <f>I12/69</f>
        <v>17.130434782608695</v>
      </c>
      <c r="K12">
        <f>SUM(Sun_Belt!N2:N70)</f>
        <v>617</v>
      </c>
      <c r="L12" s="4">
        <f>K12/69</f>
        <v>8.9420289855072461</v>
      </c>
      <c r="M12" s="3">
        <f t="shared" si="2"/>
        <v>135.26756756756757</v>
      </c>
      <c r="N12" s="10">
        <f>SUM(Sun_Belt!P2:P70)</f>
        <v>6049</v>
      </c>
      <c r="O12" s="10">
        <f>SUM(Sun_Belt!Q2:Q70)</f>
        <v>17120</v>
      </c>
      <c r="P12" s="4">
        <f>O12/69</f>
        <v>248.1159420289855</v>
      </c>
      <c r="Q12" s="3">
        <f t="shared" si="7"/>
        <v>2.8302198710530666</v>
      </c>
      <c r="R12">
        <f>SUM(Sun_Belt!S2:S70)</f>
        <v>276</v>
      </c>
      <c r="S12" s="4">
        <f>R12/69</f>
        <v>4</v>
      </c>
    </row>
    <row r="13" spans="1:19" x14ac:dyDescent="0.2">
      <c r="A13" t="s">
        <v>688</v>
      </c>
      <c r="B13">
        <f>SUM(Total!G2:G879)</f>
        <v>166775</v>
      </c>
      <c r="C13">
        <f>SUM(Total!H2:H879)</f>
        <v>274988</v>
      </c>
      <c r="D13" s="7">
        <f t="shared" si="5"/>
        <v>60.648101008043987</v>
      </c>
      <c r="E13">
        <f>SUM(Total!J2:J879)</f>
        <v>2066620</v>
      </c>
      <c r="F13" s="4">
        <f>E13/878</f>
        <v>2353.78132118451</v>
      </c>
      <c r="G13" s="3">
        <f t="shared" si="6"/>
        <v>7.5153097589713003</v>
      </c>
      <c r="H13" s="3">
        <f t="shared" si="1"/>
        <v>7.4721806042445484</v>
      </c>
      <c r="I13">
        <f>SUM(Total!M2:M879)</f>
        <v>15067</v>
      </c>
      <c r="J13" s="4">
        <f>I13/878</f>
        <v>17.160592255125284</v>
      </c>
      <c r="K13">
        <f>SUM(Total!N2:N879)</f>
        <v>6960</v>
      </c>
      <c r="L13" s="4">
        <f>K13/878</f>
        <v>7.9271070615034169</v>
      </c>
      <c r="M13" s="3">
        <f t="shared" si="2"/>
        <v>136.79585290994515</v>
      </c>
      <c r="N13">
        <f>SUM(Total!P2:P879)</f>
        <v>71980</v>
      </c>
      <c r="O13">
        <f>SUM(Total!Q2:Q879)</f>
        <v>193606</v>
      </c>
      <c r="P13" s="4">
        <f>O13/878</f>
        <v>220.50797266514806</v>
      </c>
      <c r="Q13" s="3">
        <f t="shared" si="7"/>
        <v>2.6897193664906918</v>
      </c>
      <c r="R13">
        <f>SUM(Total!S2:S879)</f>
        <v>3328</v>
      </c>
      <c r="S13" s="4">
        <f>R13/878</f>
        <v>3.7904328018223237</v>
      </c>
    </row>
  </sheetData>
  <conditionalFormatting sqref="Q2:Q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K4:K11 K2:K3 K12:K1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D9CD-168C-6948-A544-0B980FD07F21}">
  <dimension ref="A1:U8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5.1640625" bestFit="1" customWidth="1"/>
    <col min="2" max="2" width="24" bestFit="1" customWidth="1"/>
    <col min="4" max="4" width="15.83203125" bestFit="1" customWidth="1"/>
    <col min="5" max="5" width="10.33203125" bestFit="1" customWidth="1"/>
    <col min="6" max="6" width="7" bestFit="1" customWidth="1"/>
    <col min="7" max="7" width="11.33203125" bestFit="1" customWidth="1"/>
    <col min="8" max="8" width="8.83203125" bestFit="1" customWidth="1"/>
    <col min="9" max="9" width="20.83203125" bestFit="1" customWidth="1"/>
    <col min="10" max="10" width="5.6640625" bestFit="1" customWidth="1"/>
    <col min="11" max="11" width="5.6640625" style="3" bestFit="1" customWidth="1"/>
    <col min="12" max="12" width="5.33203125" style="4" bestFit="1" customWidth="1"/>
    <col min="13" max="14" width="3.33203125" bestFit="1" customWidth="1"/>
    <col min="15" max="15" width="5.6640625" style="4" bestFit="1" customWidth="1"/>
    <col min="16" max="16" width="13.83203125" bestFit="1" customWidth="1"/>
    <col min="17" max="17" width="10.6640625" bestFit="1" customWidth="1"/>
    <col min="18" max="18" width="12.83203125" bestFit="1" customWidth="1"/>
    <col min="19" max="19" width="8.33203125" bestFit="1" customWidth="1"/>
    <col min="21" max="21" width="13" bestFit="1" customWidth="1"/>
  </cols>
  <sheetData>
    <row r="1" spans="1:21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s="4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  <c r="U1" s="5"/>
    </row>
    <row r="2" spans="1:21" x14ac:dyDescent="0.2">
      <c r="A2">
        <v>2014</v>
      </c>
      <c r="B2" t="s">
        <v>507</v>
      </c>
      <c r="C2" t="s">
        <v>322</v>
      </c>
      <c r="D2" t="s">
        <v>41</v>
      </c>
      <c r="E2" t="s">
        <v>113</v>
      </c>
      <c r="F2">
        <v>14</v>
      </c>
      <c r="G2">
        <v>313</v>
      </c>
      <c r="H2">
        <v>540</v>
      </c>
      <c r="I2" s="6">
        <f t="shared" ref="I2:I76" si="0">G2/H2*100</f>
        <v>57.962962962962962</v>
      </c>
      <c r="J2">
        <v>3793</v>
      </c>
      <c r="K2" s="3">
        <f t="shared" ref="K2:K76" si="1">J2/H2</f>
        <v>7.0240740740740737</v>
      </c>
      <c r="L2" s="4">
        <v>7.3</v>
      </c>
      <c r="M2">
        <v>28</v>
      </c>
      <c r="N2">
        <v>9</v>
      </c>
      <c r="O2" s="4">
        <v>130.69999999999999</v>
      </c>
      <c r="P2">
        <v>137</v>
      </c>
      <c r="Q2">
        <v>291</v>
      </c>
      <c r="R2" s="3">
        <f>Q2/P2</f>
        <v>2.1240875912408761</v>
      </c>
      <c r="S2">
        <v>2</v>
      </c>
      <c r="U2" s="3"/>
    </row>
    <row r="3" spans="1:21" x14ac:dyDescent="0.2">
      <c r="A3">
        <v>2015</v>
      </c>
      <c r="B3" t="s">
        <v>507</v>
      </c>
      <c r="C3" t="s">
        <v>320</v>
      </c>
      <c r="D3" t="s">
        <v>41</v>
      </c>
      <c r="E3" t="s">
        <v>113</v>
      </c>
      <c r="F3">
        <v>11</v>
      </c>
      <c r="G3">
        <v>205</v>
      </c>
      <c r="H3">
        <v>329</v>
      </c>
      <c r="I3" s="6">
        <f t="shared" si="0"/>
        <v>62.310030395136771</v>
      </c>
      <c r="J3">
        <v>2655</v>
      </c>
      <c r="K3" s="3">
        <f t="shared" si="1"/>
        <v>8.0699088145896649</v>
      </c>
      <c r="L3" s="4">
        <v>8.6</v>
      </c>
      <c r="M3">
        <v>20</v>
      </c>
      <c r="N3">
        <v>5</v>
      </c>
      <c r="O3" s="4">
        <v>147.1</v>
      </c>
      <c r="P3">
        <v>67</v>
      </c>
      <c r="Q3">
        <v>198</v>
      </c>
      <c r="R3" s="3">
        <f t="shared" ref="R3:R77" si="2">Q3/P3</f>
        <v>2.955223880597015</v>
      </c>
      <c r="S3">
        <v>3</v>
      </c>
      <c r="U3" s="3"/>
    </row>
    <row r="4" spans="1:21" x14ac:dyDescent="0.2">
      <c r="A4">
        <v>2016</v>
      </c>
      <c r="B4" t="s">
        <v>472</v>
      </c>
      <c r="C4" t="s">
        <v>320</v>
      </c>
      <c r="D4" t="s">
        <v>41</v>
      </c>
      <c r="E4" t="s">
        <v>113</v>
      </c>
      <c r="F4">
        <v>10</v>
      </c>
      <c r="G4">
        <v>98</v>
      </c>
      <c r="H4">
        <v>182</v>
      </c>
      <c r="I4" s="6">
        <f t="shared" si="0"/>
        <v>53.846153846153847</v>
      </c>
      <c r="J4">
        <v>1348</v>
      </c>
      <c r="K4" s="3">
        <f t="shared" si="1"/>
        <v>7.4065934065934069</v>
      </c>
      <c r="L4" s="4">
        <v>6.8</v>
      </c>
      <c r="M4">
        <v>8</v>
      </c>
      <c r="N4">
        <v>6</v>
      </c>
      <c r="O4" s="4">
        <v>124</v>
      </c>
      <c r="P4">
        <v>131</v>
      </c>
      <c r="Q4">
        <v>944</v>
      </c>
      <c r="R4" s="3">
        <f t="shared" si="2"/>
        <v>7.2061068702290072</v>
      </c>
      <c r="S4">
        <v>10</v>
      </c>
      <c r="U4" s="3"/>
    </row>
    <row r="5" spans="1:21" x14ac:dyDescent="0.2">
      <c r="A5">
        <v>2017</v>
      </c>
      <c r="B5" t="s">
        <v>364</v>
      </c>
      <c r="C5" t="s">
        <v>320</v>
      </c>
      <c r="D5" t="s">
        <v>41</v>
      </c>
      <c r="E5" t="s">
        <v>113</v>
      </c>
      <c r="F5">
        <v>11</v>
      </c>
      <c r="G5">
        <v>111</v>
      </c>
      <c r="H5">
        <v>179</v>
      </c>
      <c r="I5" s="6">
        <f t="shared" si="0"/>
        <v>62.011173184357538</v>
      </c>
      <c r="J5">
        <v>1591</v>
      </c>
      <c r="K5" s="3">
        <f t="shared" si="1"/>
        <v>8.8882681564245818</v>
      </c>
      <c r="L5" s="4">
        <v>8.1999999999999993</v>
      </c>
      <c r="M5">
        <v>14</v>
      </c>
      <c r="N5">
        <v>9</v>
      </c>
      <c r="O5" s="4">
        <v>152.4</v>
      </c>
      <c r="P5">
        <v>153</v>
      </c>
      <c r="Q5">
        <v>1411</v>
      </c>
      <c r="R5" s="3">
        <f t="shared" si="2"/>
        <v>9.2222222222222214</v>
      </c>
      <c r="S5">
        <v>12</v>
      </c>
      <c r="U5" s="3"/>
    </row>
    <row r="6" spans="1:21" x14ac:dyDescent="0.2">
      <c r="A6">
        <v>2018</v>
      </c>
      <c r="B6" t="s">
        <v>364</v>
      </c>
      <c r="C6" t="s">
        <v>319</v>
      </c>
      <c r="D6" t="s">
        <v>41</v>
      </c>
      <c r="E6" t="s">
        <v>113</v>
      </c>
      <c r="F6">
        <v>11</v>
      </c>
      <c r="G6">
        <v>170</v>
      </c>
      <c r="H6">
        <v>302</v>
      </c>
      <c r="I6" s="6">
        <f t="shared" si="0"/>
        <v>56.29139072847682</v>
      </c>
      <c r="J6">
        <v>2530</v>
      </c>
      <c r="K6" s="3">
        <f t="shared" si="1"/>
        <v>8.3774834437086092</v>
      </c>
      <c r="L6" s="4">
        <v>8.9</v>
      </c>
      <c r="M6">
        <v>26</v>
      </c>
      <c r="N6">
        <v>8</v>
      </c>
      <c r="O6" s="4">
        <v>149.80000000000001</v>
      </c>
      <c r="P6">
        <v>74</v>
      </c>
      <c r="Q6">
        <v>224</v>
      </c>
      <c r="R6" s="3">
        <f t="shared" si="2"/>
        <v>3.0270270270270272</v>
      </c>
      <c r="S6">
        <v>2</v>
      </c>
      <c r="U6" s="3"/>
    </row>
    <row r="7" spans="1:21" x14ac:dyDescent="0.2">
      <c r="A7">
        <v>2019</v>
      </c>
      <c r="B7" t="s">
        <v>364</v>
      </c>
      <c r="C7" t="s">
        <v>321</v>
      </c>
      <c r="D7" t="s">
        <v>41</v>
      </c>
      <c r="E7" t="s">
        <v>113</v>
      </c>
      <c r="F7">
        <v>11</v>
      </c>
      <c r="G7">
        <v>160</v>
      </c>
      <c r="H7">
        <v>266</v>
      </c>
      <c r="I7" s="6">
        <f t="shared" si="0"/>
        <v>60.150375939849624</v>
      </c>
      <c r="J7">
        <v>1954</v>
      </c>
      <c r="K7" s="3">
        <f t="shared" si="1"/>
        <v>7.3458646616541357</v>
      </c>
      <c r="L7" s="4">
        <v>6.5</v>
      </c>
      <c r="M7">
        <v>14</v>
      </c>
      <c r="N7">
        <v>11</v>
      </c>
      <c r="O7" s="4">
        <v>131</v>
      </c>
      <c r="P7">
        <v>90</v>
      </c>
      <c r="Q7">
        <v>413</v>
      </c>
      <c r="R7" s="3">
        <f t="shared" si="2"/>
        <v>4.5888888888888886</v>
      </c>
      <c r="S7">
        <v>3</v>
      </c>
      <c r="U7" s="3"/>
    </row>
    <row r="8" spans="1:21" x14ac:dyDescent="0.2">
      <c r="A8">
        <v>2020</v>
      </c>
      <c r="B8" t="s">
        <v>208</v>
      </c>
      <c r="C8" t="s">
        <v>320</v>
      </c>
      <c r="D8" t="s">
        <v>41</v>
      </c>
      <c r="E8" t="s">
        <v>113</v>
      </c>
      <c r="F8">
        <v>4</v>
      </c>
      <c r="G8">
        <v>64</v>
      </c>
      <c r="H8">
        <v>93</v>
      </c>
      <c r="I8" s="6">
        <f t="shared" si="0"/>
        <v>68.817204301075279</v>
      </c>
      <c r="J8">
        <v>625</v>
      </c>
      <c r="K8" s="3">
        <f t="shared" si="1"/>
        <v>6.720430107526882</v>
      </c>
      <c r="L8" s="4">
        <v>7</v>
      </c>
      <c r="M8">
        <v>6</v>
      </c>
      <c r="N8">
        <v>2</v>
      </c>
      <c r="O8" s="4">
        <v>142.30000000000001</v>
      </c>
      <c r="P8">
        <v>23</v>
      </c>
      <c r="Q8">
        <v>22</v>
      </c>
      <c r="R8" s="3">
        <f t="shared" si="2"/>
        <v>0.95652173913043481</v>
      </c>
      <c r="S8">
        <v>0</v>
      </c>
      <c r="U8" s="3"/>
    </row>
    <row r="9" spans="1:21" x14ac:dyDescent="0.2">
      <c r="A9">
        <v>2014</v>
      </c>
      <c r="B9" t="s">
        <v>576</v>
      </c>
      <c r="C9" t="s">
        <v>321</v>
      </c>
      <c r="D9" t="s">
        <v>99</v>
      </c>
      <c r="E9" t="s">
        <v>113</v>
      </c>
      <c r="F9">
        <v>10</v>
      </c>
      <c r="G9">
        <v>165</v>
      </c>
      <c r="H9">
        <v>278</v>
      </c>
      <c r="I9" s="6">
        <f t="shared" si="0"/>
        <v>59.352517985611506</v>
      </c>
      <c r="J9">
        <v>2114</v>
      </c>
      <c r="K9" s="3">
        <f t="shared" si="1"/>
        <v>7.6043165467625897</v>
      </c>
      <c r="L9" s="4">
        <v>8.4</v>
      </c>
      <c r="M9">
        <v>22</v>
      </c>
      <c r="N9">
        <v>5</v>
      </c>
      <c r="O9" s="4">
        <v>145.69999999999999</v>
      </c>
      <c r="P9">
        <v>95</v>
      </c>
      <c r="Q9">
        <v>256</v>
      </c>
      <c r="R9" s="3">
        <f t="shared" si="2"/>
        <v>2.6947368421052631</v>
      </c>
      <c r="S9">
        <v>3</v>
      </c>
      <c r="U9" s="3"/>
    </row>
    <row r="10" spans="1:21" x14ac:dyDescent="0.2">
      <c r="A10">
        <v>2015</v>
      </c>
      <c r="B10" t="s">
        <v>513</v>
      </c>
      <c r="C10" t="s">
        <v>321</v>
      </c>
      <c r="D10" t="s">
        <v>99</v>
      </c>
      <c r="E10" t="s">
        <v>113</v>
      </c>
      <c r="F10">
        <v>13</v>
      </c>
      <c r="G10">
        <v>318</v>
      </c>
      <c r="H10">
        <v>531</v>
      </c>
      <c r="I10" s="6">
        <f t="shared" si="0"/>
        <v>59.887005649717516</v>
      </c>
      <c r="J10">
        <v>3854</v>
      </c>
      <c r="K10" s="3">
        <f t="shared" si="1"/>
        <v>7.2580037664783426</v>
      </c>
      <c r="L10" s="4">
        <v>7.6</v>
      </c>
      <c r="M10">
        <v>30</v>
      </c>
      <c r="N10">
        <v>9</v>
      </c>
      <c r="O10" s="4">
        <v>136.1</v>
      </c>
      <c r="P10">
        <v>109</v>
      </c>
      <c r="Q10">
        <v>84</v>
      </c>
      <c r="R10" s="3">
        <f t="shared" si="2"/>
        <v>0.77064220183486243</v>
      </c>
      <c r="S10">
        <v>6</v>
      </c>
      <c r="U10" s="3"/>
    </row>
    <row r="11" spans="1:21" x14ac:dyDescent="0.2">
      <c r="A11">
        <v>2016</v>
      </c>
      <c r="B11" t="s">
        <v>413</v>
      </c>
      <c r="C11" t="s">
        <v>320</v>
      </c>
      <c r="D11" t="s">
        <v>99</v>
      </c>
      <c r="E11" t="s">
        <v>113</v>
      </c>
      <c r="F11">
        <v>10</v>
      </c>
      <c r="G11">
        <v>197</v>
      </c>
      <c r="H11">
        <v>311</v>
      </c>
      <c r="I11" s="6">
        <f t="shared" si="0"/>
        <v>63.344051446945336</v>
      </c>
      <c r="J11">
        <v>2329</v>
      </c>
      <c r="K11" s="3">
        <f t="shared" si="1"/>
        <v>7.4887459807073951</v>
      </c>
      <c r="L11" s="4">
        <v>7</v>
      </c>
      <c r="M11">
        <v>12</v>
      </c>
      <c r="N11">
        <v>9</v>
      </c>
      <c r="O11" s="4">
        <v>133.19999999999999</v>
      </c>
      <c r="P11">
        <v>128</v>
      </c>
      <c r="Q11">
        <v>246</v>
      </c>
      <c r="R11" s="3">
        <f t="shared" si="2"/>
        <v>1.921875</v>
      </c>
      <c r="S11">
        <v>5</v>
      </c>
      <c r="U11" s="3"/>
    </row>
    <row r="12" spans="1:21" x14ac:dyDescent="0.2">
      <c r="A12">
        <v>2017</v>
      </c>
      <c r="B12" t="s">
        <v>413</v>
      </c>
      <c r="C12" t="s">
        <v>319</v>
      </c>
      <c r="D12" t="s">
        <v>99</v>
      </c>
      <c r="E12" t="s">
        <v>113</v>
      </c>
      <c r="F12">
        <v>13</v>
      </c>
      <c r="G12">
        <v>260</v>
      </c>
      <c r="H12">
        <v>410</v>
      </c>
      <c r="I12" s="6">
        <f t="shared" si="0"/>
        <v>63.414634146341463</v>
      </c>
      <c r="J12">
        <v>3270</v>
      </c>
      <c r="K12" s="3">
        <f t="shared" si="1"/>
        <v>7.975609756097561</v>
      </c>
      <c r="L12" s="4">
        <v>8.1</v>
      </c>
      <c r="M12">
        <v>20</v>
      </c>
      <c r="N12">
        <v>8</v>
      </c>
      <c r="O12" s="4">
        <v>142.6</v>
      </c>
      <c r="P12">
        <v>138</v>
      </c>
      <c r="Q12">
        <v>282</v>
      </c>
      <c r="R12" s="3">
        <f t="shared" si="2"/>
        <v>2.0434782608695654</v>
      </c>
      <c r="S12">
        <v>7</v>
      </c>
      <c r="U12" s="3"/>
    </row>
    <row r="13" spans="1:21" x14ac:dyDescent="0.2">
      <c r="A13">
        <v>2018</v>
      </c>
      <c r="B13" t="s">
        <v>413</v>
      </c>
      <c r="C13" t="s">
        <v>321</v>
      </c>
      <c r="D13" t="s">
        <v>99</v>
      </c>
      <c r="E13" t="s">
        <v>113</v>
      </c>
      <c r="F13">
        <v>13</v>
      </c>
      <c r="G13">
        <v>247</v>
      </c>
      <c r="H13">
        <v>393</v>
      </c>
      <c r="I13" s="6">
        <f t="shared" si="0"/>
        <v>62.849872773536894</v>
      </c>
      <c r="J13">
        <v>3025</v>
      </c>
      <c r="K13" s="3">
        <f t="shared" si="1"/>
        <v>7.6972010178117047</v>
      </c>
      <c r="L13" s="4">
        <v>8</v>
      </c>
      <c r="M13">
        <v>20</v>
      </c>
      <c r="N13">
        <v>6</v>
      </c>
      <c r="O13" s="4">
        <v>141.19999999999999</v>
      </c>
      <c r="P13">
        <v>112</v>
      </c>
      <c r="Q13">
        <v>452</v>
      </c>
      <c r="R13" s="3">
        <f t="shared" si="2"/>
        <v>4.0357142857142856</v>
      </c>
      <c r="S13">
        <v>8</v>
      </c>
      <c r="U13" s="3"/>
    </row>
    <row r="14" spans="1:21" x14ac:dyDescent="0.2">
      <c r="A14">
        <v>2019</v>
      </c>
      <c r="B14" t="s">
        <v>257</v>
      </c>
      <c r="C14" t="s">
        <v>322</v>
      </c>
      <c r="D14" t="s">
        <v>99</v>
      </c>
      <c r="E14" t="s">
        <v>113</v>
      </c>
      <c r="F14">
        <v>12</v>
      </c>
      <c r="G14">
        <v>205</v>
      </c>
      <c r="H14">
        <v>338</v>
      </c>
      <c r="I14" s="6">
        <f t="shared" si="0"/>
        <v>60.650887573964496</v>
      </c>
      <c r="J14">
        <v>2943</v>
      </c>
      <c r="K14" s="3">
        <f t="shared" si="1"/>
        <v>8.7071005917159763</v>
      </c>
      <c r="L14" s="4">
        <v>9.4</v>
      </c>
      <c r="M14">
        <v>17</v>
      </c>
      <c r="N14">
        <v>2</v>
      </c>
      <c r="O14" s="4">
        <v>149.19999999999999</v>
      </c>
      <c r="P14">
        <v>125</v>
      </c>
      <c r="Q14">
        <v>355</v>
      </c>
      <c r="R14" s="3">
        <f t="shared" si="2"/>
        <v>2.84</v>
      </c>
      <c r="S14">
        <v>3</v>
      </c>
      <c r="U14" s="3"/>
    </row>
    <row r="15" spans="1:21" x14ac:dyDescent="0.2">
      <c r="A15">
        <v>2020</v>
      </c>
      <c r="B15" t="s">
        <v>257</v>
      </c>
      <c r="C15" t="s">
        <v>320</v>
      </c>
      <c r="D15" t="s">
        <v>99</v>
      </c>
      <c r="E15" t="s">
        <v>113</v>
      </c>
      <c r="F15">
        <v>4</v>
      </c>
      <c r="G15">
        <v>49</v>
      </c>
      <c r="H15">
        <v>84</v>
      </c>
      <c r="I15" s="6">
        <f t="shared" si="0"/>
        <v>58.333333333333336</v>
      </c>
      <c r="J15">
        <v>701</v>
      </c>
      <c r="K15" s="3">
        <f t="shared" si="1"/>
        <v>8.3452380952380949</v>
      </c>
      <c r="L15" s="4">
        <v>9</v>
      </c>
      <c r="M15">
        <v>5</v>
      </c>
      <c r="N15">
        <v>1</v>
      </c>
      <c r="O15" s="4">
        <v>145.69999999999999</v>
      </c>
      <c r="P15">
        <v>33</v>
      </c>
      <c r="Q15">
        <v>223</v>
      </c>
      <c r="R15" s="3">
        <f t="shared" si="2"/>
        <v>6.7575757575757578</v>
      </c>
      <c r="S15">
        <v>4</v>
      </c>
      <c r="U15" s="3"/>
    </row>
    <row r="16" spans="1:21" x14ac:dyDescent="0.2">
      <c r="A16">
        <v>2014</v>
      </c>
      <c r="B16" t="s">
        <v>124</v>
      </c>
      <c r="C16" t="s">
        <v>320</v>
      </c>
      <c r="D16" t="s">
        <v>5</v>
      </c>
      <c r="E16" t="s">
        <v>113</v>
      </c>
      <c r="F16">
        <v>12</v>
      </c>
      <c r="G16">
        <v>316</v>
      </c>
      <c r="H16">
        <v>509</v>
      </c>
      <c r="I16" s="6">
        <f t="shared" si="0"/>
        <v>62.082514734774065</v>
      </c>
      <c r="J16">
        <v>3973</v>
      </c>
      <c r="K16" s="3">
        <f t="shared" si="1"/>
        <v>7.8055009823182715</v>
      </c>
      <c r="L16" s="4">
        <v>8.6</v>
      </c>
      <c r="M16">
        <v>35</v>
      </c>
      <c r="N16">
        <v>7</v>
      </c>
      <c r="O16" s="4">
        <v>147.6</v>
      </c>
      <c r="P16">
        <v>55</v>
      </c>
      <c r="Q16">
        <v>-44</v>
      </c>
      <c r="R16" s="3">
        <f t="shared" si="2"/>
        <v>-0.8</v>
      </c>
      <c r="S16">
        <v>0</v>
      </c>
      <c r="U16" s="3"/>
    </row>
    <row r="17" spans="1:21" x14ac:dyDescent="0.2">
      <c r="A17">
        <v>2015</v>
      </c>
      <c r="B17" t="s">
        <v>124</v>
      </c>
      <c r="C17" t="s">
        <v>319</v>
      </c>
      <c r="D17" t="s">
        <v>5</v>
      </c>
      <c r="E17" t="s">
        <v>113</v>
      </c>
      <c r="F17">
        <v>13</v>
      </c>
      <c r="G17">
        <v>341</v>
      </c>
      <c r="H17">
        <v>529</v>
      </c>
      <c r="I17" s="6">
        <f t="shared" si="0"/>
        <v>64.461247637051045</v>
      </c>
      <c r="J17">
        <v>4714</v>
      </c>
      <c r="K17" s="3">
        <f t="shared" si="1"/>
        <v>8.9111531190926279</v>
      </c>
      <c r="L17" s="4">
        <v>9.4</v>
      </c>
      <c r="M17">
        <v>43</v>
      </c>
      <c r="N17">
        <v>13</v>
      </c>
      <c r="O17" s="4">
        <v>161.19999999999999</v>
      </c>
      <c r="P17">
        <v>56</v>
      </c>
      <c r="Q17">
        <v>-8</v>
      </c>
      <c r="R17" s="3">
        <f t="shared" si="2"/>
        <v>-0.14285714285714285</v>
      </c>
      <c r="S17">
        <v>0</v>
      </c>
      <c r="U17" s="3"/>
    </row>
    <row r="18" spans="1:21" x14ac:dyDescent="0.2">
      <c r="A18">
        <v>2016</v>
      </c>
      <c r="B18" t="s">
        <v>144</v>
      </c>
      <c r="C18" t="s">
        <v>321</v>
      </c>
      <c r="D18" t="s">
        <v>5</v>
      </c>
      <c r="E18" t="s">
        <v>113</v>
      </c>
      <c r="F18">
        <v>12</v>
      </c>
      <c r="G18">
        <v>382</v>
      </c>
      <c r="H18">
        <v>620</v>
      </c>
      <c r="I18" s="6">
        <f t="shared" si="0"/>
        <v>61.612903225806448</v>
      </c>
      <c r="J18">
        <v>4295</v>
      </c>
      <c r="K18" s="3">
        <f t="shared" si="1"/>
        <v>6.92741935483871</v>
      </c>
      <c r="L18" s="4">
        <v>7.3</v>
      </c>
      <c r="M18">
        <v>37</v>
      </c>
      <c r="N18">
        <v>12</v>
      </c>
      <c r="O18" s="4">
        <v>135.6</v>
      </c>
      <c r="P18">
        <v>33</v>
      </c>
      <c r="Q18">
        <v>-110</v>
      </c>
      <c r="R18" s="3">
        <f t="shared" si="2"/>
        <v>-3.3333333333333335</v>
      </c>
      <c r="S18">
        <v>6</v>
      </c>
      <c r="U18" s="3"/>
    </row>
    <row r="19" spans="1:21" x14ac:dyDescent="0.2">
      <c r="A19">
        <v>2017</v>
      </c>
      <c r="B19" t="s">
        <v>258</v>
      </c>
      <c r="C19" t="s">
        <v>320</v>
      </c>
      <c r="D19" t="s">
        <v>5</v>
      </c>
      <c r="E19" t="s">
        <v>113</v>
      </c>
      <c r="F19">
        <v>12</v>
      </c>
      <c r="G19">
        <v>272</v>
      </c>
      <c r="H19">
        <v>461</v>
      </c>
      <c r="I19" s="6">
        <f t="shared" si="0"/>
        <v>59.00216919739696</v>
      </c>
      <c r="J19">
        <v>3039</v>
      </c>
      <c r="K19" s="3">
        <f t="shared" si="1"/>
        <v>6.5921908893709329</v>
      </c>
      <c r="L19" s="4">
        <v>6.2</v>
      </c>
      <c r="M19">
        <v>18</v>
      </c>
      <c r="N19">
        <v>12</v>
      </c>
      <c r="O19" s="4">
        <v>122.1</v>
      </c>
      <c r="P19">
        <v>60</v>
      </c>
      <c r="Q19">
        <v>-142</v>
      </c>
      <c r="R19" s="3">
        <f t="shared" si="2"/>
        <v>-2.3666666666666667</v>
      </c>
      <c r="S19">
        <v>3</v>
      </c>
      <c r="U19" s="3"/>
    </row>
    <row r="20" spans="1:21" x14ac:dyDescent="0.2">
      <c r="A20">
        <v>2018</v>
      </c>
      <c r="B20" t="s">
        <v>228</v>
      </c>
      <c r="C20" t="s">
        <v>322</v>
      </c>
      <c r="D20" t="s">
        <v>5</v>
      </c>
      <c r="E20" t="s">
        <v>113</v>
      </c>
      <c r="F20">
        <v>11</v>
      </c>
      <c r="G20">
        <v>159</v>
      </c>
      <c r="H20">
        <v>260</v>
      </c>
      <c r="I20" s="6">
        <f t="shared" si="0"/>
        <v>61.15384615384616</v>
      </c>
      <c r="J20">
        <v>1506</v>
      </c>
      <c r="K20" s="3">
        <f t="shared" si="1"/>
        <v>5.7923076923076922</v>
      </c>
      <c r="L20" s="4">
        <v>5.0999999999999996</v>
      </c>
      <c r="M20">
        <v>14</v>
      </c>
      <c r="N20">
        <v>10</v>
      </c>
      <c r="O20" s="4">
        <v>119.9</v>
      </c>
      <c r="P20">
        <v>98</v>
      </c>
      <c r="Q20">
        <v>420</v>
      </c>
      <c r="R20" s="3">
        <f t="shared" si="2"/>
        <v>4.2857142857142856</v>
      </c>
      <c r="S20">
        <v>2</v>
      </c>
      <c r="U20" s="3"/>
    </row>
    <row r="21" spans="1:21" x14ac:dyDescent="0.2">
      <c r="A21">
        <v>2019</v>
      </c>
      <c r="B21" t="s">
        <v>228</v>
      </c>
      <c r="C21" t="s">
        <v>320</v>
      </c>
      <c r="D21" t="s">
        <v>5</v>
      </c>
      <c r="E21" t="s">
        <v>113</v>
      </c>
      <c r="F21">
        <v>9</v>
      </c>
      <c r="G21">
        <v>131</v>
      </c>
      <c r="H21">
        <v>215</v>
      </c>
      <c r="I21" s="6">
        <f t="shared" si="0"/>
        <v>60.930232558139529</v>
      </c>
      <c r="J21">
        <v>1772</v>
      </c>
      <c r="K21" s="3">
        <f t="shared" si="1"/>
        <v>8.2418604651162788</v>
      </c>
      <c r="L21" s="4">
        <v>8.9</v>
      </c>
      <c r="M21">
        <v>14</v>
      </c>
      <c r="N21">
        <v>3</v>
      </c>
      <c r="O21" s="4">
        <v>148.9</v>
      </c>
      <c r="P21">
        <v>90</v>
      </c>
      <c r="Q21">
        <v>223</v>
      </c>
      <c r="R21" s="3">
        <f t="shared" si="2"/>
        <v>2.4777777777777779</v>
      </c>
      <c r="S21">
        <v>3</v>
      </c>
      <c r="U21" s="3"/>
    </row>
    <row r="22" spans="1:21" x14ac:dyDescent="0.2">
      <c r="A22">
        <v>2020</v>
      </c>
      <c r="B22" t="s">
        <v>228</v>
      </c>
      <c r="C22" t="s">
        <v>319</v>
      </c>
      <c r="D22" t="s">
        <v>5</v>
      </c>
      <c r="E22" t="s">
        <v>113</v>
      </c>
      <c r="F22">
        <v>4</v>
      </c>
      <c r="G22">
        <v>85</v>
      </c>
      <c r="H22">
        <v>136</v>
      </c>
      <c r="I22" s="6">
        <f t="shared" si="0"/>
        <v>62.5</v>
      </c>
      <c r="J22">
        <v>771</v>
      </c>
      <c r="K22" s="3">
        <f t="shared" si="1"/>
        <v>5.6691176470588234</v>
      </c>
      <c r="L22" s="4">
        <v>5.6</v>
      </c>
      <c r="M22">
        <v>6</v>
      </c>
      <c r="N22">
        <v>3</v>
      </c>
      <c r="O22" s="4">
        <v>120.3</v>
      </c>
      <c r="P22">
        <v>39</v>
      </c>
      <c r="Q22">
        <v>75</v>
      </c>
      <c r="R22" s="3">
        <f t="shared" si="2"/>
        <v>1.9230769230769231</v>
      </c>
      <c r="S22">
        <v>2</v>
      </c>
      <c r="U22" s="3"/>
    </row>
    <row r="23" spans="1:21" x14ac:dyDescent="0.2">
      <c r="A23">
        <v>2014</v>
      </c>
      <c r="B23" t="s">
        <v>492</v>
      </c>
      <c r="C23" t="s">
        <v>320</v>
      </c>
      <c r="D23" t="s">
        <v>14</v>
      </c>
      <c r="E23" t="s">
        <v>113</v>
      </c>
      <c r="F23">
        <v>12</v>
      </c>
      <c r="G23">
        <v>325</v>
      </c>
      <c r="H23">
        <v>498</v>
      </c>
      <c r="I23" s="6">
        <f t="shared" si="0"/>
        <v>65.261044176706832</v>
      </c>
      <c r="J23">
        <v>3200</v>
      </c>
      <c r="K23" s="3">
        <f t="shared" si="1"/>
        <v>6.4257028112449799</v>
      </c>
      <c r="L23" s="4">
        <v>6.2</v>
      </c>
      <c r="M23">
        <v>28</v>
      </c>
      <c r="N23">
        <v>15</v>
      </c>
      <c r="O23" s="4">
        <v>131.80000000000001</v>
      </c>
      <c r="P23">
        <v>69</v>
      </c>
      <c r="Q23">
        <v>136</v>
      </c>
      <c r="R23" s="3">
        <f t="shared" si="2"/>
        <v>1.9710144927536233</v>
      </c>
      <c r="S23">
        <v>0</v>
      </c>
      <c r="U23" s="3"/>
    </row>
    <row r="24" spans="1:21" x14ac:dyDescent="0.2">
      <c r="A24">
        <v>2015</v>
      </c>
      <c r="B24" t="s">
        <v>492</v>
      </c>
      <c r="C24" t="s">
        <v>319</v>
      </c>
      <c r="D24" t="s">
        <v>14</v>
      </c>
      <c r="E24" t="s">
        <v>113</v>
      </c>
      <c r="F24">
        <v>11</v>
      </c>
      <c r="G24">
        <v>213</v>
      </c>
      <c r="H24">
        <v>344</v>
      </c>
      <c r="I24" s="6">
        <f t="shared" si="0"/>
        <v>61.918604651162788</v>
      </c>
      <c r="J24">
        <v>2401</v>
      </c>
      <c r="K24" s="3">
        <f t="shared" si="1"/>
        <v>6.9796511627906979</v>
      </c>
      <c r="L24" s="4">
        <v>6.7</v>
      </c>
      <c r="M24">
        <v>9</v>
      </c>
      <c r="N24">
        <v>6</v>
      </c>
      <c r="O24" s="4">
        <v>125.7</v>
      </c>
      <c r="P24">
        <v>108</v>
      </c>
      <c r="Q24">
        <v>260</v>
      </c>
      <c r="R24" s="3">
        <f t="shared" si="2"/>
        <v>2.4074074074074074</v>
      </c>
      <c r="S24">
        <v>5</v>
      </c>
      <c r="U24" s="3"/>
    </row>
    <row r="25" spans="1:21" x14ac:dyDescent="0.2">
      <c r="A25">
        <v>2016</v>
      </c>
      <c r="B25" t="s">
        <v>492</v>
      </c>
      <c r="C25" t="s">
        <v>321</v>
      </c>
      <c r="D25" t="s">
        <v>14</v>
      </c>
      <c r="E25" t="s">
        <v>113</v>
      </c>
      <c r="F25">
        <v>12</v>
      </c>
      <c r="G25">
        <v>200</v>
      </c>
      <c r="H25">
        <v>319</v>
      </c>
      <c r="I25" s="6">
        <f t="shared" si="0"/>
        <v>62.695924764890286</v>
      </c>
      <c r="J25">
        <v>2366</v>
      </c>
      <c r="K25" s="3">
        <f t="shared" si="1"/>
        <v>7.4169278996865202</v>
      </c>
      <c r="L25" s="4">
        <v>7.3</v>
      </c>
      <c r="M25">
        <v>11</v>
      </c>
      <c r="N25">
        <v>6</v>
      </c>
      <c r="O25" s="4">
        <v>132.6</v>
      </c>
      <c r="P25">
        <v>165</v>
      </c>
      <c r="Q25">
        <v>494</v>
      </c>
      <c r="R25" s="3">
        <f t="shared" si="2"/>
        <v>2.9939393939393941</v>
      </c>
      <c r="S25">
        <v>8</v>
      </c>
      <c r="U25" s="3"/>
    </row>
    <row r="26" spans="1:21" x14ac:dyDescent="0.2">
      <c r="A26">
        <v>2017</v>
      </c>
      <c r="B26" t="s">
        <v>368</v>
      </c>
      <c r="C26" t="s">
        <v>320</v>
      </c>
      <c r="D26" t="s">
        <v>14</v>
      </c>
      <c r="E26" t="s">
        <v>113</v>
      </c>
      <c r="F26">
        <v>12</v>
      </c>
      <c r="G26">
        <v>228</v>
      </c>
      <c r="H26">
        <v>377</v>
      </c>
      <c r="I26" s="6">
        <f t="shared" si="0"/>
        <v>60.477453580901852</v>
      </c>
      <c r="J26">
        <v>2975</v>
      </c>
      <c r="K26" s="3">
        <f t="shared" si="1"/>
        <v>7.8912466843501328</v>
      </c>
      <c r="L26" s="4">
        <v>7.8</v>
      </c>
      <c r="M26">
        <v>18</v>
      </c>
      <c r="N26">
        <v>9</v>
      </c>
      <c r="O26" s="4">
        <v>137.69999999999999</v>
      </c>
      <c r="P26">
        <v>132</v>
      </c>
      <c r="Q26">
        <v>338</v>
      </c>
      <c r="R26" s="3">
        <f t="shared" si="2"/>
        <v>2.5606060606060606</v>
      </c>
      <c r="S26">
        <v>3</v>
      </c>
      <c r="U26" s="3"/>
    </row>
    <row r="27" spans="1:21" x14ac:dyDescent="0.2">
      <c r="A27">
        <v>2018</v>
      </c>
      <c r="B27" t="s">
        <v>368</v>
      </c>
      <c r="C27" t="s">
        <v>319</v>
      </c>
      <c r="D27" t="s">
        <v>14</v>
      </c>
      <c r="E27" t="s">
        <v>113</v>
      </c>
      <c r="F27">
        <v>12</v>
      </c>
      <c r="G27">
        <v>258</v>
      </c>
      <c r="H27">
        <v>399</v>
      </c>
      <c r="I27" s="6">
        <f t="shared" si="0"/>
        <v>64.661654135338338</v>
      </c>
      <c r="J27">
        <v>2849</v>
      </c>
      <c r="K27" s="3">
        <f t="shared" si="1"/>
        <v>7.1403508771929829</v>
      </c>
      <c r="L27" s="4">
        <v>7.1</v>
      </c>
      <c r="M27">
        <v>19</v>
      </c>
      <c r="N27">
        <v>9</v>
      </c>
      <c r="O27" s="4">
        <v>135.80000000000001</v>
      </c>
      <c r="P27">
        <v>94</v>
      </c>
      <c r="Q27">
        <v>238</v>
      </c>
      <c r="R27" s="3">
        <f t="shared" si="2"/>
        <v>2.5319148936170213</v>
      </c>
      <c r="S27">
        <v>4</v>
      </c>
      <c r="U27" s="3"/>
    </row>
    <row r="28" spans="1:21" x14ac:dyDescent="0.2">
      <c r="A28">
        <v>2019</v>
      </c>
      <c r="B28" t="s">
        <v>368</v>
      </c>
      <c r="C28" t="s">
        <v>321</v>
      </c>
      <c r="D28" t="s">
        <v>14</v>
      </c>
      <c r="E28" t="s">
        <v>113</v>
      </c>
      <c r="F28">
        <v>12</v>
      </c>
      <c r="G28">
        <v>255</v>
      </c>
      <c r="H28">
        <v>405</v>
      </c>
      <c r="I28" s="6">
        <f t="shared" si="0"/>
        <v>62.962962962962962</v>
      </c>
      <c r="J28">
        <v>2808</v>
      </c>
      <c r="K28" s="3">
        <f t="shared" si="1"/>
        <v>6.9333333333333336</v>
      </c>
      <c r="L28" s="4">
        <v>6.7</v>
      </c>
      <c r="M28">
        <v>17</v>
      </c>
      <c r="N28">
        <v>10</v>
      </c>
      <c r="O28" s="4">
        <v>130.1</v>
      </c>
      <c r="P28">
        <v>65</v>
      </c>
      <c r="Q28">
        <v>153</v>
      </c>
      <c r="R28" s="3">
        <f t="shared" si="2"/>
        <v>2.3538461538461539</v>
      </c>
      <c r="S28">
        <v>3</v>
      </c>
      <c r="U28" s="3"/>
    </row>
    <row r="29" spans="1:21" x14ac:dyDescent="0.2">
      <c r="A29">
        <v>2020</v>
      </c>
      <c r="B29" t="s">
        <v>315</v>
      </c>
      <c r="C29" t="s">
        <v>321</v>
      </c>
      <c r="D29" t="s">
        <v>14</v>
      </c>
      <c r="E29" t="s">
        <v>113</v>
      </c>
      <c r="F29">
        <v>6</v>
      </c>
      <c r="G29">
        <v>88</v>
      </c>
      <c r="H29">
        <v>160</v>
      </c>
      <c r="I29" s="6">
        <f t="shared" si="0"/>
        <v>55.000000000000007</v>
      </c>
      <c r="J29">
        <v>1101</v>
      </c>
      <c r="K29" s="3">
        <f t="shared" si="1"/>
        <v>6.8812499999999996</v>
      </c>
      <c r="L29" s="4">
        <v>5.7</v>
      </c>
      <c r="M29">
        <v>6</v>
      </c>
      <c r="N29">
        <v>7</v>
      </c>
      <c r="O29" s="4">
        <v>116.4</v>
      </c>
      <c r="P29">
        <v>52</v>
      </c>
      <c r="Q29">
        <v>208</v>
      </c>
      <c r="R29" s="3">
        <f t="shared" si="2"/>
        <v>4</v>
      </c>
      <c r="S29">
        <v>5</v>
      </c>
      <c r="U29" s="3"/>
    </row>
    <row r="30" spans="1:21" x14ac:dyDescent="0.2">
      <c r="A30">
        <v>2014</v>
      </c>
      <c r="B30" t="s">
        <v>116</v>
      </c>
      <c r="C30" t="s">
        <v>319</v>
      </c>
      <c r="D30" t="s">
        <v>45</v>
      </c>
      <c r="E30" t="s">
        <v>113</v>
      </c>
      <c r="F30">
        <v>15</v>
      </c>
      <c r="G30">
        <v>304</v>
      </c>
      <c r="H30">
        <v>445</v>
      </c>
      <c r="I30" s="6">
        <f t="shared" si="0"/>
        <v>68.31460674157303</v>
      </c>
      <c r="J30">
        <v>4454</v>
      </c>
      <c r="K30" s="3">
        <f t="shared" si="1"/>
        <v>10.008988764044943</v>
      </c>
      <c r="L30" s="4">
        <v>11.5</v>
      </c>
      <c r="M30">
        <v>42</v>
      </c>
      <c r="N30">
        <v>4</v>
      </c>
      <c r="O30" s="4">
        <v>181.7</v>
      </c>
      <c r="P30">
        <v>135</v>
      </c>
      <c r="Q30">
        <v>770</v>
      </c>
      <c r="R30" s="3">
        <f t="shared" si="2"/>
        <v>5.7037037037037033</v>
      </c>
      <c r="S30">
        <v>15</v>
      </c>
      <c r="U30" s="3"/>
    </row>
    <row r="31" spans="1:21" x14ac:dyDescent="0.2">
      <c r="A31">
        <v>2015</v>
      </c>
      <c r="B31" t="s">
        <v>501</v>
      </c>
      <c r="C31" t="s">
        <v>321</v>
      </c>
      <c r="D31" t="s">
        <v>45</v>
      </c>
      <c r="E31" t="s">
        <v>113</v>
      </c>
      <c r="F31">
        <v>10</v>
      </c>
      <c r="G31">
        <v>168</v>
      </c>
      <c r="H31">
        <v>259</v>
      </c>
      <c r="I31" s="6">
        <f t="shared" si="0"/>
        <v>64.86486486486487</v>
      </c>
      <c r="J31">
        <v>2643</v>
      </c>
      <c r="K31" s="3">
        <f t="shared" si="1"/>
        <v>10.204633204633204</v>
      </c>
      <c r="L31" s="4">
        <v>11.2</v>
      </c>
      <c r="M31">
        <v>26</v>
      </c>
      <c r="N31">
        <v>6</v>
      </c>
      <c r="O31" s="4">
        <v>179.1</v>
      </c>
      <c r="P31">
        <v>83</v>
      </c>
      <c r="Q31">
        <v>147</v>
      </c>
      <c r="R31" s="3">
        <f t="shared" si="2"/>
        <v>1.7710843373493976</v>
      </c>
      <c r="S31">
        <v>2</v>
      </c>
      <c r="U31" s="3"/>
    </row>
    <row r="32" spans="1:21" x14ac:dyDescent="0.2">
      <c r="A32">
        <v>2016</v>
      </c>
      <c r="B32" t="s">
        <v>178</v>
      </c>
      <c r="C32" t="s">
        <v>322</v>
      </c>
      <c r="D32" t="s">
        <v>45</v>
      </c>
      <c r="E32" t="s">
        <v>113</v>
      </c>
      <c r="F32">
        <v>8</v>
      </c>
      <c r="G32">
        <v>162</v>
      </c>
      <c r="H32">
        <v>255</v>
      </c>
      <c r="I32" s="6">
        <f t="shared" si="0"/>
        <v>63.529411764705877</v>
      </c>
      <c r="J32">
        <v>1936</v>
      </c>
      <c r="K32" s="3">
        <f t="shared" si="1"/>
        <v>7.5921568627450977</v>
      </c>
      <c r="L32" s="4">
        <v>8.4</v>
      </c>
      <c r="M32">
        <v>19</v>
      </c>
      <c r="N32">
        <v>4</v>
      </c>
      <c r="O32" s="4">
        <v>148.80000000000001</v>
      </c>
      <c r="P32">
        <v>58</v>
      </c>
      <c r="Q32">
        <v>161</v>
      </c>
      <c r="R32" s="3">
        <f t="shared" si="2"/>
        <v>2.7758620689655173</v>
      </c>
      <c r="S32">
        <v>2</v>
      </c>
      <c r="U32" s="3"/>
    </row>
    <row r="33" spans="1:21" x14ac:dyDescent="0.2">
      <c r="A33">
        <v>2017</v>
      </c>
      <c r="B33" t="s">
        <v>178</v>
      </c>
      <c r="C33" t="s">
        <v>320</v>
      </c>
      <c r="D33" t="s">
        <v>45</v>
      </c>
      <c r="E33" t="s">
        <v>113</v>
      </c>
      <c r="F33">
        <v>8</v>
      </c>
      <c r="G33">
        <v>139</v>
      </c>
      <c r="H33">
        <v>206</v>
      </c>
      <c r="I33" s="6">
        <f t="shared" si="0"/>
        <v>67.475728155339809</v>
      </c>
      <c r="J33">
        <v>1983</v>
      </c>
      <c r="K33" s="3">
        <f t="shared" si="1"/>
        <v>9.6262135922330092</v>
      </c>
      <c r="L33" s="4">
        <v>10</v>
      </c>
      <c r="M33">
        <v>15</v>
      </c>
      <c r="N33">
        <v>5</v>
      </c>
      <c r="O33" s="4">
        <v>167.5</v>
      </c>
      <c r="P33">
        <v>44</v>
      </c>
      <c r="Q33">
        <v>183</v>
      </c>
      <c r="R33" s="3">
        <f t="shared" si="2"/>
        <v>4.1590909090909092</v>
      </c>
      <c r="S33">
        <v>5</v>
      </c>
      <c r="U33" s="3"/>
    </row>
    <row r="34" spans="1:21" x14ac:dyDescent="0.2">
      <c r="A34">
        <v>2018</v>
      </c>
      <c r="B34" t="s">
        <v>178</v>
      </c>
      <c r="C34" t="s">
        <v>319</v>
      </c>
      <c r="D34" t="s">
        <v>45</v>
      </c>
      <c r="E34" t="s">
        <v>113</v>
      </c>
      <c r="F34">
        <v>13</v>
      </c>
      <c r="G34">
        <v>240</v>
      </c>
      <c r="H34">
        <v>404</v>
      </c>
      <c r="I34" s="6">
        <f t="shared" si="0"/>
        <v>59.405940594059402</v>
      </c>
      <c r="J34">
        <v>3151</v>
      </c>
      <c r="K34" s="3">
        <f t="shared" si="1"/>
        <v>7.7995049504950495</v>
      </c>
      <c r="L34" s="4">
        <v>8.3000000000000007</v>
      </c>
      <c r="M34">
        <v>29</v>
      </c>
      <c r="N34">
        <v>8</v>
      </c>
      <c r="O34" s="4">
        <v>144.6</v>
      </c>
      <c r="P34">
        <v>71</v>
      </c>
      <c r="Q34">
        <v>166</v>
      </c>
      <c r="R34" s="3">
        <f t="shared" si="2"/>
        <v>2.3380281690140845</v>
      </c>
      <c r="S34">
        <v>2</v>
      </c>
      <c r="U34" s="3"/>
    </row>
    <row r="35" spans="1:21" x14ac:dyDescent="0.2">
      <c r="A35">
        <v>2019</v>
      </c>
      <c r="B35" t="s">
        <v>178</v>
      </c>
      <c r="C35" t="s">
        <v>321</v>
      </c>
      <c r="D35" t="s">
        <v>45</v>
      </c>
      <c r="E35" t="s">
        <v>113</v>
      </c>
      <c r="F35">
        <v>14</v>
      </c>
      <c r="G35">
        <v>286</v>
      </c>
      <c r="H35">
        <v>428</v>
      </c>
      <c r="I35" s="6">
        <f t="shared" si="0"/>
        <v>66.822429906542055</v>
      </c>
      <c r="J35">
        <v>3471</v>
      </c>
      <c r="K35" s="3">
        <f t="shared" si="1"/>
        <v>8.1098130841121492</v>
      </c>
      <c r="L35" s="4">
        <v>9</v>
      </c>
      <c r="M35">
        <v>32</v>
      </c>
      <c r="N35">
        <v>6</v>
      </c>
      <c r="O35" s="4">
        <v>156.80000000000001</v>
      </c>
      <c r="P35">
        <v>58</v>
      </c>
      <c r="Q35">
        <v>50</v>
      </c>
      <c r="R35" s="3">
        <f t="shared" si="2"/>
        <v>0.86206896551724133</v>
      </c>
      <c r="S35">
        <v>4</v>
      </c>
      <c r="U35" s="3"/>
    </row>
    <row r="36" spans="1:21" x14ac:dyDescent="0.2">
      <c r="A36">
        <v>2020</v>
      </c>
      <c r="B36" t="s">
        <v>294</v>
      </c>
      <c r="C36" t="s">
        <v>320</v>
      </c>
      <c r="D36" t="s">
        <v>45</v>
      </c>
      <c r="E36" t="s">
        <v>113</v>
      </c>
      <c r="F36">
        <v>7</v>
      </c>
      <c r="G36">
        <v>106</v>
      </c>
      <c r="H36">
        <v>167</v>
      </c>
      <c r="I36" s="6">
        <f t="shared" si="0"/>
        <v>63.473053892215567</v>
      </c>
      <c r="J36">
        <v>1559</v>
      </c>
      <c r="K36" s="3">
        <f t="shared" si="1"/>
        <v>9.3353293413173652</v>
      </c>
      <c r="L36" s="4">
        <v>9.3000000000000007</v>
      </c>
      <c r="M36">
        <v>13</v>
      </c>
      <c r="N36">
        <v>6</v>
      </c>
      <c r="O36" s="4">
        <v>160.4</v>
      </c>
      <c r="P36">
        <v>66</v>
      </c>
      <c r="Q36">
        <v>271</v>
      </c>
      <c r="R36" s="3">
        <f t="shared" si="2"/>
        <v>4.1060606060606064</v>
      </c>
      <c r="S36">
        <v>2</v>
      </c>
      <c r="U36" s="3"/>
    </row>
    <row r="37" spans="1:21" x14ac:dyDescent="0.2">
      <c r="A37">
        <v>2014</v>
      </c>
      <c r="B37" t="s">
        <v>118</v>
      </c>
      <c r="C37" t="s">
        <v>321</v>
      </c>
      <c r="D37" t="s">
        <v>100</v>
      </c>
      <c r="E37" t="s">
        <v>113</v>
      </c>
      <c r="F37">
        <v>12</v>
      </c>
      <c r="G37">
        <v>282</v>
      </c>
      <c r="H37">
        <v>453</v>
      </c>
      <c r="I37" s="6">
        <f t="shared" si="0"/>
        <v>62.251655629139066</v>
      </c>
      <c r="J37">
        <v>3164</v>
      </c>
      <c r="K37" s="3">
        <f t="shared" si="1"/>
        <v>6.9845474613686536</v>
      </c>
      <c r="L37" s="4">
        <v>6.9</v>
      </c>
      <c r="M37">
        <v>15</v>
      </c>
      <c r="N37">
        <v>8</v>
      </c>
      <c r="O37" s="4">
        <v>128.30000000000001</v>
      </c>
      <c r="P37">
        <v>48</v>
      </c>
      <c r="Q37">
        <v>-306</v>
      </c>
      <c r="R37" s="3">
        <f t="shared" si="2"/>
        <v>-6.375</v>
      </c>
      <c r="S37">
        <v>1</v>
      </c>
      <c r="U37" s="3"/>
    </row>
    <row r="38" spans="1:21" x14ac:dyDescent="0.2">
      <c r="A38">
        <v>2015</v>
      </c>
      <c r="B38" t="s">
        <v>683</v>
      </c>
      <c r="C38" t="s">
        <v>322</v>
      </c>
      <c r="D38" t="s">
        <v>100</v>
      </c>
      <c r="E38" t="s">
        <v>113</v>
      </c>
      <c r="F38">
        <v>8</v>
      </c>
      <c r="G38">
        <v>83</v>
      </c>
      <c r="H38">
        <v>160</v>
      </c>
      <c r="I38" s="6">
        <f t="shared" si="0"/>
        <v>51.875000000000007</v>
      </c>
      <c r="J38">
        <v>935</v>
      </c>
      <c r="K38" s="3">
        <f t="shared" si="1"/>
        <v>5.84375</v>
      </c>
      <c r="L38" s="4">
        <v>5.5</v>
      </c>
      <c r="M38">
        <v>6</v>
      </c>
      <c r="N38">
        <v>4</v>
      </c>
      <c r="O38" s="4">
        <v>108.3</v>
      </c>
      <c r="P38">
        <v>108</v>
      </c>
      <c r="Q38">
        <v>575</v>
      </c>
      <c r="R38" s="3">
        <f t="shared" si="2"/>
        <v>5.3240740740740744</v>
      </c>
      <c r="S38">
        <v>8</v>
      </c>
      <c r="U38" s="3"/>
    </row>
    <row r="39" spans="1:21" x14ac:dyDescent="0.2">
      <c r="A39">
        <v>2016</v>
      </c>
      <c r="B39" t="s">
        <v>406</v>
      </c>
      <c r="C39" t="s">
        <v>320</v>
      </c>
      <c r="D39" t="s">
        <v>100</v>
      </c>
      <c r="E39" t="s">
        <v>113</v>
      </c>
      <c r="F39">
        <v>8</v>
      </c>
      <c r="G39">
        <v>101</v>
      </c>
      <c r="H39">
        <v>170</v>
      </c>
      <c r="I39" s="6">
        <f t="shared" si="0"/>
        <v>59.411764705882355</v>
      </c>
      <c r="J39">
        <v>1286</v>
      </c>
      <c r="K39" s="3">
        <f t="shared" si="1"/>
        <v>7.5647058823529409</v>
      </c>
      <c r="L39" s="4">
        <v>7.4</v>
      </c>
      <c r="M39">
        <v>10</v>
      </c>
      <c r="N39">
        <v>5</v>
      </c>
      <c r="O39" s="4">
        <v>136.5</v>
      </c>
      <c r="P39">
        <v>29</v>
      </c>
      <c r="Q39">
        <v>75</v>
      </c>
      <c r="R39" s="3">
        <f t="shared" si="2"/>
        <v>2.5862068965517242</v>
      </c>
      <c r="S39">
        <v>1</v>
      </c>
      <c r="U39" s="3"/>
    </row>
    <row r="40" spans="1:21" x14ac:dyDescent="0.2">
      <c r="A40">
        <v>2017</v>
      </c>
      <c r="B40" t="s">
        <v>437</v>
      </c>
      <c r="C40" t="s">
        <v>321</v>
      </c>
      <c r="D40" t="s">
        <v>100</v>
      </c>
      <c r="E40" t="s">
        <v>113</v>
      </c>
      <c r="F40">
        <v>10</v>
      </c>
      <c r="G40">
        <v>128</v>
      </c>
      <c r="H40">
        <v>221</v>
      </c>
      <c r="I40" s="6">
        <f t="shared" si="0"/>
        <v>57.918552036199102</v>
      </c>
      <c r="J40">
        <v>1465</v>
      </c>
      <c r="K40" s="3">
        <f t="shared" si="1"/>
        <v>6.6289592760181</v>
      </c>
      <c r="L40" s="4">
        <v>5.5</v>
      </c>
      <c r="M40">
        <v>6</v>
      </c>
      <c r="N40">
        <v>8</v>
      </c>
      <c r="O40" s="4">
        <v>115.3</v>
      </c>
      <c r="P40">
        <v>44</v>
      </c>
      <c r="Q40">
        <v>52</v>
      </c>
      <c r="R40" s="3">
        <f t="shared" si="2"/>
        <v>1.1818181818181819</v>
      </c>
      <c r="S40">
        <v>3</v>
      </c>
      <c r="U40" s="3"/>
    </row>
    <row r="41" spans="1:21" x14ac:dyDescent="0.2">
      <c r="A41">
        <v>2018</v>
      </c>
      <c r="B41" t="s">
        <v>184</v>
      </c>
      <c r="C41" t="s">
        <v>321</v>
      </c>
      <c r="D41" t="s">
        <v>100</v>
      </c>
      <c r="E41" t="s">
        <v>113</v>
      </c>
      <c r="F41">
        <v>8</v>
      </c>
      <c r="G41">
        <v>140</v>
      </c>
      <c r="H41">
        <v>224</v>
      </c>
      <c r="I41" s="6">
        <f t="shared" si="0"/>
        <v>62.5</v>
      </c>
      <c r="J41">
        <v>1660</v>
      </c>
      <c r="K41" s="3">
        <f t="shared" si="1"/>
        <v>7.4107142857142856</v>
      </c>
      <c r="L41" s="4">
        <v>7.5</v>
      </c>
      <c r="M41">
        <v>10</v>
      </c>
      <c r="N41">
        <v>4</v>
      </c>
      <c r="O41" s="4">
        <v>135.9</v>
      </c>
      <c r="P41">
        <v>28</v>
      </c>
      <c r="Q41">
        <v>-144</v>
      </c>
      <c r="R41" s="3">
        <f t="shared" si="2"/>
        <v>-5.1428571428571432</v>
      </c>
      <c r="S41">
        <v>0</v>
      </c>
      <c r="U41" s="3"/>
    </row>
    <row r="42" spans="1:21" x14ac:dyDescent="0.2">
      <c r="A42">
        <v>2019</v>
      </c>
      <c r="B42" t="s">
        <v>184</v>
      </c>
      <c r="C42" t="s">
        <v>321</v>
      </c>
      <c r="D42" t="s">
        <v>100</v>
      </c>
      <c r="E42" t="s">
        <v>113</v>
      </c>
      <c r="F42">
        <v>11</v>
      </c>
      <c r="G42">
        <v>222</v>
      </c>
      <c r="H42">
        <v>358</v>
      </c>
      <c r="I42" s="6">
        <f t="shared" si="0"/>
        <v>62.011173184357538</v>
      </c>
      <c r="J42">
        <v>2714</v>
      </c>
      <c r="K42" s="3">
        <f t="shared" si="1"/>
        <v>7.5810055865921786</v>
      </c>
      <c r="L42" s="4">
        <v>8.8000000000000007</v>
      </c>
      <c r="M42">
        <v>28</v>
      </c>
      <c r="N42">
        <v>3</v>
      </c>
      <c r="O42" s="4">
        <v>149.80000000000001</v>
      </c>
      <c r="P42">
        <v>44</v>
      </c>
      <c r="Q42">
        <v>-87</v>
      </c>
      <c r="R42" s="3">
        <f t="shared" si="2"/>
        <v>-1.9772727272727273</v>
      </c>
      <c r="S42">
        <v>1</v>
      </c>
      <c r="U42" s="3"/>
    </row>
    <row r="43" spans="1:21" x14ac:dyDescent="0.2">
      <c r="A43">
        <v>2020</v>
      </c>
      <c r="B43" t="s">
        <v>684</v>
      </c>
      <c r="C43" t="s">
        <v>319</v>
      </c>
      <c r="D43" t="s">
        <v>100</v>
      </c>
      <c r="E43" t="s">
        <v>113</v>
      </c>
      <c r="F43">
        <v>4</v>
      </c>
      <c r="G43">
        <v>80</v>
      </c>
      <c r="H43">
        <v>129</v>
      </c>
      <c r="I43" s="6">
        <f t="shared" si="0"/>
        <v>62.015503875968989</v>
      </c>
      <c r="J43">
        <v>824</v>
      </c>
      <c r="K43" s="3">
        <f t="shared" si="1"/>
        <v>6.387596899224806</v>
      </c>
      <c r="L43" s="4">
        <v>5.8</v>
      </c>
      <c r="M43">
        <v>3</v>
      </c>
      <c r="N43">
        <v>3</v>
      </c>
      <c r="O43" s="4">
        <v>118.7</v>
      </c>
      <c r="P43">
        <v>19</v>
      </c>
      <c r="Q43">
        <v>-16</v>
      </c>
      <c r="R43" s="3">
        <f t="shared" si="2"/>
        <v>-0.84210526315789469</v>
      </c>
      <c r="S43">
        <v>2</v>
      </c>
      <c r="U43" s="3"/>
    </row>
    <row r="44" spans="1:21" x14ac:dyDescent="0.2">
      <c r="A44">
        <v>2014</v>
      </c>
      <c r="B44" t="s">
        <v>132</v>
      </c>
      <c r="C44" t="s">
        <v>319</v>
      </c>
      <c r="D44" t="s">
        <v>47</v>
      </c>
      <c r="E44" t="s">
        <v>113</v>
      </c>
      <c r="F44">
        <v>13</v>
      </c>
      <c r="G44">
        <v>232</v>
      </c>
      <c r="H44">
        <v>352</v>
      </c>
      <c r="I44" s="6">
        <f t="shared" si="0"/>
        <v>65.909090909090907</v>
      </c>
      <c r="J44">
        <v>2792</v>
      </c>
      <c r="K44" s="3">
        <f t="shared" si="1"/>
        <v>7.9318181818181817</v>
      </c>
      <c r="L44" s="4">
        <v>8</v>
      </c>
      <c r="M44">
        <v>19</v>
      </c>
      <c r="N44">
        <v>8</v>
      </c>
      <c r="O44" s="4">
        <v>145.80000000000001</v>
      </c>
      <c r="P44">
        <v>91</v>
      </c>
      <c r="Q44">
        <v>295</v>
      </c>
      <c r="R44" s="3">
        <f t="shared" si="2"/>
        <v>3.2417582417582418</v>
      </c>
      <c r="S44">
        <v>5</v>
      </c>
      <c r="U44" s="3"/>
    </row>
    <row r="45" spans="1:21" x14ac:dyDescent="0.2">
      <c r="A45">
        <v>2015</v>
      </c>
      <c r="B45" t="s">
        <v>132</v>
      </c>
      <c r="C45" t="s">
        <v>321</v>
      </c>
      <c r="D45" t="s">
        <v>47</v>
      </c>
      <c r="E45" t="s">
        <v>113</v>
      </c>
      <c r="F45">
        <v>14</v>
      </c>
      <c r="G45">
        <v>206</v>
      </c>
      <c r="H45">
        <v>304</v>
      </c>
      <c r="I45" s="6">
        <f t="shared" si="0"/>
        <v>67.76315789473685</v>
      </c>
      <c r="J45">
        <v>2867</v>
      </c>
      <c r="K45" s="3">
        <f t="shared" si="1"/>
        <v>9.4309210526315788</v>
      </c>
      <c r="L45" s="4">
        <v>10</v>
      </c>
      <c r="M45">
        <v>27</v>
      </c>
      <c r="N45">
        <v>8</v>
      </c>
      <c r="O45" s="4">
        <v>171</v>
      </c>
      <c r="P45">
        <v>85</v>
      </c>
      <c r="Q45">
        <v>336</v>
      </c>
      <c r="R45" s="3">
        <f t="shared" si="2"/>
        <v>3.9529411764705884</v>
      </c>
      <c r="S45">
        <v>6</v>
      </c>
      <c r="U45" s="3"/>
    </row>
    <row r="46" spans="1:21" x14ac:dyDescent="0.2">
      <c r="A46">
        <v>2016</v>
      </c>
      <c r="B46" t="s">
        <v>686</v>
      </c>
      <c r="C46" t="s">
        <v>321</v>
      </c>
      <c r="D46" t="s">
        <v>47</v>
      </c>
      <c r="E46" t="s">
        <v>113</v>
      </c>
      <c r="F46">
        <v>11</v>
      </c>
      <c r="G46">
        <v>102</v>
      </c>
      <c r="H46">
        <v>167</v>
      </c>
      <c r="I46" s="6">
        <f t="shared" si="0"/>
        <v>61.077844311377248</v>
      </c>
      <c r="J46">
        <v>1151</v>
      </c>
      <c r="K46" s="3">
        <f t="shared" si="1"/>
        <v>6.8922155688622757</v>
      </c>
      <c r="L46" s="4">
        <v>5.6</v>
      </c>
      <c r="M46">
        <v>5</v>
      </c>
      <c r="N46">
        <v>7</v>
      </c>
      <c r="O46" s="4">
        <v>120.5</v>
      </c>
      <c r="P46">
        <v>60</v>
      </c>
      <c r="Q46">
        <v>3</v>
      </c>
      <c r="R46" s="3">
        <f t="shared" si="2"/>
        <v>0.05</v>
      </c>
      <c r="S46">
        <v>0</v>
      </c>
      <c r="U46" s="3"/>
    </row>
    <row r="47" spans="1:21" x14ac:dyDescent="0.2">
      <c r="A47">
        <v>2017</v>
      </c>
      <c r="B47" t="s">
        <v>685</v>
      </c>
      <c r="C47" t="s">
        <v>320</v>
      </c>
      <c r="D47" t="s">
        <v>47</v>
      </c>
      <c r="E47" t="s">
        <v>113</v>
      </c>
      <c r="F47">
        <v>11</v>
      </c>
      <c r="G47">
        <v>124</v>
      </c>
      <c r="H47">
        <v>211</v>
      </c>
      <c r="I47" s="6">
        <f t="shared" si="0"/>
        <v>58.767772511848335</v>
      </c>
      <c r="J47">
        <v>1573</v>
      </c>
      <c r="K47" s="3">
        <f t="shared" si="1"/>
        <v>7.4549763033175358</v>
      </c>
      <c r="L47" s="4">
        <v>7.9</v>
      </c>
      <c r="M47">
        <v>14</v>
      </c>
      <c r="N47">
        <v>4</v>
      </c>
      <c r="O47" s="4">
        <v>139.5</v>
      </c>
      <c r="P47">
        <v>28</v>
      </c>
      <c r="Q47">
        <v>92</v>
      </c>
      <c r="R47" s="3">
        <f t="shared" si="2"/>
        <v>3.2857142857142856</v>
      </c>
      <c r="S47">
        <v>3</v>
      </c>
      <c r="U47" s="3"/>
    </row>
    <row r="48" spans="1:21" x14ac:dyDescent="0.2">
      <c r="A48">
        <v>2018</v>
      </c>
      <c r="B48" t="s">
        <v>685</v>
      </c>
      <c r="C48" t="s">
        <v>319</v>
      </c>
      <c r="D48" t="s">
        <v>47</v>
      </c>
      <c r="E48" t="s">
        <v>113</v>
      </c>
      <c r="F48">
        <v>13</v>
      </c>
      <c r="G48">
        <v>269</v>
      </c>
      <c r="H48">
        <v>413</v>
      </c>
      <c r="I48" s="6">
        <f t="shared" si="0"/>
        <v>65.133171912832935</v>
      </c>
      <c r="J48">
        <v>3540</v>
      </c>
      <c r="K48" s="3">
        <f t="shared" si="1"/>
        <v>8.5714285714285712</v>
      </c>
      <c r="L48" s="4">
        <v>8.8000000000000007</v>
      </c>
      <c r="M48">
        <v>29</v>
      </c>
      <c r="N48">
        <v>11</v>
      </c>
      <c r="O48" s="4">
        <v>155</v>
      </c>
      <c r="P48">
        <v>42</v>
      </c>
      <c r="Q48">
        <v>-20</v>
      </c>
      <c r="R48" s="3">
        <f t="shared" si="2"/>
        <v>-0.47619047619047616</v>
      </c>
      <c r="S48">
        <v>0</v>
      </c>
      <c r="U48" s="3"/>
    </row>
    <row r="49" spans="1:21" x14ac:dyDescent="0.2">
      <c r="A49">
        <v>2019</v>
      </c>
      <c r="B49" t="s">
        <v>194</v>
      </c>
      <c r="C49" t="s">
        <v>319</v>
      </c>
      <c r="D49" t="s">
        <v>47</v>
      </c>
      <c r="E49" t="s">
        <v>113</v>
      </c>
      <c r="F49">
        <v>8</v>
      </c>
      <c r="G49">
        <v>158</v>
      </c>
      <c r="H49">
        <v>241</v>
      </c>
      <c r="I49" s="6">
        <f t="shared" si="0"/>
        <v>65.560165975103729</v>
      </c>
      <c r="J49">
        <v>1960</v>
      </c>
      <c r="K49" s="3">
        <f t="shared" si="1"/>
        <v>8.1327800829875514</v>
      </c>
      <c r="L49" s="4">
        <v>8.1</v>
      </c>
      <c r="M49">
        <v>11</v>
      </c>
      <c r="N49">
        <v>5</v>
      </c>
      <c r="O49" s="4">
        <v>144.80000000000001</v>
      </c>
      <c r="P49">
        <v>32</v>
      </c>
      <c r="Q49">
        <v>44</v>
      </c>
      <c r="R49" s="3">
        <f t="shared" si="2"/>
        <v>1.375</v>
      </c>
      <c r="S49">
        <v>0</v>
      </c>
      <c r="U49" s="3"/>
    </row>
    <row r="50" spans="1:21" x14ac:dyDescent="0.2">
      <c r="A50">
        <v>2020</v>
      </c>
      <c r="B50" t="s">
        <v>194</v>
      </c>
      <c r="C50" t="s">
        <v>321</v>
      </c>
      <c r="D50" t="s">
        <v>47</v>
      </c>
      <c r="E50" t="s">
        <v>113</v>
      </c>
      <c r="F50">
        <v>5</v>
      </c>
      <c r="G50">
        <v>129</v>
      </c>
      <c r="H50">
        <v>195</v>
      </c>
      <c r="I50" s="6">
        <f t="shared" si="0"/>
        <v>66.153846153846146</v>
      </c>
      <c r="J50">
        <v>1508</v>
      </c>
      <c r="K50" s="3">
        <f t="shared" si="1"/>
        <v>7.7333333333333334</v>
      </c>
      <c r="L50" s="4">
        <v>7.8</v>
      </c>
      <c r="M50">
        <v>7</v>
      </c>
      <c r="N50">
        <v>3</v>
      </c>
      <c r="O50" s="4">
        <v>139.9</v>
      </c>
      <c r="P50">
        <v>30</v>
      </c>
      <c r="Q50">
        <v>37</v>
      </c>
      <c r="R50" s="3">
        <f t="shared" si="2"/>
        <v>1.2333333333333334</v>
      </c>
      <c r="S50">
        <v>3</v>
      </c>
      <c r="U50" s="3"/>
    </row>
    <row r="51" spans="1:21" x14ac:dyDescent="0.2">
      <c r="A51">
        <v>2014</v>
      </c>
      <c r="B51" t="s">
        <v>120</v>
      </c>
      <c r="C51" t="s">
        <v>319</v>
      </c>
      <c r="D51" t="s">
        <v>55</v>
      </c>
      <c r="E51" t="s">
        <v>113</v>
      </c>
      <c r="F51">
        <v>13</v>
      </c>
      <c r="G51">
        <v>271</v>
      </c>
      <c r="H51">
        <v>392</v>
      </c>
      <c r="I51" s="6">
        <f t="shared" si="0"/>
        <v>69.132653061224488</v>
      </c>
      <c r="J51">
        <v>3155</v>
      </c>
      <c r="K51" s="3">
        <f t="shared" si="1"/>
        <v>8.0484693877551017</v>
      </c>
      <c r="L51" s="4">
        <v>8.6</v>
      </c>
      <c r="M51">
        <v>22</v>
      </c>
      <c r="N51">
        <v>5</v>
      </c>
      <c r="O51" s="4">
        <v>152.69999999999999</v>
      </c>
      <c r="P51">
        <v>159</v>
      </c>
      <c r="Q51">
        <v>644</v>
      </c>
      <c r="R51" s="3">
        <f t="shared" si="2"/>
        <v>4.050314465408805</v>
      </c>
      <c r="S51">
        <v>10</v>
      </c>
      <c r="U51" s="3"/>
    </row>
    <row r="52" spans="1:21" x14ac:dyDescent="0.2">
      <c r="A52">
        <v>2015</v>
      </c>
      <c r="B52" t="s">
        <v>155</v>
      </c>
      <c r="C52" t="s">
        <v>322</v>
      </c>
      <c r="D52" t="s">
        <v>55</v>
      </c>
      <c r="E52" t="s">
        <v>113</v>
      </c>
      <c r="F52">
        <v>13</v>
      </c>
      <c r="G52">
        <v>292</v>
      </c>
      <c r="H52">
        <v>487</v>
      </c>
      <c r="I52" s="6">
        <f t="shared" si="0"/>
        <v>59.958932238193022</v>
      </c>
      <c r="J52">
        <v>3669</v>
      </c>
      <c r="K52" s="3">
        <f t="shared" si="1"/>
        <v>7.5338809034907595</v>
      </c>
      <c r="L52" s="4">
        <v>7.5</v>
      </c>
      <c r="M52">
        <v>23</v>
      </c>
      <c r="N52">
        <v>11</v>
      </c>
      <c r="O52" s="4">
        <v>134.30000000000001</v>
      </c>
      <c r="P52">
        <v>37</v>
      </c>
      <c r="Q52">
        <v>15</v>
      </c>
      <c r="R52" s="3">
        <f t="shared" si="2"/>
        <v>0.40540540540540543</v>
      </c>
      <c r="S52">
        <v>2</v>
      </c>
      <c r="U52" s="3"/>
    </row>
    <row r="53" spans="1:21" x14ac:dyDescent="0.2">
      <c r="A53">
        <v>2016</v>
      </c>
      <c r="B53" t="s">
        <v>687</v>
      </c>
      <c r="C53" t="s">
        <v>321</v>
      </c>
      <c r="D53" t="s">
        <v>55</v>
      </c>
      <c r="E53" t="s">
        <v>113</v>
      </c>
      <c r="F53">
        <v>8</v>
      </c>
      <c r="G53">
        <v>135</v>
      </c>
      <c r="H53">
        <v>259</v>
      </c>
      <c r="I53" s="6">
        <f t="shared" si="0"/>
        <v>52.123552123552116</v>
      </c>
      <c r="J53">
        <v>1602</v>
      </c>
      <c r="K53" s="3">
        <f t="shared" si="1"/>
        <v>6.185328185328185</v>
      </c>
      <c r="L53" s="4">
        <v>5.2</v>
      </c>
      <c r="M53">
        <v>12</v>
      </c>
      <c r="N53">
        <v>11</v>
      </c>
      <c r="O53" s="4">
        <v>110.9</v>
      </c>
      <c r="P53">
        <v>25</v>
      </c>
      <c r="Q53">
        <v>-9</v>
      </c>
      <c r="R53" s="3">
        <f t="shared" si="2"/>
        <v>-0.36</v>
      </c>
      <c r="S53">
        <v>0</v>
      </c>
      <c r="U53" s="3"/>
    </row>
    <row r="54" spans="1:21" x14ac:dyDescent="0.2">
      <c r="A54">
        <v>2017</v>
      </c>
      <c r="B54" t="s">
        <v>155</v>
      </c>
      <c r="C54" t="s">
        <v>319</v>
      </c>
      <c r="D54" t="s">
        <v>55</v>
      </c>
      <c r="E54" t="s">
        <v>113</v>
      </c>
      <c r="F54">
        <v>11</v>
      </c>
      <c r="G54">
        <v>283</v>
      </c>
      <c r="H54">
        <v>452</v>
      </c>
      <c r="I54" s="6">
        <f t="shared" si="0"/>
        <v>62.610619469026553</v>
      </c>
      <c r="J54">
        <v>3756</v>
      </c>
      <c r="K54" s="3">
        <f t="shared" si="1"/>
        <v>8.3097345132743357</v>
      </c>
      <c r="L54" s="4">
        <v>8.5</v>
      </c>
      <c r="M54">
        <v>26</v>
      </c>
      <c r="N54">
        <v>10</v>
      </c>
      <c r="O54" s="4">
        <v>147</v>
      </c>
      <c r="P54">
        <v>50</v>
      </c>
      <c r="Q54">
        <v>-97</v>
      </c>
      <c r="R54" s="3">
        <f t="shared" si="2"/>
        <v>-1.94</v>
      </c>
      <c r="S54">
        <v>2</v>
      </c>
      <c r="U54" s="3"/>
    </row>
    <row r="55" spans="1:21" x14ac:dyDescent="0.2">
      <c r="A55">
        <v>2018</v>
      </c>
      <c r="B55" t="s">
        <v>361</v>
      </c>
      <c r="C55" t="s">
        <v>322</v>
      </c>
      <c r="D55" t="s">
        <v>55</v>
      </c>
      <c r="E55" t="s">
        <v>113</v>
      </c>
      <c r="F55">
        <v>9</v>
      </c>
      <c r="G55">
        <v>112</v>
      </c>
      <c r="H55">
        <v>194</v>
      </c>
      <c r="I55" s="6">
        <f t="shared" si="0"/>
        <v>57.731958762886592</v>
      </c>
      <c r="J55">
        <v>1311</v>
      </c>
      <c r="K55" s="3">
        <f t="shared" si="1"/>
        <v>6.7577319587628866</v>
      </c>
      <c r="L55" s="4">
        <v>6.6</v>
      </c>
      <c r="M55">
        <v>7</v>
      </c>
      <c r="N55">
        <v>4</v>
      </c>
      <c r="O55" s="4">
        <v>122.3</v>
      </c>
      <c r="P55">
        <v>50</v>
      </c>
      <c r="Q55">
        <v>68</v>
      </c>
      <c r="R55" s="3">
        <f t="shared" si="2"/>
        <v>1.36</v>
      </c>
      <c r="S55">
        <v>0</v>
      </c>
      <c r="U55" s="3"/>
    </row>
    <row r="56" spans="1:21" x14ac:dyDescent="0.2">
      <c r="A56">
        <v>2019</v>
      </c>
      <c r="B56" t="s">
        <v>361</v>
      </c>
      <c r="C56" t="s">
        <v>320</v>
      </c>
      <c r="D56" t="s">
        <v>55</v>
      </c>
      <c r="E56" t="s">
        <v>113</v>
      </c>
      <c r="F56">
        <v>11</v>
      </c>
      <c r="G56">
        <v>216</v>
      </c>
      <c r="H56">
        <v>362</v>
      </c>
      <c r="I56" s="6">
        <f t="shared" si="0"/>
        <v>59.668508287292823</v>
      </c>
      <c r="J56">
        <v>2701</v>
      </c>
      <c r="K56" s="3">
        <f t="shared" si="1"/>
        <v>7.4613259668508292</v>
      </c>
      <c r="L56" s="4">
        <v>7.1</v>
      </c>
      <c r="M56">
        <v>21</v>
      </c>
      <c r="N56">
        <v>12</v>
      </c>
      <c r="O56" s="4">
        <v>134.9</v>
      </c>
      <c r="P56">
        <v>118</v>
      </c>
      <c r="Q56">
        <v>198</v>
      </c>
      <c r="R56" s="3">
        <f t="shared" si="2"/>
        <v>1.6779661016949152</v>
      </c>
      <c r="S56">
        <v>4</v>
      </c>
      <c r="U56" s="3"/>
    </row>
    <row r="57" spans="1:21" x14ac:dyDescent="0.2">
      <c r="A57">
        <v>2020</v>
      </c>
      <c r="B57" t="s">
        <v>361</v>
      </c>
      <c r="C57" t="s">
        <v>319</v>
      </c>
      <c r="D57" t="s">
        <v>55</v>
      </c>
      <c r="E57" t="s">
        <v>113</v>
      </c>
      <c r="F57">
        <v>5</v>
      </c>
      <c r="G57">
        <v>90</v>
      </c>
      <c r="H57">
        <v>138</v>
      </c>
      <c r="I57" s="6">
        <f t="shared" si="0"/>
        <v>65.217391304347828</v>
      </c>
      <c r="J57">
        <v>1120</v>
      </c>
      <c r="K57" s="3">
        <f t="shared" si="1"/>
        <v>8.1159420289855078</v>
      </c>
      <c r="L57" s="4">
        <v>8.6</v>
      </c>
      <c r="M57">
        <v>12</v>
      </c>
      <c r="N57">
        <v>4</v>
      </c>
      <c r="O57" s="4">
        <v>156.30000000000001</v>
      </c>
      <c r="P57">
        <v>55</v>
      </c>
      <c r="Q57">
        <v>306</v>
      </c>
      <c r="R57" s="3">
        <f t="shared" si="2"/>
        <v>5.5636363636363635</v>
      </c>
      <c r="S57">
        <v>3</v>
      </c>
      <c r="U57" s="3"/>
    </row>
    <row r="58" spans="1:21" x14ac:dyDescent="0.2">
      <c r="A58">
        <v>2014</v>
      </c>
      <c r="B58" t="s">
        <v>128</v>
      </c>
      <c r="C58" t="s">
        <v>319</v>
      </c>
      <c r="D58" t="s">
        <v>23</v>
      </c>
      <c r="E58" t="s">
        <v>113</v>
      </c>
      <c r="F58">
        <v>13</v>
      </c>
      <c r="G58">
        <v>315</v>
      </c>
      <c r="H58">
        <v>452</v>
      </c>
      <c r="I58" s="6">
        <f t="shared" si="0"/>
        <v>69.690265486725664</v>
      </c>
      <c r="J58">
        <v>3826</v>
      </c>
      <c r="K58" s="3">
        <f t="shared" si="1"/>
        <v>8.4646017699115053</v>
      </c>
      <c r="L58" s="4">
        <v>9.6999999999999993</v>
      </c>
      <c r="M58">
        <v>39</v>
      </c>
      <c r="N58">
        <v>5</v>
      </c>
      <c r="O58" s="4">
        <v>167.1</v>
      </c>
      <c r="P58">
        <v>55</v>
      </c>
      <c r="Q58">
        <v>-152</v>
      </c>
      <c r="R58" s="3">
        <f t="shared" si="2"/>
        <v>-2.7636363636363637</v>
      </c>
      <c r="S58">
        <v>2</v>
      </c>
      <c r="U58" s="3"/>
    </row>
    <row r="59" spans="1:21" x14ac:dyDescent="0.2">
      <c r="A59">
        <v>2015</v>
      </c>
      <c r="B59" t="s">
        <v>128</v>
      </c>
      <c r="C59" t="s">
        <v>321</v>
      </c>
      <c r="D59" t="s">
        <v>23</v>
      </c>
      <c r="E59" t="s">
        <v>113</v>
      </c>
      <c r="F59">
        <v>14</v>
      </c>
      <c r="G59">
        <v>298</v>
      </c>
      <c r="H59">
        <v>446</v>
      </c>
      <c r="I59" s="6">
        <f t="shared" si="0"/>
        <v>66.816143497757849</v>
      </c>
      <c r="J59">
        <v>3536</v>
      </c>
      <c r="K59" s="3">
        <f t="shared" si="1"/>
        <v>7.928251121076233</v>
      </c>
      <c r="L59" s="4">
        <v>8.5</v>
      </c>
      <c r="M59">
        <v>29</v>
      </c>
      <c r="N59">
        <v>7</v>
      </c>
      <c r="O59" s="4">
        <v>151.69999999999999</v>
      </c>
      <c r="P59">
        <v>61</v>
      </c>
      <c r="Q59">
        <v>-149</v>
      </c>
      <c r="R59" s="3">
        <f t="shared" si="2"/>
        <v>-2.442622950819672</v>
      </c>
      <c r="S59">
        <v>4</v>
      </c>
      <c r="U59" s="3"/>
    </row>
    <row r="60" spans="1:21" x14ac:dyDescent="0.2">
      <c r="A60">
        <v>2016</v>
      </c>
      <c r="B60" t="s">
        <v>153</v>
      </c>
      <c r="C60" t="s">
        <v>322</v>
      </c>
      <c r="D60" t="s">
        <v>23</v>
      </c>
      <c r="E60" t="s">
        <v>113</v>
      </c>
      <c r="F60">
        <v>13</v>
      </c>
      <c r="G60">
        <v>246</v>
      </c>
      <c r="H60">
        <v>366</v>
      </c>
      <c r="I60" s="6">
        <f t="shared" si="0"/>
        <v>67.213114754098356</v>
      </c>
      <c r="J60">
        <v>3086</v>
      </c>
      <c r="K60" s="3">
        <f t="shared" si="1"/>
        <v>8.4316939890710376</v>
      </c>
      <c r="L60" s="4">
        <v>9</v>
      </c>
      <c r="M60">
        <v>31</v>
      </c>
      <c r="N60">
        <v>9</v>
      </c>
      <c r="O60" s="4">
        <v>161.1</v>
      </c>
      <c r="P60">
        <v>62</v>
      </c>
      <c r="Q60">
        <v>250</v>
      </c>
      <c r="R60" s="3">
        <f t="shared" si="2"/>
        <v>4.032258064516129</v>
      </c>
      <c r="S60">
        <v>2</v>
      </c>
      <c r="U60" s="3"/>
    </row>
    <row r="61" spans="1:21" x14ac:dyDescent="0.2">
      <c r="A61">
        <v>2017</v>
      </c>
      <c r="B61" t="s">
        <v>153</v>
      </c>
      <c r="C61" t="s">
        <v>320</v>
      </c>
      <c r="D61" t="s">
        <v>23</v>
      </c>
      <c r="E61" t="s">
        <v>113</v>
      </c>
      <c r="F61">
        <v>14</v>
      </c>
      <c r="G61">
        <v>303</v>
      </c>
      <c r="H61">
        <v>480</v>
      </c>
      <c r="I61" s="6">
        <f t="shared" si="0"/>
        <v>63.125</v>
      </c>
      <c r="J61">
        <v>4143</v>
      </c>
      <c r="K61" s="3">
        <f t="shared" si="1"/>
        <v>8.6312499999999996</v>
      </c>
      <c r="L61" s="4">
        <v>8.5</v>
      </c>
      <c r="M61">
        <v>26</v>
      </c>
      <c r="N61">
        <v>13</v>
      </c>
      <c r="O61" s="4">
        <v>148.1</v>
      </c>
      <c r="P61">
        <v>75</v>
      </c>
      <c r="Q61">
        <v>82</v>
      </c>
      <c r="R61" s="3">
        <f t="shared" si="2"/>
        <v>1.0933333333333333</v>
      </c>
      <c r="S61">
        <v>5</v>
      </c>
      <c r="U61" s="3"/>
    </row>
    <row r="62" spans="1:21" x14ac:dyDescent="0.2">
      <c r="A62">
        <v>2018</v>
      </c>
      <c r="B62" t="s">
        <v>389</v>
      </c>
      <c r="C62" t="s">
        <v>322</v>
      </c>
      <c r="D62" t="s">
        <v>23</v>
      </c>
      <c r="E62" t="s">
        <v>113</v>
      </c>
      <c r="F62">
        <v>11</v>
      </c>
      <c r="G62">
        <v>216</v>
      </c>
      <c r="H62">
        <v>363</v>
      </c>
      <c r="I62" s="6">
        <f t="shared" si="0"/>
        <v>59.504132231404959</v>
      </c>
      <c r="J62">
        <v>2672</v>
      </c>
      <c r="K62" s="3">
        <f t="shared" si="1"/>
        <v>7.3608815426997243</v>
      </c>
      <c r="L62" s="4">
        <v>6.9</v>
      </c>
      <c r="M62">
        <v>14</v>
      </c>
      <c r="N62">
        <v>10</v>
      </c>
      <c r="O62" s="4">
        <v>128.6</v>
      </c>
      <c r="P62">
        <v>45</v>
      </c>
      <c r="Q62">
        <v>-149</v>
      </c>
      <c r="R62" s="3">
        <f t="shared" si="2"/>
        <v>-3.3111111111111109</v>
      </c>
      <c r="S62">
        <v>0</v>
      </c>
      <c r="U62" s="3"/>
    </row>
    <row r="63" spans="1:21" x14ac:dyDescent="0.2">
      <c r="A63">
        <v>2019</v>
      </c>
      <c r="B63" t="s">
        <v>211</v>
      </c>
      <c r="C63" t="s">
        <v>322</v>
      </c>
      <c r="D63" t="s">
        <v>23</v>
      </c>
      <c r="E63" t="s">
        <v>113</v>
      </c>
      <c r="F63">
        <v>12</v>
      </c>
      <c r="G63">
        <v>282</v>
      </c>
      <c r="H63">
        <v>392</v>
      </c>
      <c r="I63" s="6">
        <f t="shared" si="0"/>
        <v>71.938775510204081</v>
      </c>
      <c r="J63">
        <v>3502</v>
      </c>
      <c r="K63" s="3">
        <f t="shared" si="1"/>
        <v>8.933673469387756</v>
      </c>
      <c r="L63" s="4">
        <v>9.4</v>
      </c>
      <c r="M63">
        <v>30</v>
      </c>
      <c r="N63">
        <v>9</v>
      </c>
      <c r="O63" s="4">
        <v>167.6</v>
      </c>
      <c r="P63">
        <v>45</v>
      </c>
      <c r="Q63">
        <v>-57</v>
      </c>
      <c r="R63" s="3">
        <f t="shared" si="2"/>
        <v>-1.2666666666666666</v>
      </c>
      <c r="S63">
        <v>0</v>
      </c>
      <c r="U63" s="3"/>
    </row>
    <row r="64" spans="1:21" x14ac:dyDescent="0.2">
      <c r="A64">
        <v>2020</v>
      </c>
      <c r="B64" t="s">
        <v>211</v>
      </c>
      <c r="C64" t="s">
        <v>320</v>
      </c>
      <c r="D64" t="s">
        <v>23</v>
      </c>
      <c r="E64" t="s">
        <v>113</v>
      </c>
      <c r="F64">
        <v>6</v>
      </c>
      <c r="G64">
        <v>177</v>
      </c>
      <c r="H64">
        <v>264</v>
      </c>
      <c r="I64" s="6">
        <f t="shared" si="0"/>
        <v>67.045454545454547</v>
      </c>
      <c r="J64">
        <v>1921</v>
      </c>
      <c r="K64" s="3">
        <f t="shared" si="1"/>
        <v>7.2765151515151514</v>
      </c>
      <c r="L64" s="4">
        <v>7.4</v>
      </c>
      <c r="M64">
        <v>17</v>
      </c>
      <c r="N64">
        <v>7</v>
      </c>
      <c r="O64" s="4">
        <v>144.1</v>
      </c>
      <c r="P64">
        <v>23</v>
      </c>
      <c r="Q64">
        <v>-57</v>
      </c>
      <c r="R64" s="3">
        <f t="shared" si="2"/>
        <v>-2.4782608695652173</v>
      </c>
      <c r="S64">
        <v>0</v>
      </c>
      <c r="U64" s="3"/>
    </row>
    <row r="65" spans="1:21" x14ac:dyDescent="0.2">
      <c r="A65">
        <v>2014</v>
      </c>
      <c r="B65" t="s">
        <v>519</v>
      </c>
      <c r="C65" t="s">
        <v>319</v>
      </c>
      <c r="D65" t="s">
        <v>30</v>
      </c>
      <c r="E65" t="s">
        <v>113</v>
      </c>
      <c r="F65">
        <v>13</v>
      </c>
      <c r="G65">
        <v>190</v>
      </c>
      <c r="H65">
        <v>313</v>
      </c>
      <c r="I65" s="6">
        <f t="shared" si="0"/>
        <v>60.70287539936102</v>
      </c>
      <c r="J65">
        <v>2170</v>
      </c>
      <c r="K65" s="3">
        <f t="shared" si="1"/>
        <v>6.9329073482428116</v>
      </c>
      <c r="L65" s="4">
        <v>7.4</v>
      </c>
      <c r="M65">
        <v>18</v>
      </c>
      <c r="N65">
        <v>5</v>
      </c>
      <c r="O65" s="4">
        <v>134.69999999999999</v>
      </c>
      <c r="P65">
        <v>114</v>
      </c>
      <c r="Q65">
        <v>309</v>
      </c>
      <c r="R65" s="3">
        <f t="shared" si="2"/>
        <v>2.7105263157894739</v>
      </c>
      <c r="S65">
        <v>5</v>
      </c>
      <c r="U65" s="3"/>
    </row>
    <row r="66" spans="1:21" x14ac:dyDescent="0.2">
      <c r="A66">
        <v>2015</v>
      </c>
      <c r="B66" t="s">
        <v>519</v>
      </c>
      <c r="C66" t="s">
        <v>321</v>
      </c>
      <c r="D66" t="s">
        <v>30</v>
      </c>
      <c r="E66" t="s">
        <v>113</v>
      </c>
      <c r="F66">
        <v>12</v>
      </c>
      <c r="G66">
        <v>195</v>
      </c>
      <c r="H66">
        <v>314</v>
      </c>
      <c r="I66" s="6">
        <f t="shared" si="0"/>
        <v>62.101910828025474</v>
      </c>
      <c r="J66">
        <v>2093</v>
      </c>
      <c r="K66" s="3">
        <f t="shared" si="1"/>
        <v>6.6656050955414017</v>
      </c>
      <c r="L66" s="4">
        <v>6.1</v>
      </c>
      <c r="M66">
        <v>13</v>
      </c>
      <c r="N66">
        <v>10</v>
      </c>
      <c r="O66" s="4">
        <v>125.4</v>
      </c>
      <c r="P66">
        <v>141</v>
      </c>
      <c r="Q66">
        <v>491</v>
      </c>
      <c r="R66" s="3">
        <f t="shared" si="2"/>
        <v>3.4822695035460991</v>
      </c>
      <c r="S66">
        <v>7</v>
      </c>
      <c r="U66" s="3"/>
    </row>
    <row r="67" spans="1:21" x14ac:dyDescent="0.2">
      <c r="A67">
        <v>2016</v>
      </c>
      <c r="B67" t="s">
        <v>495</v>
      </c>
      <c r="C67" t="s">
        <v>319</v>
      </c>
      <c r="D67" t="s">
        <v>30</v>
      </c>
      <c r="E67" t="s">
        <v>113</v>
      </c>
      <c r="F67">
        <v>13</v>
      </c>
      <c r="G67">
        <v>207</v>
      </c>
      <c r="H67">
        <v>390</v>
      </c>
      <c r="I67" s="6">
        <f t="shared" si="0"/>
        <v>53.07692307692308</v>
      </c>
      <c r="J67">
        <v>2757</v>
      </c>
      <c r="K67" s="3">
        <f t="shared" si="1"/>
        <v>7.069230769230769</v>
      </c>
      <c r="L67" s="4">
        <v>6.9</v>
      </c>
      <c r="M67">
        <v>15</v>
      </c>
      <c r="N67">
        <v>8</v>
      </c>
      <c r="O67" s="4">
        <v>121</v>
      </c>
      <c r="P67">
        <v>111</v>
      </c>
      <c r="Q67">
        <v>235</v>
      </c>
      <c r="R67" s="3">
        <f t="shared" si="2"/>
        <v>2.1171171171171173</v>
      </c>
      <c r="S67">
        <v>5</v>
      </c>
      <c r="U67" s="3"/>
    </row>
    <row r="68" spans="1:21" x14ac:dyDescent="0.2">
      <c r="A68">
        <v>2017</v>
      </c>
      <c r="B68" t="s">
        <v>323</v>
      </c>
      <c r="C68" t="s">
        <v>320</v>
      </c>
      <c r="D68" t="s">
        <v>30</v>
      </c>
      <c r="E68" t="s">
        <v>113</v>
      </c>
      <c r="F68">
        <v>10</v>
      </c>
      <c r="G68">
        <v>199</v>
      </c>
      <c r="H68">
        <v>312</v>
      </c>
      <c r="I68" s="6">
        <f t="shared" si="0"/>
        <v>63.782051282051277</v>
      </c>
      <c r="J68">
        <v>2411</v>
      </c>
      <c r="K68" s="3">
        <f t="shared" si="1"/>
        <v>7.7275641025641022</v>
      </c>
      <c r="L68" s="4">
        <v>7.2</v>
      </c>
      <c r="M68">
        <v>15</v>
      </c>
      <c r="N68">
        <v>10</v>
      </c>
      <c r="O68" s="4">
        <v>138.1</v>
      </c>
      <c r="P68">
        <v>168</v>
      </c>
      <c r="Q68">
        <v>537</v>
      </c>
      <c r="R68" s="3">
        <f t="shared" si="2"/>
        <v>3.1964285714285716</v>
      </c>
      <c r="S68">
        <v>6</v>
      </c>
      <c r="U68" s="3"/>
    </row>
    <row r="69" spans="1:21" x14ac:dyDescent="0.2">
      <c r="A69">
        <v>2018</v>
      </c>
      <c r="B69" t="s">
        <v>323</v>
      </c>
      <c r="C69" t="s">
        <v>319</v>
      </c>
      <c r="D69" t="s">
        <v>30</v>
      </c>
      <c r="E69" t="s">
        <v>113</v>
      </c>
      <c r="F69">
        <v>9</v>
      </c>
      <c r="G69">
        <v>150</v>
      </c>
      <c r="H69">
        <v>234</v>
      </c>
      <c r="I69" s="6">
        <f t="shared" si="0"/>
        <v>64.102564102564102</v>
      </c>
      <c r="J69">
        <v>1788</v>
      </c>
      <c r="K69" s="3">
        <f t="shared" si="1"/>
        <v>7.6410256410256414</v>
      </c>
      <c r="L69" s="4">
        <v>7.5</v>
      </c>
      <c r="M69">
        <v>12</v>
      </c>
      <c r="N69">
        <v>6</v>
      </c>
      <c r="O69" s="4">
        <v>140.1</v>
      </c>
      <c r="P69">
        <v>108</v>
      </c>
      <c r="Q69">
        <v>304</v>
      </c>
      <c r="R69" s="3">
        <f t="shared" si="2"/>
        <v>2.8148148148148149</v>
      </c>
      <c r="S69">
        <v>4</v>
      </c>
      <c r="U69" s="3"/>
    </row>
    <row r="70" spans="1:21" x14ac:dyDescent="0.2">
      <c r="A70">
        <v>2019</v>
      </c>
      <c r="B70" t="s">
        <v>323</v>
      </c>
      <c r="C70" t="s">
        <v>321</v>
      </c>
      <c r="D70" t="s">
        <v>30</v>
      </c>
      <c r="E70" t="s">
        <v>113</v>
      </c>
      <c r="F70">
        <v>14</v>
      </c>
      <c r="G70">
        <v>220</v>
      </c>
      <c r="H70">
        <v>301</v>
      </c>
      <c r="I70" s="6">
        <f t="shared" si="0"/>
        <v>73.089700996677749</v>
      </c>
      <c r="J70">
        <v>3092</v>
      </c>
      <c r="K70" s="3">
        <f t="shared" si="1"/>
        <v>10.272425249169435</v>
      </c>
      <c r="L70" s="4">
        <v>10.9</v>
      </c>
      <c r="M70">
        <v>19</v>
      </c>
      <c r="N70">
        <v>4</v>
      </c>
      <c r="O70" s="4">
        <v>177.6</v>
      </c>
      <c r="P70">
        <v>104</v>
      </c>
      <c r="Q70">
        <v>290</v>
      </c>
      <c r="R70" s="3">
        <f t="shared" si="2"/>
        <v>2.7884615384615383</v>
      </c>
      <c r="S70">
        <v>5</v>
      </c>
      <c r="U70" s="3"/>
    </row>
    <row r="71" spans="1:21" x14ac:dyDescent="0.2">
      <c r="A71">
        <v>2020</v>
      </c>
      <c r="B71" t="s">
        <v>229</v>
      </c>
      <c r="C71" t="s">
        <v>321</v>
      </c>
      <c r="D71" t="s">
        <v>30</v>
      </c>
      <c r="E71" t="s">
        <v>113</v>
      </c>
      <c r="F71">
        <v>5</v>
      </c>
      <c r="G71">
        <v>77</v>
      </c>
      <c r="H71">
        <v>124</v>
      </c>
      <c r="I71" s="6">
        <f t="shared" si="0"/>
        <v>62.096774193548384</v>
      </c>
      <c r="J71">
        <v>882</v>
      </c>
      <c r="K71" s="3">
        <f t="shared" si="1"/>
        <v>7.112903225806452</v>
      </c>
      <c r="L71" s="4">
        <v>5.9</v>
      </c>
      <c r="M71">
        <v>6</v>
      </c>
      <c r="N71">
        <v>6</v>
      </c>
      <c r="O71" s="4">
        <v>128.1</v>
      </c>
      <c r="P71">
        <v>34</v>
      </c>
      <c r="Q71">
        <v>113</v>
      </c>
      <c r="R71" s="3">
        <f t="shared" si="2"/>
        <v>3.3235294117647061</v>
      </c>
      <c r="S71">
        <v>1</v>
      </c>
      <c r="U71" s="3"/>
    </row>
    <row r="72" spans="1:21" x14ac:dyDescent="0.2">
      <c r="A72">
        <v>2014</v>
      </c>
      <c r="B72" t="s">
        <v>577</v>
      </c>
      <c r="C72" t="s">
        <v>320</v>
      </c>
      <c r="D72" t="s">
        <v>29</v>
      </c>
      <c r="E72" t="s">
        <v>113</v>
      </c>
      <c r="F72">
        <v>12</v>
      </c>
      <c r="G72">
        <v>219</v>
      </c>
      <c r="H72">
        <v>329</v>
      </c>
      <c r="I72" s="6">
        <f t="shared" si="0"/>
        <v>66.565349544072944</v>
      </c>
      <c r="J72">
        <v>2397</v>
      </c>
      <c r="K72" s="3">
        <f t="shared" si="1"/>
        <v>7.2857142857142856</v>
      </c>
      <c r="L72" s="4">
        <v>7.8</v>
      </c>
      <c r="M72">
        <v>17</v>
      </c>
      <c r="N72">
        <v>4</v>
      </c>
      <c r="O72" s="4">
        <v>142.4</v>
      </c>
      <c r="P72">
        <v>118</v>
      </c>
      <c r="Q72">
        <v>307</v>
      </c>
      <c r="R72" s="3">
        <f t="shared" si="2"/>
        <v>2.6016949152542375</v>
      </c>
      <c r="S72">
        <v>4</v>
      </c>
      <c r="U72" s="3"/>
    </row>
    <row r="73" spans="1:21" x14ac:dyDescent="0.2">
      <c r="A73">
        <v>2015</v>
      </c>
      <c r="B73" t="s">
        <v>408</v>
      </c>
      <c r="C73" t="s">
        <v>322</v>
      </c>
      <c r="D73" t="s">
        <v>29</v>
      </c>
      <c r="E73" t="s">
        <v>113</v>
      </c>
      <c r="F73">
        <v>12</v>
      </c>
      <c r="G73">
        <v>233</v>
      </c>
      <c r="H73">
        <v>369</v>
      </c>
      <c r="I73" s="6">
        <f t="shared" si="0"/>
        <v>63.143631436314365</v>
      </c>
      <c r="J73">
        <v>2955</v>
      </c>
      <c r="K73" s="3">
        <f t="shared" si="1"/>
        <v>8.0081300813008127</v>
      </c>
      <c r="L73" s="4">
        <v>7.7</v>
      </c>
      <c r="M73">
        <v>16</v>
      </c>
      <c r="N73">
        <v>10</v>
      </c>
      <c r="O73" s="4">
        <v>139.30000000000001</v>
      </c>
      <c r="P73">
        <v>65</v>
      </c>
      <c r="Q73">
        <v>35</v>
      </c>
      <c r="R73" s="3">
        <f t="shared" si="2"/>
        <v>0.53846153846153844</v>
      </c>
      <c r="S73">
        <v>1</v>
      </c>
      <c r="U73" s="3"/>
    </row>
    <row r="74" spans="1:21" x14ac:dyDescent="0.2">
      <c r="A74">
        <v>2016</v>
      </c>
      <c r="B74" t="s">
        <v>408</v>
      </c>
      <c r="C74" t="s">
        <v>320</v>
      </c>
      <c r="D74" t="s">
        <v>29</v>
      </c>
      <c r="E74" t="s">
        <v>113</v>
      </c>
      <c r="F74">
        <v>14</v>
      </c>
      <c r="G74">
        <v>243</v>
      </c>
      <c r="H74">
        <v>391</v>
      </c>
      <c r="I74" s="6">
        <f t="shared" si="0"/>
        <v>62.148337595907932</v>
      </c>
      <c r="J74">
        <v>3430</v>
      </c>
      <c r="K74" s="3">
        <f t="shared" si="1"/>
        <v>8.7723785166240411</v>
      </c>
      <c r="L74" s="4">
        <v>9.9</v>
      </c>
      <c r="M74">
        <v>43</v>
      </c>
      <c r="N74">
        <v>9</v>
      </c>
      <c r="O74" s="4">
        <v>167.5</v>
      </c>
      <c r="P74">
        <v>65</v>
      </c>
      <c r="Q74">
        <v>45</v>
      </c>
      <c r="R74" s="3">
        <f t="shared" si="2"/>
        <v>0.69230769230769229</v>
      </c>
      <c r="S74">
        <v>4</v>
      </c>
      <c r="U74" s="3"/>
    </row>
    <row r="75" spans="1:21" x14ac:dyDescent="0.2">
      <c r="A75">
        <v>2017</v>
      </c>
      <c r="B75" t="s">
        <v>408</v>
      </c>
      <c r="C75" t="s">
        <v>319</v>
      </c>
      <c r="D75" t="s">
        <v>29</v>
      </c>
      <c r="E75" t="s">
        <v>113</v>
      </c>
      <c r="F75">
        <v>13</v>
      </c>
      <c r="G75">
        <v>230</v>
      </c>
      <c r="H75">
        <v>336</v>
      </c>
      <c r="I75" s="6">
        <f t="shared" si="0"/>
        <v>68.452380952380949</v>
      </c>
      <c r="J75">
        <v>2719</v>
      </c>
      <c r="K75" s="3">
        <f t="shared" si="1"/>
        <v>8.0922619047619051</v>
      </c>
      <c r="L75" s="4">
        <v>8.6</v>
      </c>
      <c r="M75">
        <v>19</v>
      </c>
      <c r="N75">
        <v>5</v>
      </c>
      <c r="O75" s="4">
        <v>152.1</v>
      </c>
      <c r="P75">
        <v>56</v>
      </c>
      <c r="Q75">
        <v>25</v>
      </c>
      <c r="R75" s="3">
        <f t="shared" si="2"/>
        <v>0.44642857142857145</v>
      </c>
      <c r="S75">
        <v>7</v>
      </c>
      <c r="U75" s="3"/>
    </row>
    <row r="76" spans="1:21" x14ac:dyDescent="0.2">
      <c r="A76">
        <v>2018</v>
      </c>
      <c r="B76" t="s">
        <v>408</v>
      </c>
      <c r="C76" t="s">
        <v>321</v>
      </c>
      <c r="D76" t="s">
        <v>29</v>
      </c>
      <c r="E76" t="s">
        <v>113</v>
      </c>
      <c r="F76">
        <v>14</v>
      </c>
      <c r="G76">
        <v>252</v>
      </c>
      <c r="H76">
        <v>388</v>
      </c>
      <c r="I76" s="6">
        <f t="shared" si="0"/>
        <v>64.948453608247419</v>
      </c>
      <c r="J76">
        <v>3192</v>
      </c>
      <c r="K76" s="3">
        <f t="shared" si="1"/>
        <v>8.2268041237113394</v>
      </c>
      <c r="L76" s="4">
        <v>7.9</v>
      </c>
      <c r="M76">
        <v>16</v>
      </c>
      <c r="N76">
        <v>10</v>
      </c>
      <c r="O76" s="4">
        <v>142.5</v>
      </c>
      <c r="P76">
        <v>85</v>
      </c>
      <c r="Q76">
        <v>139</v>
      </c>
      <c r="R76" s="3">
        <f t="shared" si="2"/>
        <v>1.6352941176470588</v>
      </c>
      <c r="S76">
        <v>4</v>
      </c>
      <c r="U76" s="3"/>
    </row>
    <row r="77" spans="1:21" x14ac:dyDescent="0.2">
      <c r="A77">
        <v>2019</v>
      </c>
      <c r="B77" t="s">
        <v>181</v>
      </c>
      <c r="C77" t="s">
        <v>319</v>
      </c>
      <c r="D77" t="s">
        <v>29</v>
      </c>
      <c r="E77" t="s">
        <v>113</v>
      </c>
      <c r="F77">
        <v>13</v>
      </c>
      <c r="G77">
        <v>260</v>
      </c>
      <c r="H77">
        <v>405</v>
      </c>
      <c r="I77" s="6">
        <f t="shared" ref="I77:I85" si="3">G77/H77*100</f>
        <v>64.197530864197532</v>
      </c>
      <c r="J77">
        <v>3132</v>
      </c>
      <c r="K77" s="3">
        <f t="shared" ref="K77:K85" si="4">J77/H77</f>
        <v>7.7333333333333334</v>
      </c>
      <c r="L77" s="4">
        <v>8</v>
      </c>
      <c r="M77">
        <v>23</v>
      </c>
      <c r="N77">
        <v>8</v>
      </c>
      <c r="O77" s="4">
        <v>143.9</v>
      </c>
      <c r="P77">
        <v>46</v>
      </c>
      <c r="Q77">
        <v>-69</v>
      </c>
      <c r="R77" s="3">
        <f t="shared" si="2"/>
        <v>-1.5</v>
      </c>
      <c r="S77">
        <v>1</v>
      </c>
      <c r="U77" s="3"/>
    </row>
    <row r="78" spans="1:21" x14ac:dyDescent="0.2">
      <c r="A78">
        <v>2020</v>
      </c>
      <c r="B78" t="s">
        <v>240</v>
      </c>
      <c r="C78" t="s">
        <v>322</v>
      </c>
      <c r="D78" t="s">
        <v>29</v>
      </c>
      <c r="E78" t="s">
        <v>113</v>
      </c>
      <c r="F78">
        <v>4</v>
      </c>
      <c r="G78">
        <v>67</v>
      </c>
      <c r="H78">
        <v>110</v>
      </c>
      <c r="I78" s="6">
        <f t="shared" si="3"/>
        <v>60.909090909090914</v>
      </c>
      <c r="J78">
        <v>897</v>
      </c>
      <c r="K78" s="3">
        <f t="shared" si="4"/>
        <v>8.1545454545454543</v>
      </c>
      <c r="L78" s="4">
        <v>7.7</v>
      </c>
      <c r="M78">
        <v>4</v>
      </c>
      <c r="N78">
        <v>3</v>
      </c>
      <c r="O78" s="4">
        <v>136</v>
      </c>
      <c r="P78">
        <v>17</v>
      </c>
      <c r="Q78">
        <v>57</v>
      </c>
      <c r="R78" s="3">
        <f t="shared" ref="R78:R85" si="5">Q78/P78</f>
        <v>3.3529411764705883</v>
      </c>
      <c r="S78">
        <v>2</v>
      </c>
      <c r="U78" s="3"/>
    </row>
    <row r="79" spans="1:21" x14ac:dyDescent="0.2">
      <c r="A79">
        <v>2014</v>
      </c>
      <c r="B79" t="s">
        <v>547</v>
      </c>
      <c r="C79" t="s">
        <v>321</v>
      </c>
      <c r="D79" t="s">
        <v>104</v>
      </c>
      <c r="E79" t="s">
        <v>113</v>
      </c>
      <c r="F79">
        <v>9</v>
      </c>
      <c r="G79">
        <v>354</v>
      </c>
      <c r="H79">
        <v>526</v>
      </c>
      <c r="I79" s="6">
        <f t="shared" si="3"/>
        <v>67.300380228136873</v>
      </c>
      <c r="J79">
        <v>3873</v>
      </c>
      <c r="K79" s="3">
        <f t="shared" si="4"/>
        <v>7.3631178707224336</v>
      </c>
      <c r="L79" s="4">
        <v>7.6</v>
      </c>
      <c r="M79">
        <v>32</v>
      </c>
      <c r="N79">
        <v>11</v>
      </c>
      <c r="O79" s="4">
        <v>145</v>
      </c>
      <c r="P79">
        <v>29</v>
      </c>
      <c r="Q79">
        <v>-131</v>
      </c>
      <c r="R79" s="3">
        <f t="shared" si="5"/>
        <v>-4.5172413793103452</v>
      </c>
      <c r="S79">
        <v>0</v>
      </c>
      <c r="U79" s="3"/>
    </row>
    <row r="80" spans="1:21" x14ac:dyDescent="0.2">
      <c r="A80">
        <v>2015</v>
      </c>
      <c r="B80" t="s">
        <v>159</v>
      </c>
      <c r="C80" t="s">
        <v>320</v>
      </c>
      <c r="D80" t="s">
        <v>104</v>
      </c>
      <c r="E80" t="s">
        <v>113</v>
      </c>
      <c r="F80">
        <v>12</v>
      </c>
      <c r="G80">
        <v>447</v>
      </c>
      <c r="H80">
        <v>644</v>
      </c>
      <c r="I80" s="6">
        <f t="shared" si="3"/>
        <v>69.409937888198755</v>
      </c>
      <c r="J80">
        <v>4561</v>
      </c>
      <c r="K80" s="3">
        <f t="shared" si="4"/>
        <v>7.0822981366459627</v>
      </c>
      <c r="L80" s="4">
        <v>7.7</v>
      </c>
      <c r="M80">
        <v>38</v>
      </c>
      <c r="N80">
        <v>8</v>
      </c>
      <c r="O80" s="4">
        <v>145.9</v>
      </c>
      <c r="P80">
        <v>82</v>
      </c>
      <c r="Q80">
        <v>-115</v>
      </c>
      <c r="R80" s="3">
        <f t="shared" si="5"/>
        <v>-1.4024390243902438</v>
      </c>
      <c r="S80">
        <v>3</v>
      </c>
      <c r="U80" s="3"/>
    </row>
    <row r="81" spans="1:21" x14ac:dyDescent="0.2">
      <c r="A81">
        <v>2016</v>
      </c>
      <c r="B81" t="s">
        <v>159</v>
      </c>
      <c r="C81" t="s">
        <v>319</v>
      </c>
      <c r="D81" t="s">
        <v>104</v>
      </c>
      <c r="E81" t="s">
        <v>113</v>
      </c>
      <c r="F81">
        <v>13</v>
      </c>
      <c r="G81">
        <v>443</v>
      </c>
      <c r="H81">
        <v>633</v>
      </c>
      <c r="I81" s="6">
        <f t="shared" si="3"/>
        <v>69.984202211690359</v>
      </c>
      <c r="J81">
        <v>4468</v>
      </c>
      <c r="K81" s="3">
        <f t="shared" si="4"/>
        <v>7.0584518167456558</v>
      </c>
      <c r="L81" s="4">
        <v>7.5</v>
      </c>
      <c r="M81">
        <v>38</v>
      </c>
      <c r="N81">
        <v>11</v>
      </c>
      <c r="O81" s="4">
        <v>145.6</v>
      </c>
      <c r="P81">
        <v>66</v>
      </c>
      <c r="Q81">
        <v>-68</v>
      </c>
      <c r="R81" s="3">
        <f t="shared" si="5"/>
        <v>-1.0303030303030303</v>
      </c>
      <c r="S81">
        <v>0</v>
      </c>
      <c r="U81" s="3"/>
    </row>
    <row r="82" spans="1:21" x14ac:dyDescent="0.2">
      <c r="A82">
        <v>2017</v>
      </c>
      <c r="B82" t="s">
        <v>159</v>
      </c>
      <c r="C82" t="s">
        <v>321</v>
      </c>
      <c r="D82" t="s">
        <v>104</v>
      </c>
      <c r="E82" t="s">
        <v>113</v>
      </c>
      <c r="F82">
        <v>12</v>
      </c>
      <c r="G82">
        <v>357</v>
      </c>
      <c r="H82">
        <v>534</v>
      </c>
      <c r="I82" s="6">
        <f t="shared" si="3"/>
        <v>66.853932584269657</v>
      </c>
      <c r="J82">
        <v>3593</v>
      </c>
      <c r="K82" s="3">
        <f t="shared" si="4"/>
        <v>6.7284644194756558</v>
      </c>
      <c r="L82" s="4">
        <v>6.8</v>
      </c>
      <c r="M82">
        <v>30</v>
      </c>
      <c r="N82">
        <v>13</v>
      </c>
      <c r="O82" s="4">
        <v>137</v>
      </c>
      <c r="P82">
        <v>67</v>
      </c>
      <c r="Q82">
        <v>-147</v>
      </c>
      <c r="R82" s="3">
        <f t="shared" si="5"/>
        <v>-2.1940298507462686</v>
      </c>
      <c r="S82">
        <v>0</v>
      </c>
      <c r="U82" s="3"/>
    </row>
    <row r="83" spans="1:21" x14ac:dyDescent="0.2">
      <c r="A83">
        <v>2018</v>
      </c>
      <c r="B83" t="s">
        <v>420</v>
      </c>
      <c r="C83" t="s">
        <v>321</v>
      </c>
      <c r="D83" t="s">
        <v>104</v>
      </c>
      <c r="E83" t="s">
        <v>113</v>
      </c>
      <c r="F83">
        <v>13</v>
      </c>
      <c r="G83">
        <v>468</v>
      </c>
      <c r="H83">
        <v>662</v>
      </c>
      <c r="I83" s="6">
        <f t="shared" si="3"/>
        <v>70.694864048338374</v>
      </c>
      <c r="J83">
        <v>4779</v>
      </c>
      <c r="K83" s="3">
        <f t="shared" si="4"/>
        <v>7.2190332326283988</v>
      </c>
      <c r="L83" s="4">
        <v>7.8</v>
      </c>
      <c r="M83">
        <v>38</v>
      </c>
      <c r="N83">
        <v>9</v>
      </c>
      <c r="O83" s="4">
        <v>147.6</v>
      </c>
      <c r="P83">
        <v>58</v>
      </c>
      <c r="Q83">
        <v>119</v>
      </c>
      <c r="R83" s="3">
        <f t="shared" si="5"/>
        <v>2.0517241379310347</v>
      </c>
      <c r="S83">
        <v>4</v>
      </c>
      <c r="U83" s="3"/>
    </row>
    <row r="84" spans="1:21" x14ac:dyDescent="0.2">
      <c r="A84">
        <v>2019</v>
      </c>
      <c r="B84" t="s">
        <v>331</v>
      </c>
      <c r="C84" t="s">
        <v>321</v>
      </c>
      <c r="D84" t="s">
        <v>104</v>
      </c>
      <c r="E84" t="s">
        <v>113</v>
      </c>
      <c r="F84">
        <v>13</v>
      </c>
      <c r="G84">
        <v>493</v>
      </c>
      <c r="H84">
        <v>689</v>
      </c>
      <c r="I84" s="6">
        <f t="shared" si="3"/>
        <v>71.55297532656023</v>
      </c>
      <c r="J84">
        <v>5579</v>
      </c>
      <c r="K84" s="3">
        <f t="shared" si="4"/>
        <v>8.0972423802612479</v>
      </c>
      <c r="L84" s="4">
        <v>8.4</v>
      </c>
      <c r="M84">
        <v>48</v>
      </c>
      <c r="N84">
        <v>16</v>
      </c>
      <c r="O84" s="4">
        <v>157.9</v>
      </c>
      <c r="P84">
        <v>51</v>
      </c>
      <c r="Q84">
        <v>-20</v>
      </c>
      <c r="R84" s="3">
        <f t="shared" si="5"/>
        <v>-0.39215686274509803</v>
      </c>
      <c r="S84">
        <v>0</v>
      </c>
      <c r="U84" s="3"/>
    </row>
    <row r="85" spans="1:21" x14ac:dyDescent="0.2">
      <c r="A85">
        <v>2020</v>
      </c>
      <c r="B85" t="s">
        <v>246</v>
      </c>
      <c r="C85" t="s">
        <v>322</v>
      </c>
      <c r="D85" t="s">
        <v>104</v>
      </c>
      <c r="E85" t="s">
        <v>113</v>
      </c>
      <c r="F85">
        <v>4</v>
      </c>
      <c r="G85">
        <v>78</v>
      </c>
      <c r="H85">
        <v>129</v>
      </c>
      <c r="I85" s="6">
        <f t="shared" si="3"/>
        <v>60.465116279069761</v>
      </c>
      <c r="J85">
        <v>886</v>
      </c>
      <c r="K85" s="3">
        <f t="shared" si="4"/>
        <v>6.8682170542635657</v>
      </c>
      <c r="L85" s="4">
        <v>6.2</v>
      </c>
      <c r="M85">
        <v>5</v>
      </c>
      <c r="N85">
        <v>4</v>
      </c>
      <c r="O85" s="4">
        <v>124.7</v>
      </c>
      <c r="P85">
        <v>28</v>
      </c>
      <c r="Q85">
        <v>34</v>
      </c>
      <c r="R85" s="3">
        <f t="shared" si="5"/>
        <v>1.2142857142857142</v>
      </c>
      <c r="S85">
        <v>2</v>
      </c>
      <c r="U85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152F-0460-2144-9FB8-02BC8A339C0D}">
  <dimension ref="A1:S99"/>
  <sheetViews>
    <sheetView workbookViewId="0">
      <pane ySplit="1" topLeftCell="A2" activePane="bottomLeft" state="frozen"/>
      <selection pane="bottomLeft" activeCell="C51" sqref="A1:S99"/>
    </sheetView>
  </sheetViews>
  <sheetFormatPr baseColWidth="10" defaultRowHeight="16" x14ac:dyDescent="0.2"/>
  <cols>
    <col min="1" max="1" width="5.1640625" bestFit="1" customWidth="1"/>
    <col min="2" max="2" width="16.83203125" bestFit="1" customWidth="1"/>
    <col min="4" max="4" width="15" bestFit="1" customWidth="1"/>
    <col min="5" max="5" width="10.33203125" bestFit="1" customWidth="1"/>
    <col min="6" max="6" width="7" bestFit="1" customWidth="1"/>
    <col min="7" max="7" width="11.33203125" bestFit="1" customWidth="1"/>
    <col min="8" max="8" width="8.83203125" bestFit="1" customWidth="1"/>
    <col min="9" max="9" width="20.83203125" bestFit="1" customWidth="1"/>
    <col min="10" max="11" width="5.6640625" bestFit="1" customWidth="1"/>
    <col min="12" max="12" width="5.33203125" style="4" bestFit="1" customWidth="1"/>
    <col min="13" max="14" width="3.33203125" bestFit="1" customWidth="1"/>
    <col min="15" max="15" width="5.6640625" style="4" bestFit="1" customWidth="1"/>
    <col min="16" max="16" width="13.83203125" bestFit="1" customWidth="1"/>
    <col min="17" max="17" width="10.6640625" bestFit="1" customWidth="1"/>
    <col min="18" max="18" width="12.83203125" bestFit="1" customWidth="1"/>
    <col min="19" max="19" width="8.33203125" bestFit="1" customWidth="1"/>
  </cols>
  <sheetData>
    <row r="1" spans="1:19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s="4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</row>
    <row r="2" spans="1:19" x14ac:dyDescent="0.2">
      <c r="A2">
        <v>2014</v>
      </c>
      <c r="B2" t="s">
        <v>564</v>
      </c>
      <c r="C2" t="s">
        <v>321</v>
      </c>
      <c r="D2" t="s">
        <v>32</v>
      </c>
      <c r="E2" t="s">
        <v>89</v>
      </c>
      <c r="F2">
        <v>14</v>
      </c>
      <c r="G2">
        <v>252</v>
      </c>
      <c r="H2">
        <v>391</v>
      </c>
      <c r="I2" s="6">
        <f t="shared" ref="I2:I14" si="0">G2/H2*100</f>
        <v>64.450127877237847</v>
      </c>
      <c r="J2">
        <v>3487</v>
      </c>
      <c r="K2" s="3">
        <f t="shared" ref="K2:K14" si="1">J2/H2</f>
        <v>8.9181585677749364</v>
      </c>
      <c r="L2" s="4">
        <v>9.1999999999999993</v>
      </c>
      <c r="M2">
        <v>28</v>
      </c>
      <c r="N2">
        <v>10</v>
      </c>
      <c r="O2" s="4">
        <v>157.9</v>
      </c>
      <c r="P2">
        <v>83</v>
      </c>
      <c r="Q2">
        <v>350</v>
      </c>
      <c r="R2" s="3">
        <f t="shared" ref="R2:R55" si="2">Q2/P2</f>
        <v>4.2168674698795181</v>
      </c>
      <c r="S2">
        <v>7</v>
      </c>
    </row>
    <row r="3" spans="1:19" x14ac:dyDescent="0.2">
      <c r="A3">
        <v>2015</v>
      </c>
      <c r="B3" t="s">
        <v>508</v>
      </c>
      <c r="C3" t="s">
        <v>321</v>
      </c>
      <c r="D3" t="s">
        <v>32</v>
      </c>
      <c r="E3" t="s">
        <v>89</v>
      </c>
      <c r="F3">
        <v>15</v>
      </c>
      <c r="G3">
        <v>263</v>
      </c>
      <c r="H3">
        <v>393</v>
      </c>
      <c r="I3" s="6">
        <f t="shared" si="0"/>
        <v>66.921119592875328</v>
      </c>
      <c r="J3">
        <v>3110</v>
      </c>
      <c r="K3" s="3">
        <f t="shared" si="1"/>
        <v>7.9134860050890588</v>
      </c>
      <c r="L3" s="4">
        <v>8.1</v>
      </c>
      <c r="M3">
        <v>21</v>
      </c>
      <c r="N3">
        <v>8</v>
      </c>
      <c r="O3" s="4">
        <v>147</v>
      </c>
      <c r="P3">
        <v>74</v>
      </c>
      <c r="Q3">
        <v>68</v>
      </c>
      <c r="R3" s="3">
        <f t="shared" si="2"/>
        <v>0.91891891891891897</v>
      </c>
      <c r="S3">
        <v>2</v>
      </c>
    </row>
    <row r="4" spans="1:19" x14ac:dyDescent="0.2">
      <c r="A4">
        <v>2016</v>
      </c>
      <c r="B4" t="s">
        <v>180</v>
      </c>
      <c r="C4" t="s">
        <v>322</v>
      </c>
      <c r="D4" t="s">
        <v>32</v>
      </c>
      <c r="E4" t="s">
        <v>89</v>
      </c>
      <c r="F4">
        <v>15</v>
      </c>
      <c r="G4">
        <v>240</v>
      </c>
      <c r="H4">
        <v>382</v>
      </c>
      <c r="I4" s="6">
        <f t="shared" si="0"/>
        <v>62.827225130890049</v>
      </c>
      <c r="J4">
        <v>2780</v>
      </c>
      <c r="K4" s="3">
        <f t="shared" si="1"/>
        <v>7.2774869109947646</v>
      </c>
      <c r="L4" s="4">
        <v>7.4</v>
      </c>
      <c r="M4">
        <v>23</v>
      </c>
      <c r="N4">
        <v>9</v>
      </c>
      <c r="O4" s="4">
        <v>139.1</v>
      </c>
      <c r="P4">
        <v>191</v>
      </c>
      <c r="Q4">
        <v>954</v>
      </c>
      <c r="R4" s="3">
        <f t="shared" si="2"/>
        <v>4.994764397905759</v>
      </c>
      <c r="S4">
        <v>13</v>
      </c>
    </row>
    <row r="5" spans="1:19" x14ac:dyDescent="0.2">
      <c r="A5">
        <v>2017</v>
      </c>
      <c r="B5" t="s">
        <v>180</v>
      </c>
      <c r="C5" t="s">
        <v>320</v>
      </c>
      <c r="D5" t="s">
        <v>32</v>
      </c>
      <c r="E5" t="s">
        <v>89</v>
      </c>
      <c r="F5">
        <v>14</v>
      </c>
      <c r="G5">
        <v>154</v>
      </c>
      <c r="H5">
        <v>255</v>
      </c>
      <c r="I5" s="6">
        <f t="shared" si="0"/>
        <v>60.392156862745097</v>
      </c>
      <c r="J5">
        <v>2081</v>
      </c>
      <c r="K5" s="3">
        <f t="shared" si="1"/>
        <v>8.1607843137254896</v>
      </c>
      <c r="L5" s="4">
        <v>9.3000000000000007</v>
      </c>
      <c r="M5">
        <v>17</v>
      </c>
      <c r="N5">
        <v>1</v>
      </c>
      <c r="O5" s="4">
        <v>150.19999999999999</v>
      </c>
      <c r="P5">
        <v>154</v>
      </c>
      <c r="Q5">
        <v>855</v>
      </c>
      <c r="R5" s="3">
        <f t="shared" si="2"/>
        <v>5.5519480519480515</v>
      </c>
      <c r="S5">
        <v>8</v>
      </c>
    </row>
    <row r="6" spans="1:19" x14ac:dyDescent="0.2">
      <c r="A6">
        <v>2018</v>
      </c>
      <c r="B6" t="s">
        <v>177</v>
      </c>
      <c r="C6" t="s">
        <v>320</v>
      </c>
      <c r="D6" t="s">
        <v>32</v>
      </c>
      <c r="E6" t="s">
        <v>89</v>
      </c>
      <c r="F6">
        <v>15</v>
      </c>
      <c r="G6">
        <v>245</v>
      </c>
      <c r="H6">
        <v>355</v>
      </c>
      <c r="I6" s="6">
        <f t="shared" si="0"/>
        <v>69.014084507042256</v>
      </c>
      <c r="J6">
        <v>3966</v>
      </c>
      <c r="K6" s="3">
        <f t="shared" si="1"/>
        <v>11.171830985915493</v>
      </c>
      <c r="L6" s="4">
        <v>12.8</v>
      </c>
      <c r="M6">
        <v>43</v>
      </c>
      <c r="N6">
        <v>6</v>
      </c>
      <c r="O6" s="4">
        <v>199.4</v>
      </c>
      <c r="P6">
        <v>57</v>
      </c>
      <c r="Q6">
        <v>190</v>
      </c>
      <c r="R6" s="3">
        <f t="shared" si="2"/>
        <v>3.3333333333333335</v>
      </c>
      <c r="S6">
        <v>5</v>
      </c>
    </row>
    <row r="7" spans="1:19" x14ac:dyDescent="0.2">
      <c r="A7">
        <v>2019</v>
      </c>
      <c r="B7" t="s">
        <v>177</v>
      </c>
      <c r="C7" t="s">
        <v>319</v>
      </c>
      <c r="D7" t="s">
        <v>32</v>
      </c>
      <c r="E7" t="s">
        <v>89</v>
      </c>
      <c r="F7">
        <v>9</v>
      </c>
      <c r="G7">
        <v>180</v>
      </c>
      <c r="H7">
        <v>252</v>
      </c>
      <c r="I7" s="6">
        <v>71.400000000000006</v>
      </c>
      <c r="J7">
        <v>2840</v>
      </c>
      <c r="K7" s="3">
        <v>11.3</v>
      </c>
      <c r="L7" s="4">
        <v>13.4</v>
      </c>
      <c r="M7">
        <v>33</v>
      </c>
      <c r="N7">
        <v>3</v>
      </c>
      <c r="O7" s="4">
        <v>206.9</v>
      </c>
      <c r="P7">
        <v>23</v>
      </c>
      <c r="Q7">
        <v>17</v>
      </c>
      <c r="R7" s="3">
        <f t="shared" si="2"/>
        <v>0.73913043478260865</v>
      </c>
      <c r="S7">
        <v>2</v>
      </c>
    </row>
    <row r="8" spans="1:19" x14ac:dyDescent="0.2">
      <c r="A8">
        <v>2020</v>
      </c>
      <c r="B8" t="s">
        <v>191</v>
      </c>
      <c r="C8" t="s">
        <v>319</v>
      </c>
      <c r="D8" t="s">
        <v>32</v>
      </c>
      <c r="E8" t="s">
        <v>89</v>
      </c>
      <c r="F8">
        <v>13</v>
      </c>
      <c r="G8">
        <v>311</v>
      </c>
      <c r="H8">
        <v>402</v>
      </c>
      <c r="I8" s="6">
        <f t="shared" ref="I8:I50" si="3">G8/H8*100</f>
        <v>77.363184079601993</v>
      </c>
      <c r="J8">
        <v>4500</v>
      </c>
      <c r="K8" s="3">
        <f t="shared" ref="K8:K50" si="4">J8/H8</f>
        <v>11.194029850746269</v>
      </c>
      <c r="L8" s="4">
        <v>12.8</v>
      </c>
      <c r="M8">
        <v>41</v>
      </c>
      <c r="N8">
        <v>4</v>
      </c>
      <c r="O8" s="4">
        <v>203.1</v>
      </c>
      <c r="P8">
        <v>35</v>
      </c>
      <c r="Q8">
        <v>14</v>
      </c>
      <c r="R8" s="3">
        <f t="shared" si="2"/>
        <v>0.4</v>
      </c>
      <c r="S8">
        <v>1</v>
      </c>
    </row>
    <row r="9" spans="1:19" x14ac:dyDescent="0.2">
      <c r="A9">
        <v>2014</v>
      </c>
      <c r="B9" t="s">
        <v>135</v>
      </c>
      <c r="C9" t="s">
        <v>319</v>
      </c>
      <c r="D9" t="s">
        <v>8</v>
      </c>
      <c r="E9" t="s">
        <v>89</v>
      </c>
      <c r="F9">
        <v>13</v>
      </c>
      <c r="G9">
        <v>190</v>
      </c>
      <c r="H9">
        <v>339</v>
      </c>
      <c r="I9" s="6">
        <f t="shared" si="3"/>
        <v>56.047197640117993</v>
      </c>
      <c r="J9">
        <v>2285</v>
      </c>
      <c r="K9" s="3">
        <f t="shared" si="4"/>
        <v>6.7404129793510323</v>
      </c>
      <c r="L9" s="4">
        <v>7.3</v>
      </c>
      <c r="M9">
        <v>20</v>
      </c>
      <c r="N9">
        <v>5</v>
      </c>
      <c r="O9" s="4">
        <v>129.19999999999999</v>
      </c>
      <c r="P9">
        <v>42</v>
      </c>
      <c r="Q9">
        <v>0</v>
      </c>
      <c r="R9" s="3">
        <f t="shared" si="2"/>
        <v>0</v>
      </c>
      <c r="S9">
        <v>2</v>
      </c>
    </row>
    <row r="10" spans="1:19" x14ac:dyDescent="0.2">
      <c r="A10">
        <v>2015</v>
      </c>
      <c r="B10" t="s">
        <v>135</v>
      </c>
      <c r="C10" t="s">
        <v>321</v>
      </c>
      <c r="D10" t="s">
        <v>8</v>
      </c>
      <c r="E10" t="s">
        <v>89</v>
      </c>
      <c r="F10">
        <v>13</v>
      </c>
      <c r="G10">
        <v>244</v>
      </c>
      <c r="H10">
        <v>370</v>
      </c>
      <c r="I10" s="6">
        <f t="shared" si="3"/>
        <v>65.945945945945951</v>
      </c>
      <c r="J10">
        <v>3440</v>
      </c>
      <c r="K10" s="3">
        <f t="shared" si="4"/>
        <v>9.2972972972972965</v>
      </c>
      <c r="L10" s="4">
        <v>9.9</v>
      </c>
      <c r="M10">
        <v>30</v>
      </c>
      <c r="N10">
        <v>8</v>
      </c>
      <c r="O10" s="4">
        <v>166.5</v>
      </c>
      <c r="P10">
        <v>55</v>
      </c>
      <c r="Q10">
        <v>110</v>
      </c>
      <c r="R10" s="3">
        <f t="shared" si="2"/>
        <v>2</v>
      </c>
      <c r="S10">
        <v>1</v>
      </c>
    </row>
    <row r="11" spans="1:19" x14ac:dyDescent="0.2">
      <c r="A11">
        <v>2016</v>
      </c>
      <c r="B11" t="s">
        <v>480</v>
      </c>
      <c r="C11" t="s">
        <v>319</v>
      </c>
      <c r="D11" t="s">
        <v>8</v>
      </c>
      <c r="E11" t="s">
        <v>89</v>
      </c>
      <c r="F11">
        <v>13</v>
      </c>
      <c r="G11">
        <v>245</v>
      </c>
      <c r="H11">
        <v>401</v>
      </c>
      <c r="I11" s="6">
        <f t="shared" si="3"/>
        <v>61.097256857855363</v>
      </c>
      <c r="J11">
        <v>3430</v>
      </c>
      <c r="K11" s="3">
        <f t="shared" si="4"/>
        <v>8.5536159600997514</v>
      </c>
      <c r="L11" s="4">
        <v>8.1</v>
      </c>
      <c r="M11">
        <v>25</v>
      </c>
      <c r="N11">
        <v>15</v>
      </c>
      <c r="O11" s="4">
        <v>146</v>
      </c>
      <c r="P11">
        <v>65</v>
      </c>
      <c r="Q11">
        <v>-126</v>
      </c>
      <c r="R11" s="3">
        <f t="shared" si="2"/>
        <v>-1.9384615384615385</v>
      </c>
      <c r="S11">
        <v>2</v>
      </c>
    </row>
    <row r="12" spans="1:19" x14ac:dyDescent="0.2">
      <c r="A12">
        <v>2017</v>
      </c>
      <c r="B12" t="s">
        <v>480</v>
      </c>
      <c r="C12" t="s">
        <v>321</v>
      </c>
      <c r="D12" t="s">
        <v>8</v>
      </c>
      <c r="E12" t="s">
        <v>89</v>
      </c>
      <c r="F12">
        <v>8</v>
      </c>
      <c r="G12">
        <v>105</v>
      </c>
      <c r="H12">
        <v>187</v>
      </c>
      <c r="I12" s="6">
        <f t="shared" si="3"/>
        <v>56.149732620320862</v>
      </c>
      <c r="J12">
        <v>1427</v>
      </c>
      <c r="K12" s="3">
        <f t="shared" si="4"/>
        <v>7.6310160427807485</v>
      </c>
      <c r="L12" s="4">
        <v>7.5</v>
      </c>
      <c r="M12">
        <v>10</v>
      </c>
      <c r="N12">
        <v>5</v>
      </c>
      <c r="O12" s="4">
        <v>132.5</v>
      </c>
      <c r="P12">
        <v>37</v>
      </c>
      <c r="Q12">
        <v>-20</v>
      </c>
      <c r="R12" s="3">
        <f t="shared" si="2"/>
        <v>-0.54054054054054057</v>
      </c>
      <c r="S12">
        <v>1</v>
      </c>
    </row>
    <row r="13" spans="1:19" x14ac:dyDescent="0.2">
      <c r="A13">
        <v>2018</v>
      </c>
      <c r="B13" t="s">
        <v>346</v>
      </c>
      <c r="C13" t="s">
        <v>319</v>
      </c>
      <c r="D13" t="s">
        <v>8</v>
      </c>
      <c r="E13" t="s">
        <v>89</v>
      </c>
      <c r="F13">
        <v>10</v>
      </c>
      <c r="G13">
        <v>143</v>
      </c>
      <c r="H13">
        <v>250</v>
      </c>
      <c r="I13" s="6">
        <f t="shared" si="3"/>
        <v>57.199999999999996</v>
      </c>
      <c r="J13">
        <v>1584</v>
      </c>
      <c r="K13" s="3">
        <f t="shared" si="4"/>
        <v>6.3360000000000003</v>
      </c>
      <c r="L13" s="4">
        <v>5.4</v>
      </c>
      <c r="M13">
        <v>11</v>
      </c>
      <c r="N13">
        <v>10</v>
      </c>
      <c r="O13" s="4">
        <v>116.9</v>
      </c>
      <c r="P13">
        <v>67</v>
      </c>
      <c r="Q13">
        <v>146</v>
      </c>
      <c r="R13" s="3">
        <f t="shared" si="2"/>
        <v>2.1791044776119404</v>
      </c>
      <c r="S13">
        <v>1</v>
      </c>
    </row>
    <row r="14" spans="1:19" x14ac:dyDescent="0.2">
      <c r="A14">
        <v>2019</v>
      </c>
      <c r="B14" t="s">
        <v>288</v>
      </c>
      <c r="C14" t="s">
        <v>319</v>
      </c>
      <c r="D14" t="s">
        <v>8</v>
      </c>
      <c r="E14" t="s">
        <v>89</v>
      </c>
      <c r="F14">
        <v>8</v>
      </c>
      <c r="G14">
        <v>96</v>
      </c>
      <c r="H14">
        <v>179</v>
      </c>
      <c r="I14" s="6">
        <f t="shared" si="3"/>
        <v>53.631284916201118</v>
      </c>
      <c r="J14">
        <v>1152</v>
      </c>
      <c r="K14" s="3">
        <f t="shared" si="4"/>
        <v>6.4357541899441344</v>
      </c>
      <c r="L14" s="4">
        <v>4.7</v>
      </c>
      <c r="M14">
        <v>7</v>
      </c>
      <c r="N14">
        <v>10</v>
      </c>
      <c r="O14" s="4">
        <v>109.4</v>
      </c>
      <c r="P14">
        <v>6</v>
      </c>
      <c r="Q14">
        <v>-16</v>
      </c>
      <c r="R14" s="3">
        <f t="shared" si="2"/>
        <v>-2.6666666666666665</v>
      </c>
      <c r="S14">
        <v>0</v>
      </c>
    </row>
    <row r="15" spans="1:19" x14ac:dyDescent="0.2">
      <c r="A15">
        <v>2020</v>
      </c>
      <c r="B15" t="s">
        <v>209</v>
      </c>
      <c r="C15" t="s">
        <v>321</v>
      </c>
      <c r="D15" t="s">
        <v>8</v>
      </c>
      <c r="E15" t="s">
        <v>89</v>
      </c>
      <c r="F15">
        <v>9</v>
      </c>
      <c r="G15">
        <v>163</v>
      </c>
      <c r="H15">
        <v>238</v>
      </c>
      <c r="I15" s="6">
        <f t="shared" si="3"/>
        <v>68.487394957983199</v>
      </c>
      <c r="J15">
        <v>2107</v>
      </c>
      <c r="K15" s="3">
        <f t="shared" si="4"/>
        <v>8.8529411764705888</v>
      </c>
      <c r="L15" s="4">
        <v>9.5</v>
      </c>
      <c r="M15">
        <v>17</v>
      </c>
      <c r="N15">
        <v>4</v>
      </c>
      <c r="O15" s="4">
        <v>163.1</v>
      </c>
      <c r="P15">
        <v>105</v>
      </c>
      <c r="Q15">
        <v>204</v>
      </c>
      <c r="R15" s="3">
        <f t="shared" si="2"/>
        <v>1.9428571428571428</v>
      </c>
      <c r="S15">
        <v>1</v>
      </c>
    </row>
    <row r="16" spans="1:19" x14ac:dyDescent="0.2">
      <c r="A16">
        <v>2014</v>
      </c>
      <c r="B16" t="s">
        <v>568</v>
      </c>
      <c r="C16" t="s">
        <v>321</v>
      </c>
      <c r="D16" t="s">
        <v>31</v>
      </c>
      <c r="E16" t="s">
        <v>89</v>
      </c>
      <c r="F16">
        <v>13</v>
      </c>
      <c r="G16">
        <v>178</v>
      </c>
      <c r="H16">
        <v>293</v>
      </c>
      <c r="I16" s="6">
        <f t="shared" si="3"/>
        <v>60.750853242320822</v>
      </c>
      <c r="J16">
        <v>2532</v>
      </c>
      <c r="K16" s="3">
        <f t="shared" si="4"/>
        <v>8.6416382252559725</v>
      </c>
      <c r="L16" s="4">
        <v>8.9</v>
      </c>
      <c r="M16">
        <v>20</v>
      </c>
      <c r="N16">
        <v>7</v>
      </c>
      <c r="O16" s="4">
        <v>151.1</v>
      </c>
      <c r="P16">
        <v>153</v>
      </c>
      <c r="Q16">
        <v>798</v>
      </c>
      <c r="R16" s="3">
        <f t="shared" si="2"/>
        <v>5.215686274509804</v>
      </c>
      <c r="S16">
        <v>11</v>
      </c>
    </row>
    <row r="17" spans="1:19" x14ac:dyDescent="0.2">
      <c r="A17">
        <v>2015</v>
      </c>
      <c r="B17" t="s">
        <v>604</v>
      </c>
      <c r="C17" t="s">
        <v>319</v>
      </c>
      <c r="D17" t="s">
        <v>31</v>
      </c>
      <c r="E17" t="s">
        <v>89</v>
      </c>
      <c r="F17">
        <v>10</v>
      </c>
      <c r="G17">
        <v>95</v>
      </c>
      <c r="H17">
        <v>157</v>
      </c>
      <c r="I17" s="6">
        <f t="shared" si="3"/>
        <v>60.509554140127385</v>
      </c>
      <c r="J17">
        <v>1053</v>
      </c>
      <c r="K17" s="3">
        <f t="shared" si="4"/>
        <v>6.7070063694267512</v>
      </c>
      <c r="L17" s="4">
        <v>6</v>
      </c>
      <c r="M17">
        <v>10</v>
      </c>
      <c r="N17">
        <v>7</v>
      </c>
      <c r="O17" s="4">
        <v>129</v>
      </c>
      <c r="P17">
        <v>47</v>
      </c>
      <c r="Q17">
        <v>137</v>
      </c>
      <c r="R17" s="3">
        <f t="shared" si="2"/>
        <v>2.9148936170212765</v>
      </c>
      <c r="S17">
        <v>6</v>
      </c>
    </row>
    <row r="18" spans="1:19" x14ac:dyDescent="0.2">
      <c r="A18">
        <v>2016</v>
      </c>
      <c r="B18" t="s">
        <v>486</v>
      </c>
      <c r="C18" t="s">
        <v>320</v>
      </c>
      <c r="D18" t="s">
        <v>31</v>
      </c>
      <c r="E18" t="s">
        <v>89</v>
      </c>
      <c r="F18">
        <v>11</v>
      </c>
      <c r="G18">
        <v>133</v>
      </c>
      <c r="H18">
        <v>208</v>
      </c>
      <c r="I18" s="6">
        <f t="shared" si="3"/>
        <v>63.942307692307686</v>
      </c>
      <c r="J18">
        <v>1679</v>
      </c>
      <c r="K18" s="3">
        <f t="shared" si="4"/>
        <v>8.072115384615385</v>
      </c>
      <c r="L18" s="4">
        <v>8.3000000000000007</v>
      </c>
      <c r="M18">
        <v>9</v>
      </c>
      <c r="N18">
        <v>3</v>
      </c>
      <c r="O18" s="4">
        <v>143.1</v>
      </c>
      <c r="P18">
        <v>55</v>
      </c>
      <c r="Q18">
        <v>163</v>
      </c>
      <c r="R18" s="3">
        <f t="shared" si="2"/>
        <v>2.9636363636363638</v>
      </c>
      <c r="S18">
        <v>2</v>
      </c>
    </row>
    <row r="19" spans="1:19" x14ac:dyDescent="0.2">
      <c r="A19">
        <v>2017</v>
      </c>
      <c r="B19" t="s">
        <v>173</v>
      </c>
      <c r="C19" t="s">
        <v>320</v>
      </c>
      <c r="D19" t="s">
        <v>31</v>
      </c>
      <c r="E19" t="s">
        <v>89</v>
      </c>
      <c r="F19">
        <v>14</v>
      </c>
      <c r="G19">
        <v>246</v>
      </c>
      <c r="H19">
        <v>370</v>
      </c>
      <c r="I19" s="6">
        <f t="shared" si="3"/>
        <v>66.486486486486484</v>
      </c>
      <c r="J19">
        <v>3158</v>
      </c>
      <c r="K19" s="3">
        <f t="shared" si="4"/>
        <v>8.5351351351351354</v>
      </c>
      <c r="L19" s="4">
        <v>8.8000000000000007</v>
      </c>
      <c r="M19">
        <v>18</v>
      </c>
      <c r="N19">
        <v>6</v>
      </c>
      <c r="O19" s="4">
        <v>151</v>
      </c>
      <c r="P19">
        <v>103</v>
      </c>
      <c r="Q19">
        <v>153</v>
      </c>
      <c r="R19" s="3">
        <f t="shared" si="2"/>
        <v>1.4854368932038835</v>
      </c>
      <c r="S19">
        <v>4</v>
      </c>
    </row>
    <row r="20" spans="1:19" x14ac:dyDescent="0.2">
      <c r="A20">
        <v>2018</v>
      </c>
      <c r="B20" t="s">
        <v>173</v>
      </c>
      <c r="C20" t="s">
        <v>319</v>
      </c>
      <c r="D20" t="s">
        <v>31</v>
      </c>
      <c r="E20" t="s">
        <v>89</v>
      </c>
      <c r="F20">
        <v>13</v>
      </c>
      <c r="G20">
        <v>224</v>
      </c>
      <c r="H20">
        <v>369</v>
      </c>
      <c r="I20" s="6">
        <f t="shared" si="3"/>
        <v>60.704607046070457</v>
      </c>
      <c r="J20">
        <v>2794</v>
      </c>
      <c r="K20" s="3">
        <f t="shared" si="4"/>
        <v>7.5718157181571817</v>
      </c>
      <c r="L20" s="4">
        <v>7.9</v>
      </c>
      <c r="M20">
        <v>18</v>
      </c>
      <c r="N20">
        <v>5</v>
      </c>
      <c r="O20" s="4">
        <v>137.69999999999999</v>
      </c>
      <c r="P20">
        <v>72</v>
      </c>
      <c r="Q20">
        <v>1</v>
      </c>
      <c r="R20" s="3">
        <f t="shared" si="2"/>
        <v>1.3888888888888888E-2</v>
      </c>
      <c r="S20">
        <v>3</v>
      </c>
    </row>
    <row r="21" spans="1:19" x14ac:dyDescent="0.2">
      <c r="A21">
        <v>2019</v>
      </c>
      <c r="B21" t="s">
        <v>305</v>
      </c>
      <c r="C21" t="s">
        <v>322</v>
      </c>
      <c r="D21" t="s">
        <v>31</v>
      </c>
      <c r="E21" t="s">
        <v>89</v>
      </c>
      <c r="F21">
        <v>13</v>
      </c>
      <c r="G21">
        <v>217</v>
      </c>
      <c r="H21">
        <v>377</v>
      </c>
      <c r="I21" s="6">
        <f t="shared" si="3"/>
        <v>57.559681697612731</v>
      </c>
      <c r="J21">
        <v>2542</v>
      </c>
      <c r="K21" s="3">
        <f t="shared" si="4"/>
        <v>6.7427055702917773</v>
      </c>
      <c r="L21" s="4">
        <v>6.9</v>
      </c>
      <c r="M21">
        <v>16</v>
      </c>
      <c r="N21">
        <v>6</v>
      </c>
      <c r="O21" s="4">
        <v>125</v>
      </c>
      <c r="P21">
        <v>97</v>
      </c>
      <c r="Q21">
        <v>313</v>
      </c>
      <c r="R21" s="3">
        <f t="shared" si="2"/>
        <v>3.2268041237113403</v>
      </c>
      <c r="S21">
        <v>7</v>
      </c>
    </row>
    <row r="22" spans="1:19" x14ac:dyDescent="0.2">
      <c r="A22">
        <v>2020</v>
      </c>
      <c r="B22" t="s">
        <v>305</v>
      </c>
      <c r="C22" t="s">
        <v>320</v>
      </c>
      <c r="D22" t="s">
        <v>31</v>
      </c>
      <c r="E22" t="s">
        <v>89</v>
      </c>
      <c r="F22">
        <v>11</v>
      </c>
      <c r="G22">
        <v>214</v>
      </c>
      <c r="H22">
        <v>357</v>
      </c>
      <c r="I22" s="6">
        <f t="shared" si="3"/>
        <v>59.943977591036415</v>
      </c>
      <c r="J22">
        <v>2415</v>
      </c>
      <c r="K22" s="3">
        <f t="shared" si="4"/>
        <v>6.7647058823529411</v>
      </c>
      <c r="L22" s="4">
        <v>6.6</v>
      </c>
      <c r="M22">
        <v>12</v>
      </c>
      <c r="N22">
        <v>7</v>
      </c>
      <c r="O22" s="4">
        <v>123.9</v>
      </c>
      <c r="P22">
        <v>108</v>
      </c>
      <c r="Q22">
        <v>388</v>
      </c>
      <c r="R22" s="3">
        <f t="shared" si="2"/>
        <v>3.5925925925925926</v>
      </c>
      <c r="S22">
        <v>7</v>
      </c>
    </row>
    <row r="23" spans="1:19" x14ac:dyDescent="0.2">
      <c r="A23">
        <v>2014</v>
      </c>
      <c r="B23" t="s">
        <v>136</v>
      </c>
      <c r="C23" t="s">
        <v>322</v>
      </c>
      <c r="D23" t="s">
        <v>39</v>
      </c>
      <c r="E23" t="s">
        <v>89</v>
      </c>
      <c r="F23">
        <v>9</v>
      </c>
      <c r="G23">
        <v>114</v>
      </c>
      <c r="H23">
        <v>212</v>
      </c>
      <c r="I23" s="6">
        <f t="shared" si="3"/>
        <v>53.773584905660378</v>
      </c>
      <c r="J23">
        <v>1140</v>
      </c>
      <c r="K23" s="3">
        <f t="shared" si="4"/>
        <v>5.3773584905660377</v>
      </c>
      <c r="L23" s="4">
        <v>4.0999999999999996</v>
      </c>
      <c r="M23">
        <v>9</v>
      </c>
      <c r="N23">
        <v>10</v>
      </c>
      <c r="O23" s="4">
        <v>103.5</v>
      </c>
      <c r="P23">
        <v>69</v>
      </c>
      <c r="Q23">
        <v>180</v>
      </c>
      <c r="R23" s="3">
        <f t="shared" si="2"/>
        <v>2.6086956521739131</v>
      </c>
      <c r="S23">
        <v>4</v>
      </c>
    </row>
    <row r="24" spans="1:19" x14ac:dyDescent="0.2">
      <c r="A24">
        <v>2015</v>
      </c>
      <c r="B24" t="s">
        <v>518</v>
      </c>
      <c r="C24" t="s">
        <v>320</v>
      </c>
      <c r="D24" t="s">
        <v>39</v>
      </c>
      <c r="E24" t="s">
        <v>89</v>
      </c>
      <c r="F24">
        <v>11</v>
      </c>
      <c r="G24">
        <v>119</v>
      </c>
      <c r="H24">
        <v>235</v>
      </c>
      <c r="I24" s="6">
        <f t="shared" si="3"/>
        <v>50.638297872340424</v>
      </c>
      <c r="J24">
        <v>1676</v>
      </c>
      <c r="K24" s="3">
        <f t="shared" si="4"/>
        <v>7.1319148936170214</v>
      </c>
      <c r="L24" s="4">
        <v>6.7</v>
      </c>
      <c r="M24">
        <v>9</v>
      </c>
      <c r="N24">
        <v>6</v>
      </c>
      <c r="O24" s="4">
        <v>118.1</v>
      </c>
      <c r="P24">
        <v>95</v>
      </c>
      <c r="Q24">
        <v>244</v>
      </c>
      <c r="R24" s="3">
        <f t="shared" si="2"/>
        <v>2.5684210526315789</v>
      </c>
      <c r="S24">
        <v>0</v>
      </c>
    </row>
    <row r="25" spans="1:19" x14ac:dyDescent="0.2">
      <c r="A25">
        <v>2016</v>
      </c>
      <c r="B25" t="s">
        <v>562</v>
      </c>
      <c r="C25" t="s">
        <v>321</v>
      </c>
      <c r="D25" t="s">
        <v>39</v>
      </c>
      <c r="E25" t="s">
        <v>89</v>
      </c>
      <c r="F25">
        <v>9</v>
      </c>
      <c r="G25">
        <v>127</v>
      </c>
      <c r="H25">
        <v>209</v>
      </c>
      <c r="I25" s="6">
        <f t="shared" si="3"/>
        <v>60.765550239234443</v>
      </c>
      <c r="J25">
        <v>1447</v>
      </c>
      <c r="K25" s="3">
        <f t="shared" si="4"/>
        <v>6.9234449760765546</v>
      </c>
      <c r="L25" s="4">
        <v>6.4</v>
      </c>
      <c r="M25">
        <v>10</v>
      </c>
      <c r="N25">
        <v>7</v>
      </c>
      <c r="O25" s="4">
        <v>128</v>
      </c>
      <c r="P25">
        <v>41</v>
      </c>
      <c r="Q25">
        <v>-45</v>
      </c>
      <c r="R25" s="3">
        <f t="shared" si="2"/>
        <v>-1.0975609756097562</v>
      </c>
      <c r="S25">
        <v>0</v>
      </c>
    </row>
    <row r="26" spans="1:19" x14ac:dyDescent="0.2">
      <c r="A26">
        <v>2017</v>
      </c>
      <c r="B26" t="s">
        <v>209</v>
      </c>
      <c r="C26" t="s">
        <v>322</v>
      </c>
      <c r="D26" t="s">
        <v>39</v>
      </c>
      <c r="E26" t="s">
        <v>89</v>
      </c>
      <c r="F26">
        <v>11</v>
      </c>
      <c r="G26">
        <v>125</v>
      </c>
      <c r="H26">
        <v>229</v>
      </c>
      <c r="I26" s="6">
        <f t="shared" si="3"/>
        <v>54.585152838427952</v>
      </c>
      <c r="J26">
        <v>1438</v>
      </c>
      <c r="K26" s="3">
        <f t="shared" si="4"/>
        <v>6.2794759825327509</v>
      </c>
      <c r="L26" s="4">
        <v>5.5</v>
      </c>
      <c r="M26">
        <v>9</v>
      </c>
      <c r="N26">
        <v>8</v>
      </c>
      <c r="O26" s="4">
        <v>113.3</v>
      </c>
      <c r="P26">
        <v>58</v>
      </c>
      <c r="Q26">
        <v>20</v>
      </c>
      <c r="R26" s="3">
        <f t="shared" si="2"/>
        <v>0.34482758620689657</v>
      </c>
      <c r="S26">
        <v>0</v>
      </c>
    </row>
    <row r="27" spans="1:19" x14ac:dyDescent="0.2">
      <c r="A27">
        <v>2018</v>
      </c>
      <c r="B27" t="s">
        <v>209</v>
      </c>
      <c r="C27" t="s">
        <v>320</v>
      </c>
      <c r="D27" t="s">
        <v>39</v>
      </c>
      <c r="E27" t="s">
        <v>89</v>
      </c>
      <c r="F27">
        <v>13</v>
      </c>
      <c r="G27">
        <v>188</v>
      </c>
      <c r="H27">
        <v>322</v>
      </c>
      <c r="I27" s="6">
        <f t="shared" si="3"/>
        <v>58.385093167701861</v>
      </c>
      <c r="J27">
        <v>2457</v>
      </c>
      <c r="K27" s="3">
        <f t="shared" si="4"/>
        <v>7.6304347826086953</v>
      </c>
      <c r="L27" s="4">
        <v>8.3000000000000007</v>
      </c>
      <c r="M27">
        <v>24</v>
      </c>
      <c r="N27">
        <v>6</v>
      </c>
      <c r="O27" s="4">
        <v>143.4</v>
      </c>
      <c r="P27">
        <v>110</v>
      </c>
      <c r="Q27">
        <v>350</v>
      </c>
      <c r="R27" s="3">
        <f t="shared" si="2"/>
        <v>3.1818181818181817</v>
      </c>
      <c r="S27">
        <v>7</v>
      </c>
    </row>
    <row r="28" spans="1:19" x14ac:dyDescent="0.2">
      <c r="A28">
        <v>2019</v>
      </c>
      <c r="B28" t="s">
        <v>192</v>
      </c>
      <c r="C28" t="s">
        <v>319</v>
      </c>
      <c r="D28" t="s">
        <v>39</v>
      </c>
      <c r="E28" t="s">
        <v>89</v>
      </c>
      <c r="F28">
        <v>12</v>
      </c>
      <c r="G28">
        <v>237</v>
      </c>
      <c r="H28">
        <v>354</v>
      </c>
      <c r="I28" s="6">
        <f t="shared" si="3"/>
        <v>66.949152542372886</v>
      </c>
      <c r="J28">
        <v>2941</v>
      </c>
      <c r="K28" s="3">
        <f t="shared" si="4"/>
        <v>8.3079096045197733</v>
      </c>
      <c r="L28" s="4">
        <v>8.8000000000000007</v>
      </c>
      <c r="M28">
        <v>25</v>
      </c>
      <c r="N28">
        <v>7</v>
      </c>
      <c r="O28" s="4">
        <v>156.1</v>
      </c>
      <c r="P28">
        <v>63</v>
      </c>
      <c r="Q28">
        <v>8</v>
      </c>
      <c r="R28" s="3">
        <f t="shared" si="2"/>
        <v>0.12698412698412698</v>
      </c>
      <c r="S28">
        <v>4</v>
      </c>
    </row>
    <row r="29" spans="1:19" x14ac:dyDescent="0.2">
      <c r="A29">
        <v>2020</v>
      </c>
      <c r="B29" t="s">
        <v>192</v>
      </c>
      <c r="C29" t="s">
        <v>321</v>
      </c>
      <c r="D29" t="s">
        <v>39</v>
      </c>
      <c r="E29" t="s">
        <v>89</v>
      </c>
      <c r="F29">
        <v>12</v>
      </c>
      <c r="G29">
        <v>301</v>
      </c>
      <c r="H29">
        <v>437</v>
      </c>
      <c r="I29" s="6">
        <f t="shared" si="3"/>
        <v>68.878718535469105</v>
      </c>
      <c r="J29">
        <v>4283</v>
      </c>
      <c r="K29" s="3">
        <f t="shared" si="4"/>
        <v>9.8009153318077811</v>
      </c>
      <c r="L29" s="4">
        <v>10.9</v>
      </c>
      <c r="M29">
        <v>43</v>
      </c>
      <c r="N29">
        <v>8</v>
      </c>
      <c r="O29" s="4">
        <v>180</v>
      </c>
      <c r="P29">
        <v>64</v>
      </c>
      <c r="Q29">
        <v>50</v>
      </c>
      <c r="R29" s="3">
        <f t="shared" si="2"/>
        <v>0.78125</v>
      </c>
      <c r="S29">
        <v>3</v>
      </c>
    </row>
    <row r="30" spans="1:19" x14ac:dyDescent="0.2">
      <c r="A30">
        <v>2014</v>
      </c>
      <c r="B30" t="s">
        <v>573</v>
      </c>
      <c r="C30" t="s">
        <v>321</v>
      </c>
      <c r="D30" t="s">
        <v>26</v>
      </c>
      <c r="E30" t="s">
        <v>89</v>
      </c>
      <c r="F30">
        <v>13</v>
      </c>
      <c r="G30">
        <v>188</v>
      </c>
      <c r="H30">
        <v>277</v>
      </c>
      <c r="I30" s="6">
        <f t="shared" si="3"/>
        <v>67.870036101083031</v>
      </c>
      <c r="J30">
        <v>2168</v>
      </c>
      <c r="K30" s="3">
        <f t="shared" si="4"/>
        <v>7.8267148014440435</v>
      </c>
      <c r="L30" s="4">
        <v>8.6999999999999993</v>
      </c>
      <c r="M30">
        <v>21</v>
      </c>
      <c r="N30">
        <v>4</v>
      </c>
      <c r="O30" s="4">
        <v>155.69999999999999</v>
      </c>
      <c r="P30">
        <v>43</v>
      </c>
      <c r="Q30">
        <v>3</v>
      </c>
      <c r="R30" s="3">
        <f t="shared" si="2"/>
        <v>6.9767441860465115E-2</v>
      </c>
      <c r="S30">
        <v>4</v>
      </c>
    </row>
    <row r="31" spans="1:19" x14ac:dyDescent="0.2">
      <c r="A31">
        <v>2015</v>
      </c>
      <c r="B31" t="s">
        <v>510</v>
      </c>
      <c r="C31" t="s">
        <v>319</v>
      </c>
      <c r="D31" t="s">
        <v>26</v>
      </c>
      <c r="E31" t="s">
        <v>89</v>
      </c>
      <c r="F31">
        <v>12</v>
      </c>
      <c r="G31">
        <v>162</v>
      </c>
      <c r="H31">
        <v>256</v>
      </c>
      <c r="I31" s="6">
        <f t="shared" si="3"/>
        <v>63.28125</v>
      </c>
      <c r="J31">
        <v>1959</v>
      </c>
      <c r="K31" s="3">
        <f t="shared" si="4"/>
        <v>7.65234375</v>
      </c>
      <c r="L31" s="4">
        <v>8.1999999999999993</v>
      </c>
      <c r="M31">
        <v>12</v>
      </c>
      <c r="N31">
        <v>2</v>
      </c>
      <c r="O31" s="4">
        <v>141.5</v>
      </c>
      <c r="P31">
        <v>29</v>
      </c>
      <c r="Q31">
        <v>-39</v>
      </c>
      <c r="R31" s="3">
        <f t="shared" si="2"/>
        <v>-1.3448275862068966</v>
      </c>
      <c r="S31">
        <v>1</v>
      </c>
    </row>
    <row r="32" spans="1:19" x14ac:dyDescent="0.2">
      <c r="A32">
        <v>2016</v>
      </c>
      <c r="B32" t="s">
        <v>181</v>
      </c>
      <c r="C32" t="s">
        <v>322</v>
      </c>
      <c r="D32" t="s">
        <v>26</v>
      </c>
      <c r="E32" t="s">
        <v>89</v>
      </c>
      <c r="F32">
        <v>13</v>
      </c>
      <c r="G32">
        <v>204</v>
      </c>
      <c r="H32">
        <v>370</v>
      </c>
      <c r="I32" s="6">
        <f t="shared" si="3"/>
        <v>55.135135135135137</v>
      </c>
      <c r="J32">
        <v>2430</v>
      </c>
      <c r="K32" s="3">
        <f t="shared" si="4"/>
        <v>6.5675675675675675</v>
      </c>
      <c r="L32" s="4">
        <v>6.5</v>
      </c>
      <c r="M32">
        <v>16</v>
      </c>
      <c r="N32">
        <v>8</v>
      </c>
      <c r="O32" s="4">
        <v>120.2</v>
      </c>
      <c r="P32">
        <v>33</v>
      </c>
      <c r="Q32">
        <v>-45</v>
      </c>
      <c r="R32" s="3">
        <f t="shared" si="2"/>
        <v>-1.3636363636363635</v>
      </c>
      <c r="S32">
        <v>1</v>
      </c>
    </row>
    <row r="33" spans="1:19" x14ac:dyDescent="0.2">
      <c r="A33">
        <v>2017</v>
      </c>
      <c r="B33" t="s">
        <v>183</v>
      </c>
      <c r="C33" t="s">
        <v>322</v>
      </c>
      <c r="D33" t="s">
        <v>26</v>
      </c>
      <c r="E33" t="s">
        <v>89</v>
      </c>
      <c r="F33">
        <v>15</v>
      </c>
      <c r="G33">
        <v>181</v>
      </c>
      <c r="H33">
        <v>291</v>
      </c>
      <c r="I33" s="6">
        <f t="shared" si="3"/>
        <v>62.199312714776632</v>
      </c>
      <c r="J33">
        <v>2615</v>
      </c>
      <c r="K33" s="3">
        <f t="shared" si="4"/>
        <v>8.9862542955326461</v>
      </c>
      <c r="L33" s="4">
        <v>9.6</v>
      </c>
      <c r="M33">
        <v>24</v>
      </c>
      <c r="N33">
        <v>7</v>
      </c>
      <c r="O33" s="4">
        <v>160.1</v>
      </c>
      <c r="P33">
        <v>55</v>
      </c>
      <c r="Q33">
        <v>79</v>
      </c>
      <c r="R33" s="3">
        <f t="shared" si="2"/>
        <v>1.4363636363636363</v>
      </c>
      <c r="S33">
        <v>3</v>
      </c>
    </row>
    <row r="34" spans="1:19" x14ac:dyDescent="0.2">
      <c r="A34">
        <v>2018</v>
      </c>
      <c r="B34" t="s">
        <v>183</v>
      </c>
      <c r="C34" t="s">
        <v>320</v>
      </c>
      <c r="D34" t="s">
        <v>26</v>
      </c>
      <c r="E34" t="s">
        <v>89</v>
      </c>
      <c r="F34">
        <v>14</v>
      </c>
      <c r="G34">
        <v>206</v>
      </c>
      <c r="H34">
        <v>306</v>
      </c>
      <c r="I34" s="6">
        <f t="shared" si="3"/>
        <v>67.320261437908499</v>
      </c>
      <c r="J34">
        <v>2749</v>
      </c>
      <c r="K34" s="3">
        <f t="shared" si="4"/>
        <v>8.9836601307189543</v>
      </c>
      <c r="L34" s="4">
        <v>10.1</v>
      </c>
      <c r="M34">
        <v>30</v>
      </c>
      <c r="N34">
        <v>6</v>
      </c>
      <c r="O34" s="4">
        <v>171.2</v>
      </c>
      <c r="P34">
        <v>41</v>
      </c>
      <c r="Q34">
        <v>-27</v>
      </c>
      <c r="R34" s="3">
        <f t="shared" si="2"/>
        <v>-0.65853658536585369</v>
      </c>
      <c r="S34">
        <v>0</v>
      </c>
    </row>
    <row r="35" spans="1:19" x14ac:dyDescent="0.2">
      <c r="A35">
        <v>2019</v>
      </c>
      <c r="B35" t="s">
        <v>183</v>
      </c>
      <c r="C35" t="s">
        <v>319</v>
      </c>
      <c r="D35" t="s">
        <v>26</v>
      </c>
      <c r="E35" t="s">
        <v>89</v>
      </c>
      <c r="F35">
        <v>14</v>
      </c>
      <c r="G35">
        <v>234</v>
      </c>
      <c r="H35">
        <v>385</v>
      </c>
      <c r="I35" s="6">
        <f t="shared" si="3"/>
        <v>60.779220779220779</v>
      </c>
      <c r="J35">
        <v>2860</v>
      </c>
      <c r="K35" s="3">
        <f t="shared" si="4"/>
        <v>7.4285714285714288</v>
      </c>
      <c r="L35" s="4">
        <v>8.1</v>
      </c>
      <c r="M35">
        <v>24</v>
      </c>
      <c r="N35">
        <v>5</v>
      </c>
      <c r="O35" s="4">
        <v>141.19999999999999</v>
      </c>
      <c r="P35">
        <v>38</v>
      </c>
      <c r="Q35">
        <v>-12</v>
      </c>
      <c r="R35" s="3">
        <f t="shared" si="2"/>
        <v>-0.31578947368421051</v>
      </c>
      <c r="S35">
        <v>0</v>
      </c>
    </row>
    <row r="36" spans="1:19" x14ac:dyDescent="0.2">
      <c r="A36">
        <v>2020</v>
      </c>
      <c r="B36" t="s">
        <v>313</v>
      </c>
      <c r="C36" t="s">
        <v>319</v>
      </c>
      <c r="D36" t="s">
        <v>26</v>
      </c>
      <c r="E36" t="s">
        <v>89</v>
      </c>
      <c r="F36">
        <v>8</v>
      </c>
      <c r="G36">
        <v>86</v>
      </c>
      <c r="H36">
        <v>155</v>
      </c>
      <c r="I36" s="6">
        <f t="shared" si="3"/>
        <v>55.483870967741936</v>
      </c>
      <c r="J36">
        <v>1179</v>
      </c>
      <c r="K36" s="3">
        <f t="shared" si="4"/>
        <v>7.6064516129032258</v>
      </c>
      <c r="L36" s="4">
        <v>6.9</v>
      </c>
      <c r="M36">
        <v>8</v>
      </c>
      <c r="N36">
        <v>6</v>
      </c>
      <c r="O36" s="4">
        <v>128.69999999999999</v>
      </c>
      <c r="P36">
        <v>24</v>
      </c>
      <c r="Q36">
        <v>54</v>
      </c>
      <c r="R36" s="3">
        <f t="shared" si="2"/>
        <v>2.25</v>
      </c>
      <c r="S36">
        <v>2</v>
      </c>
    </row>
    <row r="37" spans="1:19" x14ac:dyDescent="0.2">
      <c r="A37">
        <v>2014</v>
      </c>
      <c r="B37" t="s">
        <v>500</v>
      </c>
      <c r="C37" t="s">
        <v>320</v>
      </c>
      <c r="D37" t="s">
        <v>52</v>
      </c>
      <c r="E37" t="s">
        <v>89</v>
      </c>
      <c r="F37">
        <v>12</v>
      </c>
      <c r="G37">
        <v>225</v>
      </c>
      <c r="H37">
        <v>393</v>
      </c>
      <c r="I37" s="6">
        <f t="shared" si="3"/>
        <v>57.251908396946561</v>
      </c>
      <c r="J37">
        <v>2718</v>
      </c>
      <c r="K37" s="3">
        <f t="shared" si="4"/>
        <v>6.9160305343511448</v>
      </c>
      <c r="L37" s="4">
        <v>6.6</v>
      </c>
      <c r="M37">
        <v>14</v>
      </c>
      <c r="N37">
        <v>9</v>
      </c>
      <c r="O37" s="4">
        <v>122.5</v>
      </c>
      <c r="P37">
        <v>145</v>
      </c>
      <c r="Q37">
        <v>303</v>
      </c>
      <c r="R37" s="3">
        <f t="shared" si="2"/>
        <v>2.0896551724137931</v>
      </c>
      <c r="S37">
        <v>6</v>
      </c>
    </row>
    <row r="38" spans="1:19" x14ac:dyDescent="0.2">
      <c r="A38">
        <v>2015</v>
      </c>
      <c r="B38" t="s">
        <v>500</v>
      </c>
      <c r="C38" t="s">
        <v>319</v>
      </c>
      <c r="D38" t="s">
        <v>52</v>
      </c>
      <c r="E38" t="s">
        <v>89</v>
      </c>
      <c r="F38">
        <v>11</v>
      </c>
      <c r="G38">
        <v>183</v>
      </c>
      <c r="H38">
        <v>326</v>
      </c>
      <c r="I38" s="6">
        <f t="shared" si="3"/>
        <v>56.134969325153371</v>
      </c>
      <c r="J38">
        <v>2148</v>
      </c>
      <c r="K38" s="3">
        <f t="shared" si="4"/>
        <v>6.5889570552147241</v>
      </c>
      <c r="L38" s="4">
        <v>5.2</v>
      </c>
      <c r="M38">
        <v>9</v>
      </c>
      <c r="N38">
        <v>14</v>
      </c>
      <c r="O38" s="4">
        <v>112</v>
      </c>
      <c r="P38">
        <v>71</v>
      </c>
      <c r="Q38">
        <v>64</v>
      </c>
      <c r="R38" s="3">
        <f t="shared" si="2"/>
        <v>0.90140845070422537</v>
      </c>
      <c r="S38">
        <v>5</v>
      </c>
    </row>
    <row r="39" spans="1:19" x14ac:dyDescent="0.2">
      <c r="A39">
        <v>2016</v>
      </c>
      <c r="B39" t="s">
        <v>459</v>
      </c>
      <c r="C39" t="s">
        <v>319</v>
      </c>
      <c r="D39" t="s">
        <v>52</v>
      </c>
      <c r="E39" t="s">
        <v>89</v>
      </c>
      <c r="F39">
        <v>12</v>
      </c>
      <c r="G39">
        <v>145</v>
      </c>
      <c r="H39">
        <v>265</v>
      </c>
      <c r="I39" s="6">
        <f t="shared" si="3"/>
        <v>54.716981132075468</v>
      </c>
      <c r="J39">
        <v>2037</v>
      </c>
      <c r="K39" s="3">
        <f t="shared" si="4"/>
        <v>7.686792452830189</v>
      </c>
      <c r="L39" s="4">
        <v>7.6</v>
      </c>
      <c r="M39">
        <v>13</v>
      </c>
      <c r="N39">
        <v>6</v>
      </c>
      <c r="O39" s="4">
        <v>130.9</v>
      </c>
      <c r="P39">
        <v>97</v>
      </c>
      <c r="Q39">
        <v>327</v>
      </c>
      <c r="R39" s="3">
        <f t="shared" si="2"/>
        <v>3.3711340206185567</v>
      </c>
      <c r="S39">
        <v>3</v>
      </c>
    </row>
    <row r="40" spans="1:19" x14ac:dyDescent="0.2">
      <c r="A40">
        <v>2017</v>
      </c>
      <c r="B40" t="s">
        <v>459</v>
      </c>
      <c r="C40" t="s">
        <v>321</v>
      </c>
      <c r="D40" t="s">
        <v>52</v>
      </c>
      <c r="E40" t="s">
        <v>89</v>
      </c>
      <c r="F40">
        <v>13</v>
      </c>
      <c r="G40">
        <v>189</v>
      </c>
      <c r="H40">
        <v>316</v>
      </c>
      <c r="I40" s="6">
        <f t="shared" si="3"/>
        <v>59.810126582278478</v>
      </c>
      <c r="J40">
        <v>2305</v>
      </c>
      <c r="K40" s="3">
        <f t="shared" si="4"/>
        <v>7.2943037974683547</v>
      </c>
      <c r="L40" s="4">
        <v>7.1</v>
      </c>
      <c r="M40">
        <v>10</v>
      </c>
      <c r="N40">
        <v>6</v>
      </c>
      <c r="O40" s="4">
        <v>127.7</v>
      </c>
      <c r="P40">
        <v>103</v>
      </c>
      <c r="Q40">
        <v>375</v>
      </c>
      <c r="R40" s="3">
        <f t="shared" si="2"/>
        <v>3.6407766990291264</v>
      </c>
      <c r="S40">
        <v>5</v>
      </c>
    </row>
    <row r="41" spans="1:19" x14ac:dyDescent="0.2">
      <c r="A41">
        <v>2018</v>
      </c>
      <c r="B41" t="s">
        <v>296</v>
      </c>
      <c r="C41" t="s">
        <v>320</v>
      </c>
      <c r="D41" t="s">
        <v>52</v>
      </c>
      <c r="E41" t="s">
        <v>89</v>
      </c>
      <c r="F41">
        <v>13</v>
      </c>
      <c r="G41">
        <v>180</v>
      </c>
      <c r="H41">
        <v>268</v>
      </c>
      <c r="I41" s="6">
        <f t="shared" si="3"/>
        <v>67.164179104477611</v>
      </c>
      <c r="J41">
        <v>1889</v>
      </c>
      <c r="K41" s="3">
        <f t="shared" si="4"/>
        <v>7.0485074626865671</v>
      </c>
      <c r="L41" s="4">
        <v>6.5</v>
      </c>
      <c r="M41">
        <v>11</v>
      </c>
      <c r="N41">
        <v>8</v>
      </c>
      <c r="O41" s="4">
        <v>133.9</v>
      </c>
      <c r="P41">
        <v>135</v>
      </c>
      <c r="Q41">
        <v>547</v>
      </c>
      <c r="R41" s="3">
        <f t="shared" si="2"/>
        <v>4.0518518518518523</v>
      </c>
      <c r="S41">
        <v>4</v>
      </c>
    </row>
    <row r="42" spans="1:19" x14ac:dyDescent="0.2">
      <c r="A42">
        <v>2019</v>
      </c>
      <c r="B42" t="s">
        <v>419</v>
      </c>
      <c r="C42" t="s">
        <v>319</v>
      </c>
      <c r="D42" t="s">
        <v>52</v>
      </c>
      <c r="E42" t="s">
        <v>89</v>
      </c>
      <c r="F42">
        <v>9</v>
      </c>
      <c r="G42">
        <v>57</v>
      </c>
      <c r="H42">
        <v>126</v>
      </c>
      <c r="I42" s="6">
        <f t="shared" si="3"/>
        <v>45.238095238095241</v>
      </c>
      <c r="J42">
        <v>690</v>
      </c>
      <c r="K42" s="3">
        <f t="shared" si="4"/>
        <v>5.4761904761904763</v>
      </c>
      <c r="L42" s="4">
        <v>4.3</v>
      </c>
      <c r="M42">
        <v>4</v>
      </c>
      <c r="N42">
        <v>5</v>
      </c>
      <c r="O42" s="4">
        <v>93.8</v>
      </c>
      <c r="P42">
        <v>24</v>
      </c>
      <c r="Q42">
        <v>-11</v>
      </c>
      <c r="R42" s="3">
        <f t="shared" si="2"/>
        <v>-0.45833333333333331</v>
      </c>
      <c r="S42">
        <v>1</v>
      </c>
    </row>
    <row r="43" spans="1:19" x14ac:dyDescent="0.2">
      <c r="A43">
        <v>2020</v>
      </c>
      <c r="B43" t="s">
        <v>296</v>
      </c>
      <c r="C43" t="s">
        <v>321</v>
      </c>
      <c r="D43" t="s">
        <v>52</v>
      </c>
      <c r="E43" t="s">
        <v>89</v>
      </c>
      <c r="F43">
        <v>10</v>
      </c>
      <c r="G43">
        <v>125</v>
      </c>
      <c r="H43">
        <v>200</v>
      </c>
      <c r="I43" s="6">
        <f t="shared" si="3"/>
        <v>62.5</v>
      </c>
      <c r="J43">
        <v>1187</v>
      </c>
      <c r="K43" s="3">
        <f t="shared" si="4"/>
        <v>5.9349999999999996</v>
      </c>
      <c r="L43" s="4">
        <v>5.7</v>
      </c>
      <c r="M43">
        <v>7</v>
      </c>
      <c r="N43">
        <v>4</v>
      </c>
      <c r="O43" s="4">
        <v>119.9</v>
      </c>
      <c r="P43">
        <v>104</v>
      </c>
      <c r="Q43">
        <v>424</v>
      </c>
      <c r="R43" s="3">
        <f t="shared" si="2"/>
        <v>4.0769230769230766</v>
      </c>
      <c r="S43">
        <v>5</v>
      </c>
    </row>
    <row r="44" spans="1:19" x14ac:dyDescent="0.2">
      <c r="A44">
        <v>2014</v>
      </c>
      <c r="B44" t="s">
        <v>498</v>
      </c>
      <c r="C44" t="s">
        <v>320</v>
      </c>
      <c r="D44" t="s">
        <v>6</v>
      </c>
      <c r="E44" t="s">
        <v>89</v>
      </c>
      <c r="F44">
        <v>13</v>
      </c>
      <c r="G44">
        <v>111</v>
      </c>
      <c r="H44">
        <v>227</v>
      </c>
      <c r="I44" s="6">
        <f t="shared" si="3"/>
        <v>48.898678414096921</v>
      </c>
      <c r="J44">
        <v>1611</v>
      </c>
      <c r="K44" s="3">
        <f t="shared" si="4"/>
        <v>7.0969162995594717</v>
      </c>
      <c r="L44" s="4">
        <v>6.7</v>
      </c>
      <c r="M44">
        <v>11</v>
      </c>
      <c r="N44">
        <v>7</v>
      </c>
      <c r="O44" s="4">
        <v>118.3</v>
      </c>
      <c r="P44">
        <v>108</v>
      </c>
      <c r="Q44">
        <v>292</v>
      </c>
      <c r="R44" s="3">
        <f t="shared" si="2"/>
        <v>2.7037037037037037</v>
      </c>
      <c r="S44">
        <v>0</v>
      </c>
    </row>
    <row r="45" spans="1:19" x14ac:dyDescent="0.2">
      <c r="A45">
        <v>2015</v>
      </c>
      <c r="B45" t="s">
        <v>509</v>
      </c>
      <c r="C45" t="s">
        <v>320</v>
      </c>
      <c r="D45" t="s">
        <v>6</v>
      </c>
      <c r="E45" t="s">
        <v>89</v>
      </c>
      <c r="F45">
        <v>12</v>
      </c>
      <c r="G45">
        <v>149</v>
      </c>
      <c r="H45">
        <v>277</v>
      </c>
      <c r="I45" s="6">
        <f t="shared" si="3"/>
        <v>53.790613718411549</v>
      </c>
      <c r="J45">
        <v>2165</v>
      </c>
      <c r="K45" s="3">
        <f t="shared" si="4"/>
        <v>7.8158844765342961</v>
      </c>
      <c r="L45" s="4">
        <v>7.8</v>
      </c>
      <c r="M45">
        <v>13</v>
      </c>
      <c r="N45">
        <v>6</v>
      </c>
      <c r="O45" s="4">
        <v>130.6</v>
      </c>
      <c r="P45">
        <v>67</v>
      </c>
      <c r="Q45">
        <v>226</v>
      </c>
      <c r="R45" s="3">
        <f t="shared" si="2"/>
        <v>3.3731343283582089</v>
      </c>
      <c r="S45">
        <v>4</v>
      </c>
    </row>
    <row r="46" spans="1:19" x14ac:dyDescent="0.2">
      <c r="A46">
        <v>2016</v>
      </c>
      <c r="B46" t="s">
        <v>161</v>
      </c>
      <c r="C46" t="s">
        <v>319</v>
      </c>
      <c r="D46" t="s">
        <v>6</v>
      </c>
      <c r="E46" t="s">
        <v>89</v>
      </c>
      <c r="F46">
        <v>11</v>
      </c>
      <c r="G46">
        <v>160</v>
      </c>
      <c r="H46">
        <v>269</v>
      </c>
      <c r="I46" s="6">
        <f t="shared" si="3"/>
        <v>59.479553903345725</v>
      </c>
      <c r="J46">
        <v>2123</v>
      </c>
      <c r="K46" s="3">
        <f t="shared" si="4"/>
        <v>7.8921933085501861</v>
      </c>
      <c r="L46" s="4">
        <v>7.9</v>
      </c>
      <c r="M46">
        <v>11</v>
      </c>
      <c r="N46">
        <v>5</v>
      </c>
      <c r="O46" s="4">
        <v>135.6</v>
      </c>
      <c r="P46">
        <v>41</v>
      </c>
      <c r="Q46">
        <v>46</v>
      </c>
      <c r="R46" s="3">
        <f t="shared" si="2"/>
        <v>1.1219512195121952</v>
      </c>
      <c r="S46">
        <v>1</v>
      </c>
    </row>
    <row r="47" spans="1:19" x14ac:dyDescent="0.2">
      <c r="A47">
        <v>2017</v>
      </c>
      <c r="B47" t="s">
        <v>161</v>
      </c>
      <c r="C47" t="s">
        <v>321</v>
      </c>
      <c r="D47" t="s">
        <v>6</v>
      </c>
      <c r="E47" t="s">
        <v>89</v>
      </c>
      <c r="F47">
        <v>13</v>
      </c>
      <c r="G47">
        <v>165</v>
      </c>
      <c r="H47">
        <v>275</v>
      </c>
      <c r="I47" s="6">
        <f t="shared" si="3"/>
        <v>60</v>
      </c>
      <c r="J47">
        <v>2463</v>
      </c>
      <c r="K47" s="3">
        <f t="shared" si="4"/>
        <v>8.956363636363637</v>
      </c>
      <c r="L47" s="4">
        <v>9.8000000000000007</v>
      </c>
      <c r="M47">
        <v>16</v>
      </c>
      <c r="N47">
        <v>2</v>
      </c>
      <c r="O47" s="4">
        <v>153</v>
      </c>
      <c r="P47">
        <v>72</v>
      </c>
      <c r="Q47">
        <v>128</v>
      </c>
      <c r="R47" s="3">
        <f t="shared" si="2"/>
        <v>1.7777777777777777</v>
      </c>
      <c r="S47">
        <v>2</v>
      </c>
    </row>
    <row r="48" spans="1:19" x14ac:dyDescent="0.2">
      <c r="A48">
        <v>2018</v>
      </c>
      <c r="B48" t="s">
        <v>176</v>
      </c>
      <c r="C48" t="s">
        <v>319</v>
      </c>
      <c r="D48" t="s">
        <v>6</v>
      </c>
      <c r="E48" t="s">
        <v>89</v>
      </c>
      <c r="F48">
        <v>13</v>
      </c>
      <c r="G48">
        <v>219</v>
      </c>
      <c r="H48">
        <v>379</v>
      </c>
      <c r="I48" s="6">
        <f t="shared" si="3"/>
        <v>57.78364116094987</v>
      </c>
      <c r="J48">
        <v>2894</v>
      </c>
      <c r="K48" s="3">
        <f t="shared" si="4"/>
        <v>7.635883905013193</v>
      </c>
      <c r="L48" s="4">
        <v>7.9</v>
      </c>
      <c r="M48">
        <v>16</v>
      </c>
      <c r="N48">
        <v>5</v>
      </c>
      <c r="O48" s="4">
        <v>133.19999999999999</v>
      </c>
      <c r="P48">
        <v>128</v>
      </c>
      <c r="Q48">
        <v>399</v>
      </c>
      <c r="R48" s="3">
        <f t="shared" si="2"/>
        <v>3.1171875</v>
      </c>
      <c r="S48">
        <v>7</v>
      </c>
    </row>
    <row r="49" spans="1:19" x14ac:dyDescent="0.2">
      <c r="A49">
        <v>2019</v>
      </c>
      <c r="B49" t="s">
        <v>176</v>
      </c>
      <c r="C49" t="s">
        <v>321</v>
      </c>
      <c r="D49" t="s">
        <v>6</v>
      </c>
      <c r="E49" t="s">
        <v>89</v>
      </c>
      <c r="F49">
        <v>15</v>
      </c>
      <c r="G49">
        <v>402</v>
      </c>
      <c r="H49">
        <v>527</v>
      </c>
      <c r="I49" s="6">
        <f t="shared" si="3"/>
        <v>76.280834914611006</v>
      </c>
      <c r="J49">
        <v>5671</v>
      </c>
      <c r="K49" s="3">
        <f t="shared" si="4"/>
        <v>10.76091081593928</v>
      </c>
      <c r="L49" s="4">
        <v>12.5</v>
      </c>
      <c r="M49">
        <v>60</v>
      </c>
      <c r="N49">
        <v>6</v>
      </c>
      <c r="O49" s="4">
        <v>202</v>
      </c>
      <c r="P49">
        <v>115</v>
      </c>
      <c r="Q49">
        <v>368</v>
      </c>
      <c r="R49" s="3">
        <f t="shared" si="2"/>
        <v>3.2</v>
      </c>
      <c r="S49">
        <v>5</v>
      </c>
    </row>
    <row r="50" spans="1:19" x14ac:dyDescent="0.2">
      <c r="A50">
        <v>2020</v>
      </c>
      <c r="B50" t="s">
        <v>681</v>
      </c>
      <c r="C50" t="s">
        <v>322</v>
      </c>
      <c r="D50" t="s">
        <v>6</v>
      </c>
      <c r="E50" t="s">
        <v>89</v>
      </c>
      <c r="F50">
        <v>6</v>
      </c>
      <c r="G50">
        <v>88</v>
      </c>
      <c r="H50">
        <v>150</v>
      </c>
      <c r="I50" s="6">
        <f t="shared" si="3"/>
        <v>58.666666666666664</v>
      </c>
      <c r="J50">
        <v>1069</v>
      </c>
      <c r="K50" s="3">
        <f t="shared" si="4"/>
        <v>7.1266666666666669</v>
      </c>
      <c r="L50" s="4">
        <v>7.9</v>
      </c>
      <c r="M50">
        <v>8</v>
      </c>
      <c r="N50">
        <v>1</v>
      </c>
      <c r="O50" s="4">
        <v>134.80000000000001</v>
      </c>
      <c r="P50">
        <v>58</v>
      </c>
      <c r="Q50">
        <v>-18</v>
      </c>
      <c r="R50" s="3">
        <f t="shared" si="2"/>
        <v>-0.31034482758620691</v>
      </c>
      <c r="S50">
        <v>0</v>
      </c>
    </row>
    <row r="51" spans="1:19" x14ac:dyDescent="0.2">
      <c r="A51">
        <v>2014</v>
      </c>
      <c r="B51" t="s">
        <v>130</v>
      </c>
      <c r="C51" t="s">
        <v>319</v>
      </c>
      <c r="D51" t="s">
        <v>138</v>
      </c>
      <c r="E51" t="s">
        <v>89</v>
      </c>
      <c r="F51">
        <v>13</v>
      </c>
      <c r="G51">
        <v>244</v>
      </c>
      <c r="H51">
        <v>396</v>
      </c>
      <c r="I51" s="6">
        <f>G51/H51*100</f>
        <v>61.616161616161612</v>
      </c>
      <c r="J51">
        <v>3449</v>
      </c>
      <c r="K51" s="3">
        <f>J51/H51</f>
        <v>8.7095959595959602</v>
      </c>
      <c r="L51" s="4">
        <v>8.8000000000000007</v>
      </c>
      <c r="M51">
        <v>27</v>
      </c>
      <c r="N51">
        <v>11</v>
      </c>
      <c r="O51" s="4">
        <v>151.69999999999999</v>
      </c>
      <c r="P51">
        <v>210</v>
      </c>
      <c r="Q51">
        <v>986</v>
      </c>
      <c r="R51" s="3">
        <f t="shared" si="2"/>
        <v>4.6952380952380954</v>
      </c>
      <c r="S51">
        <v>14</v>
      </c>
    </row>
    <row r="52" spans="1:19" x14ac:dyDescent="0.2">
      <c r="A52">
        <v>2015</v>
      </c>
      <c r="B52" t="s">
        <v>130</v>
      </c>
      <c r="C52" t="s">
        <v>321</v>
      </c>
      <c r="D52" t="s">
        <v>138</v>
      </c>
      <c r="E52" t="s">
        <v>89</v>
      </c>
      <c r="F52">
        <v>13</v>
      </c>
      <c r="G52">
        <v>316</v>
      </c>
      <c r="H52">
        <v>477</v>
      </c>
      <c r="I52" s="6">
        <f>G52/H52*100</f>
        <v>66.24737945492663</v>
      </c>
      <c r="J52">
        <v>3793</v>
      </c>
      <c r="K52" s="3">
        <f>J52/H52</f>
        <v>7.9517819706498951</v>
      </c>
      <c r="L52" s="4">
        <v>8.6999999999999993</v>
      </c>
      <c r="M52">
        <v>29</v>
      </c>
      <c r="N52">
        <v>5</v>
      </c>
      <c r="O52" s="4">
        <v>151</v>
      </c>
      <c r="P52">
        <v>160</v>
      </c>
      <c r="Q52">
        <v>588</v>
      </c>
      <c r="R52" s="3">
        <f t="shared" si="2"/>
        <v>3.6749999999999998</v>
      </c>
      <c r="S52">
        <v>10</v>
      </c>
    </row>
    <row r="53" spans="1:19" x14ac:dyDescent="0.2">
      <c r="A53">
        <v>2016</v>
      </c>
      <c r="B53" t="s">
        <v>423</v>
      </c>
      <c r="C53" t="s">
        <v>320</v>
      </c>
      <c r="D53" t="s">
        <v>138</v>
      </c>
      <c r="E53" t="s">
        <v>89</v>
      </c>
      <c r="F53">
        <v>13</v>
      </c>
      <c r="G53">
        <v>196</v>
      </c>
      <c r="H53">
        <v>361</v>
      </c>
      <c r="I53" s="6">
        <f>G53/H53*100</f>
        <v>54.29362880886427</v>
      </c>
      <c r="J53">
        <v>2423</v>
      </c>
      <c r="K53" s="3">
        <f>J53/H53</f>
        <v>6.7119113573407203</v>
      </c>
      <c r="L53" s="4">
        <v>6.6</v>
      </c>
      <c r="M53">
        <v>21</v>
      </c>
      <c r="N53">
        <v>10</v>
      </c>
      <c r="O53" s="4">
        <v>124.3</v>
      </c>
      <c r="P53">
        <v>195</v>
      </c>
      <c r="Q53">
        <v>1375</v>
      </c>
      <c r="R53" s="3">
        <f t="shared" si="2"/>
        <v>7.0512820512820511</v>
      </c>
      <c r="S53">
        <v>16</v>
      </c>
    </row>
    <row r="54" spans="1:19" x14ac:dyDescent="0.2">
      <c r="A54">
        <v>2017</v>
      </c>
      <c r="B54" t="s">
        <v>423</v>
      </c>
      <c r="C54" t="s">
        <v>319</v>
      </c>
      <c r="D54" t="s">
        <v>138</v>
      </c>
      <c r="E54" t="s">
        <v>89</v>
      </c>
      <c r="F54">
        <v>12</v>
      </c>
      <c r="G54">
        <v>159</v>
      </c>
      <c r="H54">
        <v>286</v>
      </c>
      <c r="I54" s="6">
        <f>G54/H54*100</f>
        <v>55.594405594405593</v>
      </c>
      <c r="J54">
        <v>1782</v>
      </c>
      <c r="K54" s="3">
        <f>J54/H54</f>
        <v>6.2307692307692308</v>
      </c>
      <c r="L54" s="4">
        <v>5.5</v>
      </c>
      <c r="M54">
        <v>15</v>
      </c>
      <c r="N54">
        <v>11</v>
      </c>
      <c r="O54" s="4">
        <v>117.5</v>
      </c>
      <c r="P54">
        <v>162</v>
      </c>
      <c r="Q54">
        <v>984</v>
      </c>
      <c r="R54" s="3">
        <f t="shared" si="2"/>
        <v>6.0740740740740744</v>
      </c>
      <c r="S54">
        <v>14</v>
      </c>
    </row>
    <row r="55" spans="1:19" x14ac:dyDescent="0.2">
      <c r="A55">
        <v>2018</v>
      </c>
      <c r="B55" t="s">
        <v>423</v>
      </c>
      <c r="C55" t="s">
        <v>321</v>
      </c>
      <c r="D55" t="s">
        <v>138</v>
      </c>
      <c r="E55" t="s">
        <v>89</v>
      </c>
      <c r="F55">
        <v>12</v>
      </c>
      <c r="G55">
        <v>145</v>
      </c>
      <c r="H55">
        <v>281</v>
      </c>
      <c r="I55" s="6">
        <f>G55/H55*100</f>
        <v>51.601423487544487</v>
      </c>
      <c r="J55">
        <v>1767</v>
      </c>
      <c r="K55" s="3">
        <f>J55/H55</f>
        <v>6.2882562277580067</v>
      </c>
      <c r="L55" s="4">
        <v>6</v>
      </c>
      <c r="M55">
        <v>16</v>
      </c>
      <c r="N55">
        <v>9</v>
      </c>
      <c r="O55" s="4">
        <v>116.8</v>
      </c>
      <c r="P55">
        <v>221</v>
      </c>
      <c r="Q55">
        <v>1121</v>
      </c>
      <c r="R55" s="3">
        <f t="shared" si="2"/>
        <v>5.0723981900452486</v>
      </c>
      <c r="S55">
        <v>13</v>
      </c>
    </row>
    <row r="56" spans="1:19" x14ac:dyDescent="0.2">
      <c r="A56">
        <v>2019</v>
      </c>
      <c r="B56" t="s">
        <v>187</v>
      </c>
      <c r="C56" t="s">
        <v>321</v>
      </c>
      <c r="D56" t="s">
        <v>138</v>
      </c>
      <c r="E56" t="s">
        <v>89</v>
      </c>
      <c r="F56">
        <v>9</v>
      </c>
      <c r="G56">
        <v>97</v>
      </c>
      <c r="H56">
        <v>161</v>
      </c>
      <c r="I56" s="6">
        <f>G56/H56*100</f>
        <v>60.248447204968947</v>
      </c>
      <c r="J56">
        <v>1155</v>
      </c>
      <c r="K56" s="3">
        <f>J56/H56</f>
        <v>7.1739130434782608</v>
      </c>
      <c r="L56" s="4">
        <v>7.1</v>
      </c>
      <c r="M56">
        <v>11</v>
      </c>
      <c r="N56">
        <v>5</v>
      </c>
      <c r="O56" s="4">
        <v>136.80000000000001</v>
      </c>
      <c r="P56">
        <v>83</v>
      </c>
      <c r="Q56">
        <v>381</v>
      </c>
      <c r="R56" s="3">
        <f>Q56/P56</f>
        <v>4.5903614457831328</v>
      </c>
      <c r="S56">
        <v>4</v>
      </c>
    </row>
    <row r="57" spans="1:19" x14ac:dyDescent="0.2">
      <c r="A57">
        <v>2020</v>
      </c>
      <c r="B57" t="s">
        <v>280</v>
      </c>
      <c r="C57" t="s">
        <v>322</v>
      </c>
      <c r="D57" t="s">
        <v>138</v>
      </c>
      <c r="E57" t="s">
        <v>89</v>
      </c>
      <c r="F57">
        <v>9</v>
      </c>
      <c r="G57">
        <v>239</v>
      </c>
      <c r="H57">
        <v>346</v>
      </c>
      <c r="I57" s="6">
        <f t="shared" ref="I57:I99" si="5">G57/H57*100</f>
        <v>69.075144508670519</v>
      </c>
      <c r="J57">
        <v>1976</v>
      </c>
      <c r="K57" s="3">
        <f t="shared" ref="K57:K99" si="6">J57/H57</f>
        <v>5.7109826589595372</v>
      </c>
      <c r="L57" s="4">
        <v>5.4</v>
      </c>
      <c r="M57">
        <v>11</v>
      </c>
      <c r="N57">
        <v>7</v>
      </c>
      <c r="O57" s="4">
        <v>123.5</v>
      </c>
      <c r="P57">
        <v>30</v>
      </c>
      <c r="Q57">
        <v>-41</v>
      </c>
      <c r="R57" s="3">
        <f t="shared" ref="R57:R99" si="7">Q57/P57</f>
        <v>-1.3666666666666667</v>
      </c>
      <c r="S57">
        <v>1</v>
      </c>
    </row>
    <row r="58" spans="1:19" x14ac:dyDescent="0.2">
      <c r="A58">
        <v>2014</v>
      </c>
      <c r="B58" t="s">
        <v>586</v>
      </c>
      <c r="C58" t="s">
        <v>320</v>
      </c>
      <c r="D58" t="s">
        <v>35</v>
      </c>
      <c r="E58" t="s">
        <v>89</v>
      </c>
      <c r="F58">
        <v>14</v>
      </c>
      <c r="G58">
        <v>221</v>
      </c>
      <c r="H58">
        <v>414</v>
      </c>
      <c r="I58" s="6">
        <f t="shared" si="5"/>
        <v>53.381642512077299</v>
      </c>
      <c r="J58">
        <v>2648</v>
      </c>
      <c r="K58" s="3">
        <f t="shared" si="6"/>
        <v>6.3961352657004831</v>
      </c>
      <c r="L58" s="4">
        <v>6.2</v>
      </c>
      <c r="M58">
        <v>25</v>
      </c>
      <c r="N58">
        <v>13</v>
      </c>
      <c r="O58" s="4">
        <v>120.8</v>
      </c>
      <c r="P58">
        <v>108</v>
      </c>
      <c r="Q58">
        <v>373</v>
      </c>
      <c r="R58" s="3">
        <f t="shared" si="7"/>
        <v>3.4537037037037037</v>
      </c>
      <c r="S58">
        <v>2</v>
      </c>
    </row>
    <row r="59" spans="1:19" x14ac:dyDescent="0.2">
      <c r="A59">
        <v>2015</v>
      </c>
      <c r="B59" t="s">
        <v>170</v>
      </c>
      <c r="C59" t="s">
        <v>322</v>
      </c>
      <c r="D59" t="s">
        <v>35</v>
      </c>
      <c r="E59" t="s">
        <v>89</v>
      </c>
      <c r="F59">
        <v>12</v>
      </c>
      <c r="G59">
        <v>129</v>
      </c>
      <c r="H59">
        <v>263</v>
      </c>
      <c r="I59" s="6">
        <f t="shared" si="5"/>
        <v>49.049429657794676</v>
      </c>
      <c r="J59">
        <v>1332</v>
      </c>
      <c r="K59" s="3">
        <f t="shared" si="6"/>
        <v>5.0646387832699622</v>
      </c>
      <c r="L59" s="4">
        <v>4</v>
      </c>
      <c r="M59">
        <v>4</v>
      </c>
      <c r="N59">
        <v>8</v>
      </c>
      <c r="O59" s="4">
        <v>90.5</v>
      </c>
      <c r="P59">
        <v>52</v>
      </c>
      <c r="Q59">
        <v>28</v>
      </c>
      <c r="R59" s="3">
        <f t="shared" si="7"/>
        <v>0.53846153846153844</v>
      </c>
      <c r="S59">
        <v>1</v>
      </c>
    </row>
    <row r="60" spans="1:19" x14ac:dyDescent="0.2">
      <c r="A60">
        <v>2016</v>
      </c>
      <c r="B60" t="s">
        <v>170</v>
      </c>
      <c r="C60" t="s">
        <v>320</v>
      </c>
      <c r="D60" t="s">
        <v>35</v>
      </c>
      <c r="E60" t="s">
        <v>89</v>
      </c>
      <c r="F60">
        <v>12</v>
      </c>
      <c r="G60">
        <v>237</v>
      </c>
      <c r="H60">
        <v>434</v>
      </c>
      <c r="I60" s="6">
        <f t="shared" si="5"/>
        <v>54.60829493087558</v>
      </c>
      <c r="J60">
        <v>3399</v>
      </c>
      <c r="K60" s="3">
        <f t="shared" si="6"/>
        <v>7.8317972350230418</v>
      </c>
      <c r="L60" s="4">
        <v>7.9</v>
      </c>
      <c r="M60">
        <v>23</v>
      </c>
      <c r="N60">
        <v>10</v>
      </c>
      <c r="O60" s="4">
        <v>133.30000000000001</v>
      </c>
      <c r="P60">
        <v>52</v>
      </c>
      <c r="Q60">
        <v>123</v>
      </c>
      <c r="R60" s="3">
        <f t="shared" si="7"/>
        <v>2.3653846153846154</v>
      </c>
      <c r="S60">
        <v>1</v>
      </c>
    </row>
    <row r="61" spans="1:19" x14ac:dyDescent="0.2">
      <c r="A61">
        <v>2017</v>
      </c>
      <c r="B61" t="s">
        <v>170</v>
      </c>
      <c r="C61" t="s">
        <v>319</v>
      </c>
      <c r="D61" t="s">
        <v>35</v>
      </c>
      <c r="E61" t="s">
        <v>89</v>
      </c>
      <c r="F61">
        <v>13</v>
      </c>
      <c r="G61">
        <v>242</v>
      </c>
      <c r="H61">
        <v>419</v>
      </c>
      <c r="I61" s="6">
        <f t="shared" si="5"/>
        <v>57.756563245823386</v>
      </c>
      <c r="J61">
        <v>3964</v>
      </c>
      <c r="K61" s="3">
        <f t="shared" si="6"/>
        <v>9.4606205250596656</v>
      </c>
      <c r="L61" s="4">
        <v>10.199999999999999</v>
      </c>
      <c r="M61">
        <v>44</v>
      </c>
      <c r="N61">
        <v>13</v>
      </c>
      <c r="O61" s="4">
        <v>165.7</v>
      </c>
      <c r="P61">
        <v>43</v>
      </c>
      <c r="Q61">
        <v>111</v>
      </c>
      <c r="R61" s="3">
        <f t="shared" si="7"/>
        <v>2.5813953488372094</v>
      </c>
      <c r="S61">
        <v>1</v>
      </c>
    </row>
    <row r="62" spans="1:19" x14ac:dyDescent="0.2">
      <c r="A62">
        <v>2018</v>
      </c>
      <c r="B62" t="s">
        <v>170</v>
      </c>
      <c r="C62" t="s">
        <v>321</v>
      </c>
      <c r="D62" t="s">
        <v>35</v>
      </c>
      <c r="E62" t="s">
        <v>89</v>
      </c>
      <c r="F62">
        <v>13</v>
      </c>
      <c r="G62">
        <v>275</v>
      </c>
      <c r="H62">
        <v>437</v>
      </c>
      <c r="I62" s="6">
        <f t="shared" si="5"/>
        <v>62.929061784897023</v>
      </c>
      <c r="J62">
        <v>3498</v>
      </c>
      <c r="K62" s="3">
        <f t="shared" si="6"/>
        <v>8.0045766590389018</v>
      </c>
      <c r="L62" s="4">
        <v>8.5</v>
      </c>
      <c r="M62">
        <v>28</v>
      </c>
      <c r="N62">
        <v>8</v>
      </c>
      <c r="O62" s="4">
        <v>147.69999999999999</v>
      </c>
      <c r="P62">
        <v>55</v>
      </c>
      <c r="Q62">
        <v>175</v>
      </c>
      <c r="R62" s="3">
        <f t="shared" si="7"/>
        <v>3.1818181818181817</v>
      </c>
      <c r="S62">
        <v>6</v>
      </c>
    </row>
    <row r="63" spans="1:19" x14ac:dyDescent="0.2">
      <c r="A63">
        <v>2019</v>
      </c>
      <c r="B63" t="s">
        <v>358</v>
      </c>
      <c r="C63" t="s">
        <v>321</v>
      </c>
      <c r="D63" t="s">
        <v>35</v>
      </c>
      <c r="E63" t="s">
        <v>89</v>
      </c>
      <c r="F63">
        <v>10</v>
      </c>
      <c r="G63">
        <v>181</v>
      </c>
      <c r="H63">
        <v>292</v>
      </c>
      <c r="I63" s="6">
        <f t="shared" si="5"/>
        <v>61.986301369863014</v>
      </c>
      <c r="J63">
        <v>2215</v>
      </c>
      <c r="K63" s="3">
        <f t="shared" si="6"/>
        <v>7.5856164383561646</v>
      </c>
      <c r="L63" s="4">
        <v>7.7</v>
      </c>
      <c r="M63">
        <v>15</v>
      </c>
      <c r="N63">
        <v>6</v>
      </c>
      <c r="O63" s="4">
        <v>138.5</v>
      </c>
      <c r="P63">
        <v>106</v>
      </c>
      <c r="Q63">
        <v>242</v>
      </c>
      <c r="R63" s="3">
        <f t="shared" si="7"/>
        <v>2.2830188679245285</v>
      </c>
      <c r="S63">
        <v>1</v>
      </c>
    </row>
    <row r="64" spans="1:19" x14ac:dyDescent="0.2">
      <c r="A64">
        <v>2020</v>
      </c>
      <c r="B64" t="s">
        <v>210</v>
      </c>
      <c r="C64" t="s">
        <v>322</v>
      </c>
      <c r="D64" t="s">
        <v>35</v>
      </c>
      <c r="E64" t="s">
        <v>89</v>
      </c>
      <c r="F64">
        <v>10</v>
      </c>
      <c r="G64">
        <v>218</v>
      </c>
      <c r="H64">
        <v>324</v>
      </c>
      <c r="I64" s="6">
        <f t="shared" si="5"/>
        <v>67.283950617283949</v>
      </c>
      <c r="J64">
        <v>2366</v>
      </c>
      <c r="K64" s="3">
        <f t="shared" si="6"/>
        <v>7.3024691358024691</v>
      </c>
      <c r="L64" s="4">
        <v>6.9</v>
      </c>
      <c r="M64">
        <v>7</v>
      </c>
      <c r="N64">
        <v>6</v>
      </c>
      <c r="O64" s="4">
        <v>132.1</v>
      </c>
      <c r="P64">
        <v>44</v>
      </c>
      <c r="Q64">
        <v>20</v>
      </c>
      <c r="R64" s="3">
        <f t="shared" si="7"/>
        <v>0.45454545454545453</v>
      </c>
      <c r="S64">
        <v>2</v>
      </c>
    </row>
    <row r="65" spans="1:19" x14ac:dyDescent="0.2">
      <c r="A65">
        <v>2014</v>
      </c>
      <c r="B65" t="s">
        <v>569</v>
      </c>
      <c r="C65" t="s">
        <v>321</v>
      </c>
      <c r="D65" t="s">
        <v>206</v>
      </c>
      <c r="E65" t="s">
        <v>89</v>
      </c>
      <c r="F65">
        <v>13</v>
      </c>
      <c r="G65">
        <v>229</v>
      </c>
      <c r="H65">
        <v>381</v>
      </c>
      <c r="I65" s="6">
        <f t="shared" si="5"/>
        <v>60.104986876640417</v>
      </c>
      <c r="J65">
        <v>3194</v>
      </c>
      <c r="K65" s="3">
        <f t="shared" si="6"/>
        <v>8.3832020997375327</v>
      </c>
      <c r="L65" s="4">
        <v>7.9</v>
      </c>
      <c r="M65">
        <v>22</v>
      </c>
      <c r="N65">
        <v>14</v>
      </c>
      <c r="O65" s="4">
        <v>142.19999999999999</v>
      </c>
      <c r="P65">
        <v>121</v>
      </c>
      <c r="Q65">
        <v>199</v>
      </c>
      <c r="R65" s="3">
        <f t="shared" si="7"/>
        <v>1.6446280991735538</v>
      </c>
      <c r="S65">
        <v>5</v>
      </c>
    </row>
    <row r="66" spans="1:19" x14ac:dyDescent="0.2">
      <c r="A66">
        <v>2015</v>
      </c>
      <c r="B66" t="s">
        <v>149</v>
      </c>
      <c r="C66" t="s">
        <v>319</v>
      </c>
      <c r="D66" t="s">
        <v>206</v>
      </c>
      <c r="E66" t="s">
        <v>89</v>
      </c>
      <c r="F66">
        <v>13</v>
      </c>
      <c r="G66">
        <v>298</v>
      </c>
      <c r="H66">
        <v>458</v>
      </c>
      <c r="I66" s="6">
        <f t="shared" si="5"/>
        <v>65.06550218340611</v>
      </c>
      <c r="J66">
        <v>4042</v>
      </c>
      <c r="K66" s="3">
        <f t="shared" si="6"/>
        <v>8.825327510917031</v>
      </c>
      <c r="L66" s="4">
        <v>8.9</v>
      </c>
      <c r="M66">
        <v>31</v>
      </c>
      <c r="N66">
        <v>13</v>
      </c>
      <c r="O66" s="4">
        <v>155.9</v>
      </c>
      <c r="P66">
        <v>106</v>
      </c>
      <c r="Q66">
        <v>509</v>
      </c>
      <c r="R66" s="3">
        <f t="shared" si="7"/>
        <v>4.8018867924528301</v>
      </c>
      <c r="S66">
        <v>10</v>
      </c>
    </row>
    <row r="67" spans="1:19" x14ac:dyDescent="0.2">
      <c r="A67">
        <v>2016</v>
      </c>
      <c r="B67" t="s">
        <v>149</v>
      </c>
      <c r="C67" t="s">
        <v>321</v>
      </c>
      <c r="D67" t="s">
        <v>206</v>
      </c>
      <c r="E67" t="s">
        <v>89</v>
      </c>
      <c r="F67">
        <v>9</v>
      </c>
      <c r="G67">
        <v>205</v>
      </c>
      <c r="H67">
        <v>328</v>
      </c>
      <c r="I67" s="6">
        <f t="shared" si="5"/>
        <v>62.5</v>
      </c>
      <c r="J67">
        <v>2758</v>
      </c>
      <c r="K67" s="3">
        <f t="shared" si="6"/>
        <v>8.4085365853658534</v>
      </c>
      <c r="L67" s="4">
        <v>8.5</v>
      </c>
      <c r="M67">
        <v>19</v>
      </c>
      <c r="N67">
        <v>8</v>
      </c>
      <c r="O67" s="4">
        <v>147.4</v>
      </c>
      <c r="P67">
        <v>81</v>
      </c>
      <c r="Q67">
        <v>332</v>
      </c>
      <c r="R67" s="3">
        <f t="shared" si="7"/>
        <v>4.0987654320987659</v>
      </c>
      <c r="S67">
        <v>5</v>
      </c>
    </row>
    <row r="68" spans="1:19" x14ac:dyDescent="0.2">
      <c r="A68">
        <v>2017</v>
      </c>
      <c r="B68" t="s">
        <v>333</v>
      </c>
      <c r="C68" t="s">
        <v>320</v>
      </c>
      <c r="D68" t="s">
        <v>206</v>
      </c>
      <c r="E68" t="s">
        <v>89</v>
      </c>
      <c r="F68">
        <v>7</v>
      </c>
      <c r="G68">
        <v>166</v>
      </c>
      <c r="H68">
        <v>260</v>
      </c>
      <c r="I68" s="6">
        <f t="shared" si="5"/>
        <v>63.84615384615384</v>
      </c>
      <c r="J68">
        <v>2259</v>
      </c>
      <c r="K68" s="3">
        <f t="shared" si="6"/>
        <v>8.6884615384615387</v>
      </c>
      <c r="L68" s="4">
        <v>8.4</v>
      </c>
      <c r="M68">
        <v>17</v>
      </c>
      <c r="N68">
        <v>9</v>
      </c>
      <c r="O68" s="4">
        <v>151.5</v>
      </c>
      <c r="P68">
        <v>47</v>
      </c>
      <c r="Q68">
        <v>-16</v>
      </c>
      <c r="R68" s="3">
        <f t="shared" si="7"/>
        <v>-0.34042553191489361</v>
      </c>
      <c r="S68">
        <v>1</v>
      </c>
    </row>
    <row r="69" spans="1:19" x14ac:dyDescent="0.2">
      <c r="A69">
        <v>2018</v>
      </c>
      <c r="B69" t="s">
        <v>382</v>
      </c>
      <c r="C69" t="s">
        <v>321</v>
      </c>
      <c r="D69" t="s">
        <v>206</v>
      </c>
      <c r="E69" t="s">
        <v>89</v>
      </c>
      <c r="F69">
        <v>12</v>
      </c>
      <c r="G69">
        <v>266</v>
      </c>
      <c r="H69">
        <v>418</v>
      </c>
      <c r="I69" s="6">
        <f t="shared" si="5"/>
        <v>63.636363636363633</v>
      </c>
      <c r="J69">
        <v>3918</v>
      </c>
      <c r="K69" s="3">
        <f t="shared" si="6"/>
        <v>9.3732057416267942</v>
      </c>
      <c r="L69" s="4">
        <v>9.4</v>
      </c>
      <c r="M69">
        <v>19</v>
      </c>
      <c r="N69">
        <v>8</v>
      </c>
      <c r="O69" s="4">
        <v>153.5</v>
      </c>
      <c r="P69">
        <v>116</v>
      </c>
      <c r="Q69">
        <v>342</v>
      </c>
      <c r="R69" s="3">
        <f t="shared" si="7"/>
        <v>2.9482758620689653</v>
      </c>
      <c r="S69">
        <v>6</v>
      </c>
    </row>
    <row r="70" spans="1:19" x14ac:dyDescent="0.2">
      <c r="A70">
        <v>2019</v>
      </c>
      <c r="B70" t="s">
        <v>278</v>
      </c>
      <c r="C70" t="s">
        <v>322</v>
      </c>
      <c r="D70" t="s">
        <v>206</v>
      </c>
      <c r="E70" t="s">
        <v>89</v>
      </c>
      <c r="F70">
        <v>10</v>
      </c>
      <c r="G70">
        <v>105</v>
      </c>
      <c r="H70">
        <v>178</v>
      </c>
      <c r="I70" s="6">
        <f t="shared" si="5"/>
        <v>58.988764044943821</v>
      </c>
      <c r="J70">
        <v>1362</v>
      </c>
      <c r="K70" s="3">
        <f t="shared" si="6"/>
        <v>7.6516853932584272</v>
      </c>
      <c r="L70" s="4">
        <v>7.6</v>
      </c>
      <c r="M70">
        <v>6</v>
      </c>
      <c r="N70">
        <v>3</v>
      </c>
      <c r="O70" s="4">
        <v>131</v>
      </c>
      <c r="P70">
        <v>57</v>
      </c>
      <c r="Q70">
        <v>135</v>
      </c>
      <c r="R70" s="3">
        <f t="shared" si="7"/>
        <v>2.3684210526315788</v>
      </c>
      <c r="S70">
        <v>1</v>
      </c>
    </row>
    <row r="71" spans="1:19" x14ac:dyDescent="0.2">
      <c r="A71">
        <v>2020</v>
      </c>
      <c r="B71" t="s">
        <v>278</v>
      </c>
      <c r="C71" t="s">
        <v>320</v>
      </c>
      <c r="D71" t="s">
        <v>206</v>
      </c>
      <c r="E71" t="s">
        <v>89</v>
      </c>
      <c r="F71">
        <v>10</v>
      </c>
      <c r="G71">
        <v>231</v>
      </c>
      <c r="H71">
        <v>326</v>
      </c>
      <c r="I71" s="6">
        <f t="shared" si="5"/>
        <v>70.858895705521476</v>
      </c>
      <c r="J71">
        <v>3337</v>
      </c>
      <c r="K71" s="3">
        <f t="shared" si="6"/>
        <v>10.236196319018404</v>
      </c>
      <c r="L71" s="4">
        <v>10.1</v>
      </c>
      <c r="M71">
        <v>29</v>
      </c>
      <c r="N71">
        <v>14</v>
      </c>
      <c r="O71" s="4">
        <v>177.6</v>
      </c>
      <c r="P71">
        <v>112</v>
      </c>
      <c r="Q71">
        <v>506</v>
      </c>
      <c r="R71" s="3">
        <f t="shared" si="7"/>
        <v>4.5178571428571432</v>
      </c>
      <c r="S71">
        <v>4</v>
      </c>
    </row>
    <row r="72" spans="1:19" x14ac:dyDescent="0.2">
      <c r="A72">
        <v>2014</v>
      </c>
      <c r="B72" t="s">
        <v>570</v>
      </c>
      <c r="C72" t="s">
        <v>321</v>
      </c>
      <c r="D72" t="s">
        <v>21</v>
      </c>
      <c r="E72" t="s">
        <v>89</v>
      </c>
      <c r="F72">
        <v>13</v>
      </c>
      <c r="G72">
        <v>270</v>
      </c>
      <c r="H72">
        <v>451</v>
      </c>
      <c r="I72" s="6">
        <f t="shared" si="5"/>
        <v>59.866962305986689</v>
      </c>
      <c r="J72">
        <v>3564</v>
      </c>
      <c r="K72" s="3">
        <f t="shared" si="6"/>
        <v>7.9024390243902438</v>
      </c>
      <c r="L72" s="4">
        <v>8</v>
      </c>
      <c r="M72">
        <v>26</v>
      </c>
      <c r="N72">
        <v>11</v>
      </c>
      <c r="O72" s="4">
        <v>140.4</v>
      </c>
      <c r="P72">
        <v>67</v>
      </c>
      <c r="Q72">
        <v>-72</v>
      </c>
      <c r="R72" s="3">
        <f t="shared" si="7"/>
        <v>-1.0746268656716418</v>
      </c>
      <c r="S72">
        <v>4</v>
      </c>
    </row>
    <row r="73" spans="1:19" x14ac:dyDescent="0.2">
      <c r="A73">
        <v>2015</v>
      </c>
      <c r="B73" t="s">
        <v>525</v>
      </c>
      <c r="C73" t="s">
        <v>319</v>
      </c>
      <c r="D73" t="s">
        <v>21</v>
      </c>
      <c r="E73" t="s">
        <v>89</v>
      </c>
      <c r="F73">
        <v>12</v>
      </c>
      <c r="G73">
        <v>143</v>
      </c>
      <c r="H73">
        <v>261</v>
      </c>
      <c r="I73" s="6">
        <f t="shared" si="5"/>
        <v>54.78927203065134</v>
      </c>
      <c r="J73">
        <v>1929</v>
      </c>
      <c r="K73" s="3">
        <f t="shared" si="6"/>
        <v>7.3908045977011492</v>
      </c>
      <c r="L73" s="4">
        <v>6.8</v>
      </c>
      <c r="M73">
        <v>12</v>
      </c>
      <c r="N73">
        <v>9</v>
      </c>
      <c r="O73" s="4">
        <v>125.1</v>
      </c>
      <c r="P73">
        <v>53</v>
      </c>
      <c r="Q73">
        <v>138</v>
      </c>
      <c r="R73" s="3">
        <f t="shared" si="7"/>
        <v>2.6037735849056602</v>
      </c>
      <c r="S73">
        <v>2</v>
      </c>
    </row>
    <row r="74" spans="1:19" x14ac:dyDescent="0.2">
      <c r="A74">
        <v>2016</v>
      </c>
      <c r="B74" t="s">
        <v>229</v>
      </c>
      <c r="C74" t="s">
        <v>322</v>
      </c>
      <c r="D74" t="s">
        <v>21</v>
      </c>
      <c r="E74" t="s">
        <v>89</v>
      </c>
      <c r="F74">
        <v>7</v>
      </c>
      <c r="G74">
        <v>125</v>
      </c>
      <c r="H74">
        <v>190</v>
      </c>
      <c r="I74" s="6">
        <f t="shared" si="5"/>
        <v>65.789473684210535</v>
      </c>
      <c r="J74">
        <v>1420</v>
      </c>
      <c r="K74" s="3">
        <f t="shared" si="6"/>
        <v>7.4736842105263159</v>
      </c>
      <c r="L74" s="4">
        <v>7.5</v>
      </c>
      <c r="M74">
        <v>9</v>
      </c>
      <c r="N74">
        <v>4</v>
      </c>
      <c r="O74" s="4">
        <v>140</v>
      </c>
      <c r="P74">
        <v>50</v>
      </c>
      <c r="Q74">
        <v>-15</v>
      </c>
      <c r="R74" s="3">
        <f t="shared" si="7"/>
        <v>-0.3</v>
      </c>
      <c r="S74">
        <v>0</v>
      </c>
    </row>
    <row r="75" spans="1:19" x14ac:dyDescent="0.2">
      <c r="A75">
        <v>2017</v>
      </c>
      <c r="B75" t="s">
        <v>229</v>
      </c>
      <c r="C75" t="s">
        <v>320</v>
      </c>
      <c r="D75" t="s">
        <v>21</v>
      </c>
      <c r="E75" t="s">
        <v>89</v>
      </c>
      <c r="F75">
        <v>13</v>
      </c>
      <c r="G75">
        <v>245</v>
      </c>
      <c r="H75">
        <v>394</v>
      </c>
      <c r="I75" s="6">
        <f t="shared" si="5"/>
        <v>62.182741116751274</v>
      </c>
      <c r="J75">
        <v>2794</v>
      </c>
      <c r="K75" s="3">
        <f t="shared" si="6"/>
        <v>7.0913705583756341</v>
      </c>
      <c r="L75" s="4">
        <v>6.6</v>
      </c>
      <c r="M75">
        <v>18</v>
      </c>
      <c r="N75">
        <v>12</v>
      </c>
      <c r="O75" s="4">
        <v>130.69999999999999</v>
      </c>
      <c r="P75">
        <v>73</v>
      </c>
      <c r="Q75">
        <v>85</v>
      </c>
      <c r="R75" s="3">
        <f t="shared" si="7"/>
        <v>1.1643835616438356</v>
      </c>
      <c r="S75">
        <v>6</v>
      </c>
    </row>
    <row r="76" spans="1:19" x14ac:dyDescent="0.2">
      <c r="A76">
        <v>2018</v>
      </c>
      <c r="B76" t="s">
        <v>229</v>
      </c>
      <c r="C76" t="s">
        <v>319</v>
      </c>
      <c r="D76" t="s">
        <v>21</v>
      </c>
      <c r="E76" t="s">
        <v>89</v>
      </c>
      <c r="F76">
        <v>13</v>
      </c>
      <c r="G76">
        <v>240</v>
      </c>
      <c r="H76">
        <v>388</v>
      </c>
      <c r="I76" s="6">
        <f t="shared" si="5"/>
        <v>61.855670103092784</v>
      </c>
      <c r="J76">
        <v>3171</v>
      </c>
      <c r="K76" s="3">
        <f t="shared" si="6"/>
        <v>8.1726804123711343</v>
      </c>
      <c r="L76" s="4">
        <v>7.9</v>
      </c>
      <c r="M76">
        <v>27</v>
      </c>
      <c r="N76">
        <v>14</v>
      </c>
      <c r="O76" s="4">
        <v>146.30000000000001</v>
      </c>
      <c r="P76">
        <v>65</v>
      </c>
      <c r="Q76">
        <v>78</v>
      </c>
      <c r="R76" s="3">
        <f t="shared" si="7"/>
        <v>1.2</v>
      </c>
      <c r="S76">
        <v>2</v>
      </c>
    </row>
    <row r="77" spans="1:19" x14ac:dyDescent="0.2">
      <c r="A77">
        <v>2019</v>
      </c>
      <c r="B77" t="s">
        <v>379</v>
      </c>
      <c r="C77" t="s">
        <v>322</v>
      </c>
      <c r="D77" t="s">
        <v>21</v>
      </c>
      <c r="E77" t="s">
        <v>89</v>
      </c>
      <c r="F77">
        <v>11</v>
      </c>
      <c r="G77">
        <v>236</v>
      </c>
      <c r="H77">
        <v>406</v>
      </c>
      <c r="I77" s="6">
        <f t="shared" si="5"/>
        <v>58.128078817733986</v>
      </c>
      <c r="J77">
        <v>2357</v>
      </c>
      <c r="K77" s="3">
        <f t="shared" si="6"/>
        <v>5.805418719211823</v>
      </c>
      <c r="L77" s="4">
        <v>5.8</v>
      </c>
      <c r="M77">
        <v>11</v>
      </c>
      <c r="N77">
        <v>5</v>
      </c>
      <c r="O77" s="4">
        <v>113.4</v>
      </c>
      <c r="P77">
        <v>33</v>
      </c>
      <c r="Q77">
        <v>-55</v>
      </c>
      <c r="R77" s="3">
        <f t="shared" si="7"/>
        <v>-1.6666666666666667</v>
      </c>
      <c r="S77">
        <v>1</v>
      </c>
    </row>
    <row r="78" spans="1:19" x14ac:dyDescent="0.2">
      <c r="A78">
        <v>2020</v>
      </c>
      <c r="B78" t="s">
        <v>254</v>
      </c>
      <c r="C78" t="s">
        <v>321</v>
      </c>
      <c r="D78" t="s">
        <v>21</v>
      </c>
      <c r="E78" t="s">
        <v>89</v>
      </c>
      <c r="F78">
        <v>8</v>
      </c>
      <c r="G78">
        <v>127</v>
      </c>
      <c r="H78">
        <v>215</v>
      </c>
      <c r="I78" s="6">
        <f t="shared" si="5"/>
        <v>59.069767441860463</v>
      </c>
      <c r="J78">
        <v>1411</v>
      </c>
      <c r="K78" s="3">
        <f t="shared" si="6"/>
        <v>6.5627906976744184</v>
      </c>
      <c r="L78" s="4">
        <v>5.9</v>
      </c>
      <c r="M78">
        <v>6</v>
      </c>
      <c r="N78">
        <v>6</v>
      </c>
      <c r="O78" s="4">
        <v>117.8</v>
      </c>
      <c r="P78">
        <v>43</v>
      </c>
      <c r="Q78">
        <v>-66</v>
      </c>
      <c r="R78" s="3">
        <f t="shared" si="7"/>
        <v>-1.5348837209302326</v>
      </c>
      <c r="S78">
        <v>4</v>
      </c>
    </row>
    <row r="79" spans="1:19" x14ac:dyDescent="0.2">
      <c r="A79">
        <v>2014</v>
      </c>
      <c r="B79" t="s">
        <v>682</v>
      </c>
      <c r="C79" t="s">
        <v>321</v>
      </c>
      <c r="D79" t="s">
        <v>10</v>
      </c>
      <c r="E79" t="s">
        <v>89</v>
      </c>
      <c r="F79">
        <v>7</v>
      </c>
      <c r="G79">
        <v>157</v>
      </c>
      <c r="H79">
        <v>252</v>
      </c>
      <c r="I79" s="6">
        <f t="shared" si="5"/>
        <v>62.301587301587304</v>
      </c>
      <c r="J79">
        <v>1579</v>
      </c>
      <c r="K79" s="3">
        <f t="shared" si="6"/>
        <v>6.2658730158730158</v>
      </c>
      <c r="L79" s="4">
        <v>5.8</v>
      </c>
      <c r="M79">
        <v>12</v>
      </c>
      <c r="N79">
        <v>8</v>
      </c>
      <c r="O79" s="4">
        <v>124.3</v>
      </c>
      <c r="P79">
        <v>45</v>
      </c>
      <c r="Q79">
        <v>-105</v>
      </c>
      <c r="R79" s="3">
        <f t="shared" si="7"/>
        <v>-2.3333333333333335</v>
      </c>
      <c r="S79">
        <v>3</v>
      </c>
    </row>
    <row r="80" spans="1:19" x14ac:dyDescent="0.2">
      <c r="A80">
        <v>2015</v>
      </c>
      <c r="B80" t="s">
        <v>146</v>
      </c>
      <c r="C80" t="s">
        <v>319</v>
      </c>
      <c r="D80" t="s">
        <v>10</v>
      </c>
      <c r="E80" t="s">
        <v>89</v>
      </c>
      <c r="F80">
        <v>13</v>
      </c>
      <c r="G80">
        <v>205</v>
      </c>
      <c r="H80">
        <v>344</v>
      </c>
      <c r="I80" s="6">
        <f t="shared" si="5"/>
        <v>59.593023255813947</v>
      </c>
      <c r="J80">
        <v>2291</v>
      </c>
      <c r="K80" s="3">
        <f t="shared" si="6"/>
        <v>6.6598837209302326</v>
      </c>
      <c r="L80" s="4">
        <v>6.9</v>
      </c>
      <c r="M80">
        <v>15</v>
      </c>
      <c r="N80">
        <v>5</v>
      </c>
      <c r="O80" s="4">
        <v>127</v>
      </c>
      <c r="P80">
        <v>146</v>
      </c>
      <c r="Q80">
        <v>671</v>
      </c>
      <c r="R80" s="3">
        <f t="shared" si="7"/>
        <v>4.595890410958904</v>
      </c>
      <c r="S80">
        <v>11</v>
      </c>
    </row>
    <row r="81" spans="1:19" x14ac:dyDescent="0.2">
      <c r="A81">
        <v>2016</v>
      </c>
      <c r="B81" t="s">
        <v>146</v>
      </c>
      <c r="C81" t="s">
        <v>321</v>
      </c>
      <c r="D81" t="s">
        <v>10</v>
      </c>
      <c r="E81" t="s">
        <v>89</v>
      </c>
      <c r="F81">
        <v>13</v>
      </c>
      <c r="G81">
        <v>225</v>
      </c>
      <c r="H81">
        <v>357</v>
      </c>
      <c r="I81" s="6">
        <f t="shared" si="5"/>
        <v>63.02521008403361</v>
      </c>
      <c r="J81">
        <v>2946</v>
      </c>
      <c r="K81" s="3">
        <f t="shared" si="6"/>
        <v>8.2521008403361353</v>
      </c>
      <c r="L81" s="4">
        <v>8.3000000000000007</v>
      </c>
      <c r="M81">
        <v>27</v>
      </c>
      <c r="N81">
        <v>12</v>
      </c>
      <c r="O81" s="4">
        <v>150.6</v>
      </c>
      <c r="P81">
        <v>150</v>
      </c>
      <c r="Q81">
        <v>831</v>
      </c>
      <c r="R81" s="3">
        <f t="shared" si="7"/>
        <v>5.54</v>
      </c>
      <c r="S81">
        <v>12</v>
      </c>
    </row>
    <row r="82" spans="1:19" x14ac:dyDescent="0.2">
      <c r="A82">
        <v>2017</v>
      </c>
      <c r="B82" t="s">
        <v>330</v>
      </c>
      <c r="C82" t="s">
        <v>320</v>
      </c>
      <c r="D82" t="s">
        <v>10</v>
      </c>
      <c r="E82" t="s">
        <v>89</v>
      </c>
      <c r="F82">
        <v>9</v>
      </c>
      <c r="G82">
        <v>86</v>
      </c>
      <c r="H82">
        <v>139</v>
      </c>
      <c r="I82" s="6">
        <f t="shared" si="5"/>
        <v>61.870503597122308</v>
      </c>
      <c r="J82">
        <v>997</v>
      </c>
      <c r="K82" s="3">
        <f t="shared" si="6"/>
        <v>7.1726618705035969</v>
      </c>
      <c r="L82" s="4">
        <v>7.1</v>
      </c>
      <c r="M82">
        <v>4</v>
      </c>
      <c r="N82">
        <v>2</v>
      </c>
      <c r="O82" s="4">
        <v>128.69999999999999</v>
      </c>
      <c r="P82">
        <v>66</v>
      </c>
      <c r="Q82">
        <v>-39</v>
      </c>
      <c r="R82" s="3">
        <f t="shared" si="7"/>
        <v>-0.59090909090909094</v>
      </c>
      <c r="S82">
        <v>1</v>
      </c>
    </row>
    <row r="83" spans="1:19" x14ac:dyDescent="0.2">
      <c r="A83">
        <v>2018</v>
      </c>
      <c r="B83" t="s">
        <v>330</v>
      </c>
      <c r="C83" t="s">
        <v>320</v>
      </c>
      <c r="D83" t="s">
        <v>10</v>
      </c>
      <c r="E83" t="s">
        <v>89</v>
      </c>
      <c r="F83">
        <v>12</v>
      </c>
      <c r="G83">
        <v>153</v>
      </c>
      <c r="H83">
        <v>246</v>
      </c>
      <c r="I83" s="6">
        <f t="shared" si="5"/>
        <v>62.195121951219512</v>
      </c>
      <c r="J83">
        <v>1907</v>
      </c>
      <c r="K83" s="3">
        <f t="shared" si="6"/>
        <v>7.7520325203252032</v>
      </c>
      <c r="L83" s="4">
        <v>8.1999999999999993</v>
      </c>
      <c r="M83">
        <v>12</v>
      </c>
      <c r="N83">
        <v>3</v>
      </c>
      <c r="O83" s="4">
        <v>141</v>
      </c>
      <c r="P83">
        <v>40</v>
      </c>
      <c r="Q83">
        <v>-94</v>
      </c>
      <c r="R83" s="3">
        <f t="shared" si="7"/>
        <v>-2.35</v>
      </c>
      <c r="S83">
        <v>0</v>
      </c>
    </row>
    <row r="84" spans="1:19" x14ac:dyDescent="0.2">
      <c r="A84">
        <v>2019</v>
      </c>
      <c r="B84" t="s">
        <v>330</v>
      </c>
      <c r="C84" t="s">
        <v>319</v>
      </c>
      <c r="D84" t="s">
        <v>10</v>
      </c>
      <c r="E84" t="s">
        <v>89</v>
      </c>
      <c r="F84">
        <v>13</v>
      </c>
      <c r="G84">
        <v>152</v>
      </c>
      <c r="H84">
        <v>257</v>
      </c>
      <c r="I84" s="6">
        <f t="shared" si="5"/>
        <v>59.143968871595334</v>
      </c>
      <c r="J84">
        <v>2158</v>
      </c>
      <c r="K84" s="3">
        <f t="shared" si="6"/>
        <v>8.3968871595330743</v>
      </c>
      <c r="L84" s="4">
        <v>8.1999999999999993</v>
      </c>
      <c r="M84">
        <v>16</v>
      </c>
      <c r="N84">
        <v>8</v>
      </c>
      <c r="O84" s="4">
        <v>144</v>
      </c>
      <c r="P84">
        <v>49</v>
      </c>
      <c r="Q84">
        <v>54</v>
      </c>
      <c r="R84" s="3">
        <f t="shared" si="7"/>
        <v>1.1020408163265305</v>
      </c>
      <c r="S84">
        <v>0</v>
      </c>
    </row>
    <row r="85" spans="1:19" x14ac:dyDescent="0.2">
      <c r="A85">
        <v>2020</v>
      </c>
      <c r="B85" t="s">
        <v>330</v>
      </c>
      <c r="C85" t="s">
        <v>321</v>
      </c>
      <c r="D85" t="s">
        <v>10</v>
      </c>
      <c r="E85" t="s">
        <v>89</v>
      </c>
      <c r="F85">
        <v>7</v>
      </c>
      <c r="G85">
        <v>103</v>
      </c>
      <c r="H85">
        <v>166</v>
      </c>
      <c r="I85" s="6">
        <f t="shared" si="5"/>
        <v>62.048192771084345</v>
      </c>
      <c r="J85">
        <v>1112</v>
      </c>
      <c r="K85" s="3">
        <f t="shared" si="6"/>
        <v>6.6987951807228914</v>
      </c>
      <c r="L85" s="4">
        <v>6.3</v>
      </c>
      <c r="M85">
        <v>6</v>
      </c>
      <c r="N85">
        <v>4</v>
      </c>
      <c r="O85" s="4">
        <v>125.4</v>
      </c>
      <c r="P85">
        <v>41</v>
      </c>
      <c r="Q85">
        <v>17</v>
      </c>
      <c r="R85" s="3">
        <f t="shared" si="7"/>
        <v>0.41463414634146339</v>
      </c>
      <c r="S85">
        <v>4</v>
      </c>
    </row>
    <row r="86" spans="1:19" x14ac:dyDescent="0.2">
      <c r="A86">
        <v>2014</v>
      </c>
      <c r="B86" t="s">
        <v>453</v>
      </c>
      <c r="C86" t="s">
        <v>320</v>
      </c>
      <c r="D86" t="s">
        <v>9</v>
      </c>
      <c r="E86" t="s">
        <v>89</v>
      </c>
      <c r="F86">
        <v>8</v>
      </c>
      <c r="G86">
        <v>214</v>
      </c>
      <c r="H86">
        <v>321</v>
      </c>
      <c r="I86" s="6">
        <f t="shared" si="5"/>
        <v>66.666666666666657</v>
      </c>
      <c r="J86">
        <v>2649</v>
      </c>
      <c r="K86" s="3">
        <f t="shared" si="6"/>
        <v>8.2523364485981308</v>
      </c>
      <c r="L86" s="4">
        <v>8.6</v>
      </c>
      <c r="M86">
        <v>23</v>
      </c>
      <c r="N86">
        <v>8</v>
      </c>
      <c r="O86" s="4">
        <v>154.6</v>
      </c>
      <c r="P86">
        <v>52</v>
      </c>
      <c r="Q86">
        <v>156</v>
      </c>
      <c r="R86" s="3">
        <f t="shared" si="7"/>
        <v>3</v>
      </c>
      <c r="S86">
        <v>0</v>
      </c>
    </row>
    <row r="87" spans="1:19" x14ac:dyDescent="0.2">
      <c r="A87">
        <v>2015</v>
      </c>
      <c r="B87" t="s">
        <v>164</v>
      </c>
      <c r="C87" t="s">
        <v>320</v>
      </c>
      <c r="D87" t="s">
        <v>9</v>
      </c>
      <c r="E87" t="s">
        <v>89</v>
      </c>
      <c r="F87">
        <v>10</v>
      </c>
      <c r="G87">
        <v>160</v>
      </c>
      <c r="H87">
        <v>283</v>
      </c>
      <c r="I87" s="6">
        <f t="shared" si="5"/>
        <v>56.537102473498237</v>
      </c>
      <c r="J87">
        <v>2210</v>
      </c>
      <c r="K87" s="3">
        <f t="shared" si="6"/>
        <v>7.8091872791519439</v>
      </c>
      <c r="L87" s="4">
        <v>7.9</v>
      </c>
      <c r="M87">
        <v>17</v>
      </c>
      <c r="N87">
        <v>7</v>
      </c>
      <c r="O87" s="4">
        <v>137</v>
      </c>
      <c r="P87">
        <v>65</v>
      </c>
      <c r="Q87">
        <v>102</v>
      </c>
      <c r="R87" s="3">
        <f t="shared" si="7"/>
        <v>1.5692307692307692</v>
      </c>
      <c r="S87">
        <v>2</v>
      </c>
    </row>
    <row r="88" spans="1:19" x14ac:dyDescent="0.2">
      <c r="A88">
        <v>2016</v>
      </c>
      <c r="B88" t="s">
        <v>497</v>
      </c>
      <c r="C88" t="s">
        <v>321</v>
      </c>
      <c r="D88" t="s">
        <v>9</v>
      </c>
      <c r="E88" t="s">
        <v>89</v>
      </c>
      <c r="F88">
        <v>11</v>
      </c>
      <c r="G88">
        <v>193</v>
      </c>
      <c r="H88">
        <v>362</v>
      </c>
      <c r="I88" s="6">
        <f t="shared" si="5"/>
        <v>53.314917127071823</v>
      </c>
      <c r="J88">
        <v>2432</v>
      </c>
      <c r="K88" s="3">
        <f t="shared" si="6"/>
        <v>6.7182320441988947</v>
      </c>
      <c r="L88" s="4">
        <v>6.9</v>
      </c>
      <c r="M88">
        <v>19</v>
      </c>
      <c r="N88">
        <v>7</v>
      </c>
      <c r="O88" s="4">
        <v>123.2</v>
      </c>
      <c r="P88">
        <v>102</v>
      </c>
      <c r="Q88">
        <v>614</v>
      </c>
      <c r="R88" s="3">
        <f t="shared" si="7"/>
        <v>6.0196078431372548</v>
      </c>
      <c r="S88">
        <v>10</v>
      </c>
    </row>
    <row r="89" spans="1:19" x14ac:dyDescent="0.2">
      <c r="A89">
        <v>2017</v>
      </c>
      <c r="B89" t="s">
        <v>193</v>
      </c>
      <c r="C89" t="s">
        <v>322</v>
      </c>
      <c r="D89" t="s">
        <v>9</v>
      </c>
      <c r="E89" t="s">
        <v>89</v>
      </c>
      <c r="F89">
        <v>10</v>
      </c>
      <c r="G89">
        <v>117</v>
      </c>
      <c r="H89">
        <v>227</v>
      </c>
      <c r="I89" s="6">
        <f t="shared" si="5"/>
        <v>51.541850220264315</v>
      </c>
      <c r="J89">
        <v>1375</v>
      </c>
      <c r="K89" s="3">
        <f t="shared" si="6"/>
        <v>6.0572687224669606</v>
      </c>
      <c r="L89" s="4">
        <v>5.6</v>
      </c>
      <c r="M89">
        <v>8</v>
      </c>
      <c r="N89">
        <v>6</v>
      </c>
      <c r="O89" s="4">
        <v>108.8</v>
      </c>
      <c r="P89">
        <v>89</v>
      </c>
      <c r="Q89">
        <v>340</v>
      </c>
      <c r="R89" s="3">
        <f t="shared" si="7"/>
        <v>3.8202247191011236</v>
      </c>
      <c r="S89">
        <v>3</v>
      </c>
    </row>
    <row r="90" spans="1:19" x14ac:dyDescent="0.2">
      <c r="A90">
        <v>2018</v>
      </c>
      <c r="B90" t="s">
        <v>193</v>
      </c>
      <c r="C90" t="s">
        <v>320</v>
      </c>
      <c r="D90" t="s">
        <v>9</v>
      </c>
      <c r="E90" t="s">
        <v>89</v>
      </c>
      <c r="F90">
        <v>13</v>
      </c>
      <c r="G90">
        <v>238</v>
      </c>
      <c r="H90">
        <v>415</v>
      </c>
      <c r="I90" s="6">
        <f t="shared" si="5"/>
        <v>57.349397590361448</v>
      </c>
      <c r="J90">
        <v>3107</v>
      </c>
      <c r="K90" s="3">
        <f t="shared" si="6"/>
        <v>7.4867469879518076</v>
      </c>
      <c r="L90" s="4">
        <v>7.7</v>
      </c>
      <c r="M90">
        <v>24</v>
      </c>
      <c r="N90">
        <v>9</v>
      </c>
      <c r="O90" s="4">
        <v>135</v>
      </c>
      <c r="P90">
        <v>149</v>
      </c>
      <c r="Q90">
        <v>474</v>
      </c>
      <c r="R90" s="3">
        <f t="shared" si="7"/>
        <v>3.1812080536912752</v>
      </c>
      <c r="S90">
        <v>7</v>
      </c>
    </row>
    <row r="91" spans="1:19" x14ac:dyDescent="0.2">
      <c r="A91">
        <v>2019</v>
      </c>
      <c r="B91" t="s">
        <v>193</v>
      </c>
      <c r="C91" t="s">
        <v>319</v>
      </c>
      <c r="D91" t="s">
        <v>9</v>
      </c>
      <c r="E91" t="s">
        <v>89</v>
      </c>
      <c r="F91">
        <v>13</v>
      </c>
      <c r="G91">
        <v>258</v>
      </c>
      <c r="H91">
        <v>419</v>
      </c>
      <c r="I91" s="6">
        <f t="shared" si="5"/>
        <v>61.575178997613364</v>
      </c>
      <c r="J91">
        <v>2897</v>
      </c>
      <c r="K91" s="3">
        <f t="shared" si="6"/>
        <v>6.914081145584726</v>
      </c>
      <c r="L91" s="4">
        <v>6.9</v>
      </c>
      <c r="M91">
        <v>20</v>
      </c>
      <c r="N91">
        <v>9</v>
      </c>
      <c r="O91" s="4">
        <v>131.1</v>
      </c>
      <c r="P91">
        <v>126</v>
      </c>
      <c r="Q91">
        <v>501</v>
      </c>
      <c r="R91" s="3">
        <f t="shared" si="7"/>
        <v>3.9761904761904763</v>
      </c>
      <c r="S91">
        <v>8</v>
      </c>
    </row>
    <row r="92" spans="1:19" x14ac:dyDescent="0.2">
      <c r="A92">
        <v>2020</v>
      </c>
      <c r="B92" t="s">
        <v>193</v>
      </c>
      <c r="C92" t="s">
        <v>321</v>
      </c>
      <c r="D92" t="s">
        <v>9</v>
      </c>
      <c r="E92" t="s">
        <v>89</v>
      </c>
      <c r="F92">
        <v>10</v>
      </c>
      <c r="G92">
        <v>188</v>
      </c>
      <c r="H92">
        <v>297</v>
      </c>
      <c r="I92" s="6">
        <f t="shared" si="5"/>
        <v>63.299663299663301</v>
      </c>
      <c r="J92">
        <v>2282</v>
      </c>
      <c r="K92" s="3">
        <f t="shared" si="6"/>
        <v>7.6835016835016834</v>
      </c>
      <c r="L92" s="4">
        <v>8.5</v>
      </c>
      <c r="M92">
        <v>19</v>
      </c>
      <c r="N92">
        <v>3</v>
      </c>
      <c r="O92" s="4">
        <v>146.9</v>
      </c>
      <c r="P92">
        <v>74</v>
      </c>
      <c r="Q92">
        <v>294</v>
      </c>
      <c r="R92" s="3">
        <f t="shared" si="7"/>
        <v>3.9729729729729728</v>
      </c>
      <c r="S92">
        <v>4</v>
      </c>
    </row>
    <row r="93" spans="1:19" x14ac:dyDescent="0.2">
      <c r="A93">
        <v>2014</v>
      </c>
      <c r="B93" t="s">
        <v>540</v>
      </c>
      <c r="C93" t="s">
        <v>322</v>
      </c>
      <c r="D93" t="s">
        <v>61</v>
      </c>
      <c r="E93" t="s">
        <v>89</v>
      </c>
      <c r="F93">
        <v>7</v>
      </c>
      <c r="G93">
        <v>78</v>
      </c>
      <c r="H93">
        <v>152</v>
      </c>
      <c r="I93" s="6">
        <f t="shared" si="5"/>
        <v>51.315789473684212</v>
      </c>
      <c r="J93">
        <v>985</v>
      </c>
      <c r="K93" s="3">
        <f t="shared" si="6"/>
        <v>6.4802631578947372</v>
      </c>
      <c r="L93" s="4">
        <v>5.3</v>
      </c>
      <c r="M93">
        <v>9</v>
      </c>
      <c r="N93">
        <v>8</v>
      </c>
      <c r="O93" s="4">
        <v>114.8</v>
      </c>
      <c r="P93">
        <v>22</v>
      </c>
      <c r="Q93">
        <v>39</v>
      </c>
      <c r="R93" s="3">
        <f t="shared" si="7"/>
        <v>1.7727272727272727</v>
      </c>
      <c r="S93">
        <v>0</v>
      </c>
    </row>
    <row r="94" spans="1:19" x14ac:dyDescent="0.2">
      <c r="A94">
        <v>2015</v>
      </c>
      <c r="B94" t="s">
        <v>540</v>
      </c>
      <c r="C94" t="s">
        <v>320</v>
      </c>
      <c r="D94" t="s">
        <v>61</v>
      </c>
      <c r="E94" t="s">
        <v>89</v>
      </c>
      <c r="F94">
        <v>10</v>
      </c>
      <c r="G94">
        <v>146</v>
      </c>
      <c r="H94">
        <v>267</v>
      </c>
      <c r="I94" s="6">
        <f t="shared" si="5"/>
        <v>54.68164794007491</v>
      </c>
      <c r="J94">
        <v>1533</v>
      </c>
      <c r="K94" s="3">
        <f t="shared" si="6"/>
        <v>5.7415730337078648</v>
      </c>
      <c r="L94" s="4">
        <v>4.2</v>
      </c>
      <c r="M94">
        <v>6</v>
      </c>
      <c r="N94">
        <v>12</v>
      </c>
      <c r="O94" s="4">
        <v>101.3</v>
      </c>
      <c r="P94">
        <v>70</v>
      </c>
      <c r="Q94">
        <v>194</v>
      </c>
      <c r="R94" s="3">
        <f t="shared" si="7"/>
        <v>2.7714285714285714</v>
      </c>
      <c r="S94">
        <v>2</v>
      </c>
    </row>
    <row r="95" spans="1:19" x14ac:dyDescent="0.2">
      <c r="A95">
        <v>2016</v>
      </c>
      <c r="B95" t="s">
        <v>412</v>
      </c>
      <c r="C95" t="s">
        <v>320</v>
      </c>
      <c r="D95" t="s">
        <v>61</v>
      </c>
      <c r="E95" t="s">
        <v>89</v>
      </c>
      <c r="F95">
        <v>13</v>
      </c>
      <c r="G95">
        <v>204</v>
      </c>
      <c r="H95">
        <v>375</v>
      </c>
      <c r="I95" s="6">
        <f t="shared" si="5"/>
        <v>54.400000000000006</v>
      </c>
      <c r="J95">
        <v>2409</v>
      </c>
      <c r="K95" s="3">
        <f t="shared" si="6"/>
        <v>6.4240000000000004</v>
      </c>
      <c r="L95" s="4">
        <v>5.7</v>
      </c>
      <c r="M95">
        <v>9</v>
      </c>
      <c r="N95">
        <v>10</v>
      </c>
      <c r="O95" s="4">
        <v>110.9</v>
      </c>
      <c r="P95">
        <v>50</v>
      </c>
      <c r="Q95">
        <v>-129</v>
      </c>
      <c r="R95" s="3">
        <f t="shared" si="7"/>
        <v>-2.58</v>
      </c>
      <c r="S95">
        <v>0</v>
      </c>
    </row>
    <row r="96" spans="1:19" x14ac:dyDescent="0.2">
      <c r="A96">
        <v>2017</v>
      </c>
      <c r="B96" t="s">
        <v>412</v>
      </c>
      <c r="C96" t="s">
        <v>319</v>
      </c>
      <c r="D96" t="s">
        <v>61</v>
      </c>
      <c r="E96" t="s">
        <v>89</v>
      </c>
      <c r="F96">
        <v>12</v>
      </c>
      <c r="G96">
        <v>220</v>
      </c>
      <c r="H96">
        <v>380</v>
      </c>
      <c r="I96" s="6">
        <f t="shared" si="5"/>
        <v>57.894736842105267</v>
      </c>
      <c r="J96">
        <v>2823</v>
      </c>
      <c r="K96" s="3">
        <f t="shared" si="6"/>
        <v>7.4289473684210527</v>
      </c>
      <c r="L96" s="4">
        <v>7.6</v>
      </c>
      <c r="M96">
        <v>26</v>
      </c>
      <c r="N96">
        <v>10</v>
      </c>
      <c r="O96" s="4">
        <v>137.6</v>
      </c>
      <c r="P96">
        <v>34</v>
      </c>
      <c r="Q96">
        <v>-84</v>
      </c>
      <c r="R96" s="3">
        <f t="shared" si="7"/>
        <v>-2.4705882352941178</v>
      </c>
      <c r="S96">
        <v>3</v>
      </c>
    </row>
    <row r="97" spans="1:19" x14ac:dyDescent="0.2">
      <c r="A97">
        <v>2018</v>
      </c>
      <c r="B97" t="s">
        <v>412</v>
      </c>
      <c r="C97" t="s">
        <v>321</v>
      </c>
      <c r="D97" t="s">
        <v>61</v>
      </c>
      <c r="E97" t="s">
        <v>89</v>
      </c>
      <c r="F97">
        <v>13</v>
      </c>
      <c r="G97">
        <v>254</v>
      </c>
      <c r="H97">
        <v>406</v>
      </c>
      <c r="I97" s="6">
        <f t="shared" si="5"/>
        <v>62.561576354679801</v>
      </c>
      <c r="J97">
        <v>3130</v>
      </c>
      <c r="K97" s="3">
        <f t="shared" si="6"/>
        <v>7.7093596059113301</v>
      </c>
      <c r="L97" s="4">
        <v>8.1999999999999993</v>
      </c>
      <c r="M97">
        <v>24</v>
      </c>
      <c r="N97">
        <v>6</v>
      </c>
      <c r="O97" s="4">
        <v>143.9</v>
      </c>
      <c r="P97">
        <v>39</v>
      </c>
      <c r="Q97">
        <v>-80</v>
      </c>
      <c r="R97" s="3">
        <f t="shared" si="7"/>
        <v>-2.0512820512820511</v>
      </c>
      <c r="S97">
        <v>0</v>
      </c>
    </row>
    <row r="98" spans="1:19" x14ac:dyDescent="0.2">
      <c r="A98">
        <v>2019</v>
      </c>
      <c r="B98" t="s">
        <v>375</v>
      </c>
      <c r="C98" t="s">
        <v>321</v>
      </c>
      <c r="D98" t="s">
        <v>61</v>
      </c>
      <c r="E98" t="s">
        <v>89</v>
      </c>
      <c r="F98">
        <v>11</v>
      </c>
      <c r="G98">
        <v>149</v>
      </c>
      <c r="H98">
        <v>258</v>
      </c>
      <c r="I98" s="6">
        <f t="shared" si="5"/>
        <v>57.751937984496124</v>
      </c>
      <c r="J98">
        <v>1585</v>
      </c>
      <c r="K98" s="3">
        <f t="shared" si="6"/>
        <v>6.1434108527131785</v>
      </c>
      <c r="L98" s="4">
        <v>6</v>
      </c>
      <c r="M98">
        <v>9</v>
      </c>
      <c r="N98">
        <v>5</v>
      </c>
      <c r="O98" s="4">
        <v>117</v>
      </c>
      <c r="P98">
        <v>53</v>
      </c>
      <c r="Q98">
        <v>47</v>
      </c>
      <c r="R98" s="3">
        <f t="shared" si="7"/>
        <v>0.8867924528301887</v>
      </c>
      <c r="S98">
        <v>0</v>
      </c>
    </row>
    <row r="99" spans="1:19" x14ac:dyDescent="0.2">
      <c r="A99">
        <v>2020</v>
      </c>
      <c r="B99" t="s">
        <v>219</v>
      </c>
      <c r="C99" t="s">
        <v>322</v>
      </c>
      <c r="D99" t="s">
        <v>61</v>
      </c>
      <c r="E99" t="s">
        <v>89</v>
      </c>
      <c r="F99">
        <v>9</v>
      </c>
      <c r="G99">
        <v>186</v>
      </c>
      <c r="H99">
        <v>288</v>
      </c>
      <c r="I99" s="6">
        <f t="shared" si="5"/>
        <v>64.583333333333343</v>
      </c>
      <c r="J99">
        <v>1928</v>
      </c>
      <c r="K99" s="3">
        <f t="shared" si="6"/>
        <v>6.6944444444444446</v>
      </c>
      <c r="L99" s="4">
        <v>6</v>
      </c>
      <c r="M99">
        <v>12</v>
      </c>
      <c r="N99">
        <v>10</v>
      </c>
      <c r="O99" s="4">
        <v>127.6</v>
      </c>
      <c r="P99">
        <v>41</v>
      </c>
      <c r="Q99">
        <v>-52</v>
      </c>
      <c r="R99" s="3">
        <f t="shared" si="7"/>
        <v>-1.2682926829268293</v>
      </c>
      <c r="S9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3D8E-E278-FC44-9CE0-E179216BD343}">
  <dimension ref="A1:S70"/>
  <sheetViews>
    <sheetView workbookViewId="0">
      <selection sqref="A1:S70"/>
    </sheetView>
  </sheetViews>
  <sheetFormatPr baseColWidth="10" defaultRowHeight="16" x14ac:dyDescent="0.2"/>
  <cols>
    <col min="1" max="1" width="5.1640625" bestFit="1" customWidth="1"/>
    <col min="2" max="2" width="17.1640625" bestFit="1" customWidth="1"/>
    <col min="4" max="4" width="16.33203125" bestFit="1" customWidth="1"/>
    <col min="5" max="5" width="10.33203125" bestFit="1" customWidth="1"/>
    <col min="6" max="6" width="7" bestFit="1" customWidth="1"/>
    <col min="7" max="7" width="11.33203125" bestFit="1" customWidth="1"/>
    <col min="8" max="8" width="8.83203125" bestFit="1" customWidth="1"/>
    <col min="9" max="9" width="20.83203125" bestFit="1" customWidth="1"/>
    <col min="10" max="11" width="5.6640625" bestFit="1" customWidth="1"/>
    <col min="12" max="12" width="5.33203125" bestFit="1" customWidth="1"/>
    <col min="13" max="14" width="3.33203125" bestFit="1" customWidth="1"/>
    <col min="15" max="15" width="5.6640625" bestFit="1" customWidth="1"/>
    <col min="16" max="16" width="13.83203125" bestFit="1" customWidth="1"/>
    <col min="17" max="17" width="10.6640625" bestFit="1" customWidth="1"/>
    <col min="18" max="18" width="12.83203125" bestFit="1" customWidth="1"/>
    <col min="19" max="19" width="8.33203125" bestFit="1" customWidth="1"/>
  </cols>
  <sheetData>
    <row r="1" spans="1:19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</row>
    <row r="2" spans="1:19" x14ac:dyDescent="0.2">
      <c r="A2">
        <v>2014</v>
      </c>
      <c r="B2" t="s">
        <v>450</v>
      </c>
      <c r="C2" t="s">
        <v>322</v>
      </c>
      <c r="D2" t="s">
        <v>223</v>
      </c>
      <c r="E2" t="s">
        <v>111</v>
      </c>
      <c r="F2">
        <v>12</v>
      </c>
      <c r="G2">
        <v>181</v>
      </c>
      <c r="H2">
        <v>295</v>
      </c>
      <c r="I2" s="6">
        <f t="shared" ref="I2:I65" si="0">G2/H2*100</f>
        <v>61.355932203389827</v>
      </c>
      <c r="J2">
        <v>2381</v>
      </c>
      <c r="K2" s="3">
        <f t="shared" ref="K2:K65" si="1">J2/H2</f>
        <v>8.0711864406779661</v>
      </c>
      <c r="L2">
        <v>7.9</v>
      </c>
      <c r="M2">
        <v>17</v>
      </c>
      <c r="N2">
        <v>9</v>
      </c>
      <c r="O2" s="4">
        <v>142.1</v>
      </c>
      <c r="P2">
        <v>78</v>
      </c>
      <c r="Q2">
        <v>483</v>
      </c>
      <c r="R2" s="3">
        <v>6.2</v>
      </c>
      <c r="S2">
        <v>4</v>
      </c>
    </row>
    <row r="3" spans="1:19" x14ac:dyDescent="0.2">
      <c r="A3">
        <v>2015</v>
      </c>
      <c r="B3" t="s">
        <v>450</v>
      </c>
      <c r="C3" t="s">
        <v>320</v>
      </c>
      <c r="D3" t="s">
        <v>223</v>
      </c>
      <c r="E3" t="s">
        <v>111</v>
      </c>
      <c r="F3">
        <v>13</v>
      </c>
      <c r="G3">
        <v>167</v>
      </c>
      <c r="H3">
        <v>280</v>
      </c>
      <c r="I3" s="6">
        <f t="shared" si="0"/>
        <v>59.642857142857139</v>
      </c>
      <c r="J3">
        <v>2364</v>
      </c>
      <c r="K3" s="3">
        <f t="shared" si="1"/>
        <v>8.4428571428571431</v>
      </c>
      <c r="L3">
        <v>9.1999999999999993</v>
      </c>
      <c r="M3">
        <v>31</v>
      </c>
      <c r="N3">
        <v>9</v>
      </c>
      <c r="O3" s="4">
        <v>160.69999999999999</v>
      </c>
      <c r="P3">
        <v>85</v>
      </c>
      <c r="Q3">
        <v>436</v>
      </c>
      <c r="R3" s="3">
        <v>5.0999999999999996</v>
      </c>
      <c r="S3">
        <v>5</v>
      </c>
    </row>
    <row r="4" spans="1:19" x14ac:dyDescent="0.2">
      <c r="A4">
        <v>2016</v>
      </c>
      <c r="B4" t="s">
        <v>450</v>
      </c>
      <c r="C4" t="s">
        <v>319</v>
      </c>
      <c r="D4" t="s">
        <v>223</v>
      </c>
      <c r="E4" t="s">
        <v>111</v>
      </c>
      <c r="F4">
        <v>13</v>
      </c>
      <c r="G4">
        <v>197</v>
      </c>
      <c r="H4">
        <v>325</v>
      </c>
      <c r="I4" s="6">
        <f t="shared" si="0"/>
        <v>60.615384615384613</v>
      </c>
      <c r="J4">
        <v>2281</v>
      </c>
      <c r="K4" s="3">
        <f t="shared" si="1"/>
        <v>7.0184615384615388</v>
      </c>
      <c r="L4">
        <v>6.8</v>
      </c>
      <c r="M4">
        <v>15</v>
      </c>
      <c r="N4">
        <v>8</v>
      </c>
      <c r="O4" s="4">
        <v>129.9</v>
      </c>
      <c r="P4">
        <v>89</v>
      </c>
      <c r="Q4">
        <v>505</v>
      </c>
      <c r="R4" s="3">
        <v>5.7</v>
      </c>
      <c r="S4">
        <v>9</v>
      </c>
    </row>
    <row r="5" spans="1:19" x14ac:dyDescent="0.2">
      <c r="A5">
        <v>2017</v>
      </c>
      <c r="B5" t="s">
        <v>450</v>
      </c>
      <c r="C5" t="s">
        <v>321</v>
      </c>
      <c r="D5" t="s">
        <v>223</v>
      </c>
      <c r="E5" t="s">
        <v>111</v>
      </c>
      <c r="F5">
        <v>13</v>
      </c>
      <c r="G5">
        <v>206</v>
      </c>
      <c r="H5">
        <v>337</v>
      </c>
      <c r="I5" s="6">
        <f t="shared" si="0"/>
        <v>61.127596439169139</v>
      </c>
      <c r="J5">
        <v>2737</v>
      </c>
      <c r="K5" s="3">
        <f t="shared" si="1"/>
        <v>8.12166172106825</v>
      </c>
      <c r="L5">
        <v>8.9</v>
      </c>
      <c r="M5">
        <v>27</v>
      </c>
      <c r="N5">
        <v>6</v>
      </c>
      <c r="O5" s="4">
        <v>152.19999999999999</v>
      </c>
      <c r="P5">
        <v>78</v>
      </c>
      <c r="Q5">
        <v>584</v>
      </c>
      <c r="R5" s="3">
        <v>7.5</v>
      </c>
      <c r="S5">
        <v>5</v>
      </c>
    </row>
    <row r="6" spans="1:19" x14ac:dyDescent="0.2">
      <c r="A6">
        <v>2018</v>
      </c>
      <c r="B6" t="s">
        <v>291</v>
      </c>
      <c r="C6" t="s">
        <v>320</v>
      </c>
      <c r="D6" t="s">
        <v>223</v>
      </c>
      <c r="E6" t="s">
        <v>111</v>
      </c>
      <c r="F6">
        <v>12</v>
      </c>
      <c r="G6">
        <v>159</v>
      </c>
      <c r="H6">
        <v>254</v>
      </c>
      <c r="I6" s="6">
        <f t="shared" si="0"/>
        <v>62.598425196850393</v>
      </c>
      <c r="J6">
        <v>2039</v>
      </c>
      <c r="K6" s="3">
        <f t="shared" si="1"/>
        <v>8.0275590551181111</v>
      </c>
      <c r="L6">
        <v>8.6</v>
      </c>
      <c r="M6">
        <v>21</v>
      </c>
      <c r="N6">
        <v>6</v>
      </c>
      <c r="O6" s="4">
        <v>152.6</v>
      </c>
      <c r="P6">
        <v>92</v>
      </c>
      <c r="Q6">
        <v>504</v>
      </c>
      <c r="R6" s="3">
        <v>5.5</v>
      </c>
      <c r="S6">
        <v>10</v>
      </c>
    </row>
    <row r="7" spans="1:19" x14ac:dyDescent="0.2">
      <c r="A7">
        <v>2019</v>
      </c>
      <c r="B7" t="s">
        <v>291</v>
      </c>
      <c r="C7" t="s">
        <v>319</v>
      </c>
      <c r="D7" t="s">
        <v>223</v>
      </c>
      <c r="E7" t="s">
        <v>111</v>
      </c>
      <c r="F7">
        <v>14</v>
      </c>
      <c r="G7">
        <v>225</v>
      </c>
      <c r="H7">
        <v>359</v>
      </c>
      <c r="I7" s="6">
        <f t="shared" si="0"/>
        <v>62.674094707520887</v>
      </c>
      <c r="J7">
        <v>2718</v>
      </c>
      <c r="K7" s="3">
        <f t="shared" si="1"/>
        <v>7.5710306406685239</v>
      </c>
      <c r="L7">
        <v>8.4</v>
      </c>
      <c r="M7">
        <v>28</v>
      </c>
      <c r="N7">
        <v>6</v>
      </c>
      <c r="O7" s="4">
        <v>148.69999999999999</v>
      </c>
      <c r="P7">
        <v>104</v>
      </c>
      <c r="Q7">
        <v>440</v>
      </c>
      <c r="R7" s="3">
        <v>4.2</v>
      </c>
      <c r="S7">
        <v>7</v>
      </c>
    </row>
    <row r="8" spans="1:19" x14ac:dyDescent="0.2">
      <c r="A8">
        <v>2020</v>
      </c>
      <c r="B8" t="s">
        <v>291</v>
      </c>
      <c r="C8" t="s">
        <v>321</v>
      </c>
      <c r="D8" t="s">
        <v>223</v>
      </c>
      <c r="E8" t="s">
        <v>111</v>
      </c>
      <c r="F8">
        <v>12</v>
      </c>
      <c r="G8">
        <v>186</v>
      </c>
      <c r="H8">
        <v>291</v>
      </c>
      <c r="I8" s="6">
        <f t="shared" si="0"/>
        <v>63.917525773195869</v>
      </c>
      <c r="J8">
        <v>2189</v>
      </c>
      <c r="K8" s="3">
        <f t="shared" si="1"/>
        <v>7.5223367697594501</v>
      </c>
      <c r="L8">
        <v>7.2</v>
      </c>
      <c r="M8">
        <v>20</v>
      </c>
      <c r="N8">
        <v>11</v>
      </c>
      <c r="O8" s="4">
        <v>142.19999999999999</v>
      </c>
      <c r="P8">
        <v>90</v>
      </c>
      <c r="Q8">
        <v>312</v>
      </c>
      <c r="R8" s="3">
        <f>Q8/P8</f>
        <v>3.4666666666666668</v>
      </c>
      <c r="S8">
        <v>2</v>
      </c>
    </row>
    <row r="9" spans="1:19" x14ac:dyDescent="0.2">
      <c r="A9">
        <v>2014</v>
      </c>
      <c r="B9" t="s">
        <v>515</v>
      </c>
      <c r="C9" t="s">
        <v>319</v>
      </c>
      <c r="D9" t="s">
        <v>72</v>
      </c>
      <c r="E9" t="s">
        <v>111</v>
      </c>
      <c r="F9">
        <v>13</v>
      </c>
      <c r="G9">
        <v>269</v>
      </c>
      <c r="H9">
        <v>432</v>
      </c>
      <c r="I9" s="6">
        <f t="shared" si="0"/>
        <v>62.268518518518526</v>
      </c>
      <c r="J9">
        <v>3277</v>
      </c>
      <c r="K9" s="3">
        <f t="shared" si="1"/>
        <v>7.5856481481481479</v>
      </c>
      <c r="L9">
        <v>8</v>
      </c>
      <c r="M9">
        <v>24</v>
      </c>
      <c r="N9">
        <v>7</v>
      </c>
      <c r="O9" s="4">
        <v>141.1</v>
      </c>
      <c r="P9">
        <v>211</v>
      </c>
      <c r="Q9">
        <v>779</v>
      </c>
      <c r="R9" s="3">
        <v>3.7</v>
      </c>
      <c r="S9">
        <v>11</v>
      </c>
    </row>
    <row r="10" spans="1:19" x14ac:dyDescent="0.2">
      <c r="A10">
        <v>2015</v>
      </c>
      <c r="B10" t="s">
        <v>515</v>
      </c>
      <c r="C10" t="s">
        <v>321</v>
      </c>
      <c r="D10" t="s">
        <v>72</v>
      </c>
      <c r="E10" t="s">
        <v>111</v>
      </c>
      <c r="F10">
        <v>10</v>
      </c>
      <c r="G10">
        <v>136</v>
      </c>
      <c r="H10">
        <v>252</v>
      </c>
      <c r="I10" s="6">
        <f t="shared" si="0"/>
        <v>53.968253968253968</v>
      </c>
      <c r="J10">
        <v>1835</v>
      </c>
      <c r="K10" s="3">
        <f t="shared" si="1"/>
        <v>7.2817460317460316</v>
      </c>
      <c r="L10">
        <v>7.2</v>
      </c>
      <c r="M10">
        <v>19</v>
      </c>
      <c r="N10">
        <v>9</v>
      </c>
      <c r="O10" s="4">
        <v>132.9</v>
      </c>
      <c r="P10">
        <v>138</v>
      </c>
      <c r="Q10">
        <v>400</v>
      </c>
      <c r="R10" s="3">
        <v>2.9</v>
      </c>
      <c r="S10">
        <v>5</v>
      </c>
    </row>
    <row r="11" spans="1:19" x14ac:dyDescent="0.2">
      <c r="A11">
        <v>2016</v>
      </c>
      <c r="B11" t="s">
        <v>409</v>
      </c>
      <c r="C11" t="s">
        <v>320</v>
      </c>
      <c r="D11" t="s">
        <v>72</v>
      </c>
      <c r="E11" t="s">
        <v>111</v>
      </c>
      <c r="F11">
        <v>13</v>
      </c>
      <c r="G11">
        <v>197</v>
      </c>
      <c r="H11">
        <v>340</v>
      </c>
      <c r="I11" s="6">
        <f t="shared" si="0"/>
        <v>57.941176470588239</v>
      </c>
      <c r="J11">
        <v>2719</v>
      </c>
      <c r="K11" s="3">
        <f t="shared" si="1"/>
        <v>7.9970588235294118</v>
      </c>
      <c r="L11">
        <v>8.1</v>
      </c>
      <c r="M11">
        <v>19</v>
      </c>
      <c r="N11">
        <v>8</v>
      </c>
      <c r="O11" s="4">
        <v>138.9</v>
      </c>
      <c r="P11">
        <v>79</v>
      </c>
      <c r="Q11">
        <v>131</v>
      </c>
      <c r="R11" s="3">
        <v>1.7</v>
      </c>
      <c r="S11">
        <v>1</v>
      </c>
    </row>
    <row r="12" spans="1:19" x14ac:dyDescent="0.2">
      <c r="A12">
        <v>2017</v>
      </c>
      <c r="B12" t="s">
        <v>409</v>
      </c>
      <c r="C12" t="s">
        <v>319</v>
      </c>
      <c r="D12" t="s">
        <v>72</v>
      </c>
      <c r="E12" t="s">
        <v>111</v>
      </c>
      <c r="F12">
        <v>12</v>
      </c>
      <c r="G12">
        <v>305</v>
      </c>
      <c r="H12">
        <v>487</v>
      </c>
      <c r="I12" s="6">
        <f t="shared" si="0"/>
        <v>62.628336755646821</v>
      </c>
      <c r="J12">
        <v>3967</v>
      </c>
      <c r="K12" s="3">
        <f t="shared" si="1"/>
        <v>8.1457905544147842</v>
      </c>
      <c r="L12">
        <v>8.1999999999999993</v>
      </c>
      <c r="M12">
        <v>37</v>
      </c>
      <c r="N12">
        <v>16</v>
      </c>
      <c r="O12" s="4">
        <v>149.6</v>
      </c>
      <c r="P12">
        <v>132</v>
      </c>
      <c r="Q12">
        <v>415</v>
      </c>
      <c r="R12" s="3">
        <v>3.1</v>
      </c>
      <c r="S12">
        <v>7</v>
      </c>
    </row>
    <row r="13" spans="1:19" x14ac:dyDescent="0.2">
      <c r="A13">
        <v>2018</v>
      </c>
      <c r="B13" t="s">
        <v>409</v>
      </c>
      <c r="C13" t="s">
        <v>321</v>
      </c>
      <c r="D13" t="s">
        <v>72</v>
      </c>
      <c r="E13" t="s">
        <v>111</v>
      </c>
      <c r="F13">
        <v>13</v>
      </c>
      <c r="G13">
        <v>286</v>
      </c>
      <c r="H13">
        <v>434</v>
      </c>
      <c r="I13" s="6">
        <f t="shared" si="0"/>
        <v>65.89861751152074</v>
      </c>
      <c r="J13">
        <v>3447</v>
      </c>
      <c r="K13" s="3">
        <f t="shared" si="1"/>
        <v>7.9423963133640552</v>
      </c>
      <c r="L13">
        <v>8.3000000000000007</v>
      </c>
      <c r="M13">
        <v>27</v>
      </c>
      <c r="N13">
        <v>9</v>
      </c>
      <c r="O13" s="4">
        <v>149</v>
      </c>
      <c r="P13">
        <v>133</v>
      </c>
      <c r="Q13">
        <v>411</v>
      </c>
      <c r="R13" s="3">
        <v>3.1</v>
      </c>
      <c r="S13">
        <v>6</v>
      </c>
    </row>
    <row r="14" spans="1:19" x14ac:dyDescent="0.2">
      <c r="A14">
        <v>2019</v>
      </c>
      <c r="B14" t="s">
        <v>252</v>
      </c>
      <c r="C14" t="s">
        <v>322</v>
      </c>
      <c r="D14" t="s">
        <v>72</v>
      </c>
      <c r="E14" t="s">
        <v>111</v>
      </c>
      <c r="F14">
        <v>10</v>
      </c>
      <c r="G14">
        <v>204</v>
      </c>
      <c r="H14">
        <v>310</v>
      </c>
      <c r="I14" s="6">
        <f t="shared" si="0"/>
        <v>65.806451612903231</v>
      </c>
      <c r="J14">
        <v>2946</v>
      </c>
      <c r="K14" s="3">
        <f t="shared" si="1"/>
        <v>9.5032258064516135</v>
      </c>
      <c r="L14">
        <v>9.8000000000000007</v>
      </c>
      <c r="M14">
        <v>27</v>
      </c>
      <c r="N14">
        <v>10</v>
      </c>
      <c r="O14" s="4">
        <v>167.9</v>
      </c>
      <c r="P14">
        <v>79</v>
      </c>
      <c r="Q14">
        <v>46</v>
      </c>
      <c r="R14" s="3">
        <v>0.6</v>
      </c>
      <c r="S14">
        <v>1</v>
      </c>
    </row>
    <row r="15" spans="1:19" x14ac:dyDescent="0.2">
      <c r="A15">
        <v>2020</v>
      </c>
      <c r="B15" t="s">
        <v>252</v>
      </c>
      <c r="C15" t="s">
        <v>320</v>
      </c>
      <c r="D15" t="s">
        <v>72</v>
      </c>
      <c r="E15" t="s">
        <v>111</v>
      </c>
      <c r="F15">
        <v>11</v>
      </c>
      <c r="G15">
        <v>116</v>
      </c>
      <c r="H15">
        <v>194</v>
      </c>
      <c r="I15" s="6">
        <f t="shared" si="0"/>
        <v>59.793814432989691</v>
      </c>
      <c r="J15">
        <v>2058</v>
      </c>
      <c r="K15" s="3">
        <f t="shared" si="1"/>
        <v>10.608247422680412</v>
      </c>
      <c r="L15">
        <v>12.1</v>
      </c>
      <c r="M15">
        <v>19</v>
      </c>
      <c r="N15">
        <v>2</v>
      </c>
      <c r="O15" s="4">
        <v>179.2</v>
      </c>
      <c r="P15">
        <v>43</v>
      </c>
      <c r="Q15">
        <v>15</v>
      </c>
      <c r="R15" s="3">
        <f>Q15/P15</f>
        <v>0.34883720930232559</v>
      </c>
      <c r="S15">
        <v>0</v>
      </c>
    </row>
    <row r="16" spans="1:19" x14ac:dyDescent="0.2">
      <c r="A16">
        <v>2020</v>
      </c>
      <c r="B16" t="s">
        <v>253</v>
      </c>
      <c r="C16" t="s">
        <v>319</v>
      </c>
      <c r="D16" t="s">
        <v>72</v>
      </c>
      <c r="E16" t="s">
        <v>111</v>
      </c>
      <c r="F16">
        <v>11</v>
      </c>
      <c r="G16">
        <v>156</v>
      </c>
      <c r="H16">
        <v>262</v>
      </c>
      <c r="I16" s="6">
        <f t="shared" si="0"/>
        <v>59.541984732824424</v>
      </c>
      <c r="J16">
        <v>1863</v>
      </c>
      <c r="K16" s="3">
        <f t="shared" si="1"/>
        <v>7.1106870229007635</v>
      </c>
      <c r="L16">
        <v>7.5</v>
      </c>
      <c r="M16">
        <v>18</v>
      </c>
      <c r="N16">
        <v>6</v>
      </c>
      <c r="O16" s="4">
        <v>137.4</v>
      </c>
      <c r="P16">
        <v>34</v>
      </c>
      <c r="Q16">
        <v>25</v>
      </c>
      <c r="R16" s="3">
        <f>Q16/P16</f>
        <v>0.73529411764705888</v>
      </c>
      <c r="S16">
        <v>0</v>
      </c>
    </row>
    <row r="17" spans="1:19" x14ac:dyDescent="0.2">
      <c r="A17">
        <v>2017</v>
      </c>
      <c r="B17" t="s">
        <v>613</v>
      </c>
      <c r="C17" t="s">
        <v>321</v>
      </c>
      <c r="D17" t="s">
        <v>102</v>
      </c>
      <c r="E17" t="s">
        <v>111</v>
      </c>
      <c r="F17">
        <v>9</v>
      </c>
      <c r="G17">
        <v>100</v>
      </c>
      <c r="H17">
        <v>170</v>
      </c>
      <c r="I17" s="6">
        <f t="shared" si="0"/>
        <v>58.82352941176471</v>
      </c>
      <c r="J17">
        <v>1440</v>
      </c>
      <c r="K17" s="3">
        <f t="shared" si="1"/>
        <v>8.4705882352941178</v>
      </c>
      <c r="L17">
        <v>8.4</v>
      </c>
      <c r="M17">
        <v>11</v>
      </c>
      <c r="N17">
        <v>5</v>
      </c>
      <c r="O17" s="4">
        <v>145.4</v>
      </c>
      <c r="P17">
        <v>39</v>
      </c>
      <c r="Q17">
        <v>83</v>
      </c>
      <c r="R17" s="3">
        <v>2.1</v>
      </c>
      <c r="S17">
        <v>0</v>
      </c>
    </row>
    <row r="18" spans="1:19" x14ac:dyDescent="0.2">
      <c r="A18">
        <v>2018</v>
      </c>
      <c r="B18" t="s">
        <v>614</v>
      </c>
      <c r="C18" t="s">
        <v>321</v>
      </c>
      <c r="D18" t="s">
        <v>102</v>
      </c>
      <c r="E18" t="s">
        <v>111</v>
      </c>
      <c r="F18">
        <v>9</v>
      </c>
      <c r="G18">
        <v>76</v>
      </c>
      <c r="H18">
        <v>131</v>
      </c>
      <c r="I18" s="6">
        <f t="shared" si="0"/>
        <v>58.015267175572518</v>
      </c>
      <c r="J18">
        <v>1010</v>
      </c>
      <c r="K18" s="3">
        <f t="shared" si="1"/>
        <v>7.7099236641221376</v>
      </c>
      <c r="L18">
        <v>7.9</v>
      </c>
      <c r="M18">
        <v>8</v>
      </c>
      <c r="N18">
        <v>3</v>
      </c>
      <c r="O18" s="4">
        <v>138.4</v>
      </c>
      <c r="P18">
        <v>56</v>
      </c>
      <c r="Q18">
        <v>251</v>
      </c>
      <c r="R18" s="3">
        <v>4.5</v>
      </c>
      <c r="S18">
        <v>1</v>
      </c>
    </row>
    <row r="19" spans="1:19" x14ac:dyDescent="0.2">
      <c r="A19">
        <v>2019</v>
      </c>
      <c r="B19" t="s">
        <v>359</v>
      </c>
      <c r="C19" t="s">
        <v>320</v>
      </c>
      <c r="D19" t="s">
        <v>102</v>
      </c>
      <c r="E19" t="s">
        <v>111</v>
      </c>
      <c r="F19">
        <v>10</v>
      </c>
      <c r="G19">
        <v>119</v>
      </c>
      <c r="H19">
        <v>187</v>
      </c>
      <c r="I19" s="6">
        <f t="shared" si="0"/>
        <v>63.636363636363633</v>
      </c>
      <c r="J19">
        <v>1421</v>
      </c>
      <c r="K19" s="3">
        <f t="shared" si="1"/>
        <v>7.5989304812834222</v>
      </c>
      <c r="L19">
        <v>7.2</v>
      </c>
      <c r="M19">
        <v>12</v>
      </c>
      <c r="N19">
        <v>7</v>
      </c>
      <c r="O19" s="4">
        <v>141.19999999999999</v>
      </c>
      <c r="P19">
        <v>54</v>
      </c>
      <c r="Q19">
        <v>181</v>
      </c>
      <c r="R19" s="3">
        <v>3.4</v>
      </c>
      <c r="S19">
        <v>2</v>
      </c>
    </row>
    <row r="20" spans="1:19" x14ac:dyDescent="0.2">
      <c r="A20">
        <v>2020</v>
      </c>
      <c r="B20" t="s">
        <v>281</v>
      </c>
      <c r="C20" t="s">
        <v>322</v>
      </c>
      <c r="D20" t="s">
        <v>102</v>
      </c>
      <c r="E20" t="s">
        <v>111</v>
      </c>
      <c r="F20">
        <v>11</v>
      </c>
      <c r="G20">
        <v>172</v>
      </c>
      <c r="H20">
        <v>250</v>
      </c>
      <c r="I20" s="6">
        <f t="shared" si="0"/>
        <v>68.8</v>
      </c>
      <c r="J20">
        <v>2488</v>
      </c>
      <c r="K20" s="3">
        <f t="shared" si="1"/>
        <v>9.952</v>
      </c>
      <c r="L20">
        <v>11.5</v>
      </c>
      <c r="M20">
        <v>26</v>
      </c>
      <c r="N20">
        <v>3</v>
      </c>
      <c r="O20" s="4">
        <v>184.3</v>
      </c>
      <c r="P20">
        <v>111</v>
      </c>
      <c r="Q20">
        <v>569</v>
      </c>
      <c r="R20" s="3">
        <f>Q20/P20</f>
        <v>5.1261261261261257</v>
      </c>
      <c r="S20">
        <v>7</v>
      </c>
    </row>
    <row r="21" spans="1:19" x14ac:dyDescent="0.2">
      <c r="A21">
        <v>2014</v>
      </c>
      <c r="B21" t="s">
        <v>502</v>
      </c>
      <c r="C21" t="s">
        <v>319</v>
      </c>
      <c r="D21" t="s">
        <v>256</v>
      </c>
      <c r="E21" t="s">
        <v>111</v>
      </c>
      <c r="F21">
        <v>12</v>
      </c>
      <c r="G21">
        <v>259</v>
      </c>
      <c r="H21">
        <v>429</v>
      </c>
      <c r="I21" s="6">
        <f t="shared" si="0"/>
        <v>60.372960372960371</v>
      </c>
      <c r="J21">
        <v>3283</v>
      </c>
      <c r="K21" s="3">
        <f t="shared" si="1"/>
        <v>7.6526806526806528</v>
      </c>
      <c r="L21">
        <v>6.9</v>
      </c>
      <c r="M21">
        <v>23</v>
      </c>
      <c r="N21">
        <v>17</v>
      </c>
      <c r="O21" s="4">
        <v>134.4</v>
      </c>
      <c r="P21">
        <v>73</v>
      </c>
      <c r="Q21">
        <v>10</v>
      </c>
      <c r="R21" s="3">
        <v>0.1</v>
      </c>
      <c r="S21">
        <v>2</v>
      </c>
    </row>
    <row r="22" spans="1:19" x14ac:dyDescent="0.2">
      <c r="A22">
        <v>2015</v>
      </c>
      <c r="B22" t="s">
        <v>502</v>
      </c>
      <c r="C22" t="s">
        <v>321</v>
      </c>
      <c r="D22" t="s">
        <v>256</v>
      </c>
      <c r="E22" t="s">
        <v>111</v>
      </c>
      <c r="F22">
        <v>13</v>
      </c>
      <c r="G22">
        <v>307</v>
      </c>
      <c r="H22">
        <v>486</v>
      </c>
      <c r="I22" s="6">
        <f t="shared" si="0"/>
        <v>63.168724279835388</v>
      </c>
      <c r="J22">
        <v>4368</v>
      </c>
      <c r="K22" s="3">
        <f t="shared" si="1"/>
        <v>8.9876543209876552</v>
      </c>
      <c r="L22">
        <v>9</v>
      </c>
      <c r="M22">
        <v>28</v>
      </c>
      <c r="N22">
        <v>12</v>
      </c>
      <c r="O22" s="4">
        <v>152.69999999999999</v>
      </c>
      <c r="P22">
        <v>61</v>
      </c>
      <c r="Q22">
        <v>-95</v>
      </c>
      <c r="R22" s="3">
        <v>-1.6</v>
      </c>
      <c r="S22">
        <v>6</v>
      </c>
    </row>
    <row r="23" spans="1:19" x14ac:dyDescent="0.2">
      <c r="A23">
        <v>2016</v>
      </c>
      <c r="B23" t="s">
        <v>454</v>
      </c>
      <c r="C23" t="s">
        <v>319</v>
      </c>
      <c r="D23" t="s">
        <v>256</v>
      </c>
      <c r="E23" t="s">
        <v>111</v>
      </c>
      <c r="F23">
        <v>10</v>
      </c>
      <c r="G23">
        <v>207</v>
      </c>
      <c r="H23">
        <v>373</v>
      </c>
      <c r="I23" s="6">
        <f t="shared" si="0"/>
        <v>55.495978552278821</v>
      </c>
      <c r="J23">
        <v>2684</v>
      </c>
      <c r="K23" s="3">
        <f t="shared" si="1"/>
        <v>7.1957104557640754</v>
      </c>
      <c r="L23">
        <v>6.5</v>
      </c>
      <c r="M23">
        <v>16</v>
      </c>
      <c r="N23">
        <v>13</v>
      </c>
      <c r="O23" s="4">
        <v>123.1</v>
      </c>
      <c r="P23">
        <v>27</v>
      </c>
      <c r="Q23">
        <v>-3</v>
      </c>
      <c r="R23" s="3">
        <v>-0.1</v>
      </c>
      <c r="S23">
        <v>2</v>
      </c>
    </row>
    <row r="24" spans="1:19" x14ac:dyDescent="0.2">
      <c r="A24">
        <v>2017</v>
      </c>
      <c r="B24" t="s">
        <v>454</v>
      </c>
      <c r="C24" t="s">
        <v>321</v>
      </c>
      <c r="D24" t="s">
        <v>256</v>
      </c>
      <c r="E24" t="s">
        <v>111</v>
      </c>
      <c r="F24">
        <v>12</v>
      </c>
      <c r="G24">
        <v>259</v>
      </c>
      <c r="H24">
        <v>403</v>
      </c>
      <c r="I24" s="6">
        <f t="shared" si="0"/>
        <v>64.267990074441684</v>
      </c>
      <c r="J24">
        <v>3146</v>
      </c>
      <c r="K24" s="3">
        <f t="shared" si="1"/>
        <v>7.806451612903226</v>
      </c>
      <c r="L24">
        <v>7.7</v>
      </c>
      <c r="M24">
        <v>14</v>
      </c>
      <c r="N24">
        <v>7</v>
      </c>
      <c r="O24" s="4">
        <v>137.80000000000001</v>
      </c>
      <c r="P24">
        <v>64</v>
      </c>
      <c r="Q24">
        <v>123</v>
      </c>
      <c r="R24" s="3">
        <v>1.9</v>
      </c>
      <c r="S24">
        <v>1</v>
      </c>
    </row>
    <row r="25" spans="1:19" x14ac:dyDescent="0.2">
      <c r="A25">
        <v>2018</v>
      </c>
      <c r="B25" t="s">
        <v>350</v>
      </c>
      <c r="C25" t="s">
        <v>319</v>
      </c>
      <c r="D25" t="s">
        <v>256</v>
      </c>
      <c r="E25" t="s">
        <v>111</v>
      </c>
      <c r="F25">
        <v>11</v>
      </c>
      <c r="G25">
        <v>174</v>
      </c>
      <c r="H25">
        <v>292</v>
      </c>
      <c r="I25" s="6">
        <f t="shared" si="0"/>
        <v>59.589041095890416</v>
      </c>
      <c r="J25">
        <v>2119</v>
      </c>
      <c r="K25" s="3">
        <f t="shared" si="1"/>
        <v>7.256849315068493</v>
      </c>
      <c r="L25">
        <v>7.3</v>
      </c>
      <c r="M25">
        <v>12</v>
      </c>
      <c r="N25">
        <v>5</v>
      </c>
      <c r="O25" s="4">
        <v>130.69999999999999</v>
      </c>
      <c r="P25">
        <v>159</v>
      </c>
      <c r="Q25">
        <v>625</v>
      </c>
      <c r="R25" s="3">
        <v>3.9</v>
      </c>
      <c r="S25">
        <v>5</v>
      </c>
    </row>
    <row r="26" spans="1:19" x14ac:dyDescent="0.2">
      <c r="A26">
        <v>2019</v>
      </c>
      <c r="B26" t="s">
        <v>350</v>
      </c>
      <c r="C26" t="s">
        <v>321</v>
      </c>
      <c r="D26" t="s">
        <v>256</v>
      </c>
      <c r="E26" t="s">
        <v>111</v>
      </c>
      <c r="F26">
        <v>13</v>
      </c>
      <c r="G26">
        <v>227</v>
      </c>
      <c r="H26">
        <v>355</v>
      </c>
      <c r="I26" s="6">
        <f t="shared" si="0"/>
        <v>63.943661971830991</v>
      </c>
      <c r="J26">
        <v>2447</v>
      </c>
      <c r="K26" s="3">
        <f t="shared" si="1"/>
        <v>6.8929577464788734</v>
      </c>
      <c r="L26">
        <v>7.1</v>
      </c>
      <c r="M26">
        <v>22</v>
      </c>
      <c r="N26">
        <v>8</v>
      </c>
      <c r="O26" s="4">
        <v>137.80000000000001</v>
      </c>
      <c r="P26">
        <v>160</v>
      </c>
      <c r="Q26">
        <v>668</v>
      </c>
      <c r="R26" s="3">
        <v>4.2</v>
      </c>
      <c r="S26">
        <v>6</v>
      </c>
    </row>
    <row r="27" spans="1:19" x14ac:dyDescent="0.2">
      <c r="A27">
        <v>2020</v>
      </c>
      <c r="B27" t="s">
        <v>308</v>
      </c>
      <c r="C27" t="s">
        <v>322</v>
      </c>
      <c r="D27" t="s">
        <v>256</v>
      </c>
      <c r="E27" t="s">
        <v>111</v>
      </c>
      <c r="F27">
        <v>10</v>
      </c>
      <c r="G27">
        <v>178</v>
      </c>
      <c r="H27">
        <v>304</v>
      </c>
      <c r="I27" s="6">
        <f t="shared" si="0"/>
        <v>58.55263157894737</v>
      </c>
      <c r="J27">
        <v>2278</v>
      </c>
      <c r="K27" s="3">
        <f t="shared" si="1"/>
        <v>7.4934210526315788</v>
      </c>
      <c r="L27">
        <v>7.1</v>
      </c>
      <c r="M27">
        <v>17</v>
      </c>
      <c r="N27">
        <v>10</v>
      </c>
      <c r="O27" s="4">
        <v>133.4</v>
      </c>
      <c r="P27">
        <v>98</v>
      </c>
      <c r="Q27">
        <v>301</v>
      </c>
      <c r="R27" s="3">
        <f>Q27/P27</f>
        <v>3.0714285714285716</v>
      </c>
      <c r="S27">
        <v>7</v>
      </c>
    </row>
    <row r="28" spans="1:19" x14ac:dyDescent="0.2">
      <c r="A28">
        <v>2014</v>
      </c>
      <c r="B28" t="s">
        <v>430</v>
      </c>
      <c r="C28" t="s">
        <v>322</v>
      </c>
      <c r="D28" t="s">
        <v>34</v>
      </c>
      <c r="E28" t="s">
        <v>111</v>
      </c>
      <c r="F28">
        <v>11</v>
      </c>
      <c r="G28">
        <v>221</v>
      </c>
      <c r="H28">
        <v>379</v>
      </c>
      <c r="I28" s="6">
        <f t="shared" si="0"/>
        <v>58.311345646437992</v>
      </c>
      <c r="J28">
        <v>2540</v>
      </c>
      <c r="K28" s="3">
        <f t="shared" si="1"/>
        <v>6.7018469656992083</v>
      </c>
      <c r="L28">
        <v>5.0999999999999996</v>
      </c>
      <c r="M28">
        <v>11</v>
      </c>
      <c r="N28">
        <v>18</v>
      </c>
      <c r="O28" s="4">
        <v>114.7</v>
      </c>
      <c r="P28">
        <v>86</v>
      </c>
      <c r="Q28">
        <v>-66</v>
      </c>
      <c r="R28" s="3">
        <v>-0.8</v>
      </c>
      <c r="S28">
        <v>1</v>
      </c>
    </row>
    <row r="29" spans="1:19" x14ac:dyDescent="0.2">
      <c r="A29">
        <v>2015</v>
      </c>
      <c r="B29" t="s">
        <v>430</v>
      </c>
      <c r="C29" t="s">
        <v>320</v>
      </c>
      <c r="D29" t="s">
        <v>34</v>
      </c>
      <c r="E29" t="s">
        <v>111</v>
      </c>
      <c r="F29">
        <v>11</v>
      </c>
      <c r="G29">
        <v>246</v>
      </c>
      <c r="H29">
        <v>390</v>
      </c>
      <c r="I29" s="6">
        <f t="shared" si="0"/>
        <v>63.076923076923073</v>
      </c>
      <c r="J29">
        <v>2972</v>
      </c>
      <c r="K29" s="3">
        <f t="shared" si="1"/>
        <v>7.6205128205128201</v>
      </c>
      <c r="L29">
        <v>7.2</v>
      </c>
      <c r="M29">
        <v>16</v>
      </c>
      <c r="N29">
        <v>11</v>
      </c>
      <c r="O29" s="4">
        <v>135</v>
      </c>
      <c r="P29">
        <v>91</v>
      </c>
      <c r="Q29">
        <v>234</v>
      </c>
      <c r="R29" s="3">
        <v>2.6</v>
      </c>
      <c r="S29">
        <v>5</v>
      </c>
    </row>
    <row r="30" spans="1:19" x14ac:dyDescent="0.2">
      <c r="A30">
        <v>2016</v>
      </c>
      <c r="B30" t="s">
        <v>430</v>
      </c>
      <c r="C30" t="s">
        <v>319</v>
      </c>
      <c r="D30" t="s">
        <v>34</v>
      </c>
      <c r="E30" t="s">
        <v>111</v>
      </c>
      <c r="F30">
        <v>13</v>
      </c>
      <c r="G30">
        <v>257</v>
      </c>
      <c r="H30">
        <v>415</v>
      </c>
      <c r="I30" s="6">
        <f t="shared" si="0"/>
        <v>61.927710843373497</v>
      </c>
      <c r="J30">
        <v>3184</v>
      </c>
      <c r="K30" s="3">
        <f t="shared" si="1"/>
        <v>7.6722891566265057</v>
      </c>
      <c r="L30">
        <v>7.5</v>
      </c>
      <c r="M30">
        <v>19</v>
      </c>
      <c r="N30">
        <v>10</v>
      </c>
      <c r="O30" s="4">
        <v>136.69999999999999</v>
      </c>
      <c r="P30">
        <v>88</v>
      </c>
      <c r="Q30">
        <v>167</v>
      </c>
      <c r="R30" s="3">
        <v>1.9</v>
      </c>
      <c r="S30">
        <v>4</v>
      </c>
    </row>
    <row r="31" spans="1:19" x14ac:dyDescent="0.2">
      <c r="A31">
        <v>2017</v>
      </c>
      <c r="B31" t="s">
        <v>430</v>
      </c>
      <c r="C31" t="s">
        <v>321</v>
      </c>
      <c r="D31" t="s">
        <v>34</v>
      </c>
      <c r="E31" t="s">
        <v>111</v>
      </c>
      <c r="F31">
        <v>9</v>
      </c>
      <c r="G31">
        <v>173</v>
      </c>
      <c r="H31">
        <v>281</v>
      </c>
      <c r="I31" s="6">
        <f t="shared" si="0"/>
        <v>61.565836298932389</v>
      </c>
      <c r="J31">
        <v>2056</v>
      </c>
      <c r="K31" s="3">
        <f t="shared" si="1"/>
        <v>7.3167259786476873</v>
      </c>
      <c r="L31">
        <v>7.8</v>
      </c>
      <c r="M31">
        <v>16</v>
      </c>
      <c r="N31">
        <v>4</v>
      </c>
      <c r="O31" s="4">
        <v>139</v>
      </c>
      <c r="P31">
        <v>68</v>
      </c>
      <c r="Q31">
        <v>-26</v>
      </c>
      <c r="R31" s="3">
        <v>-0.4</v>
      </c>
      <c r="S31">
        <v>2</v>
      </c>
    </row>
    <row r="32" spans="1:19" x14ac:dyDescent="0.2">
      <c r="A32">
        <v>2014</v>
      </c>
      <c r="B32" t="s">
        <v>581</v>
      </c>
      <c r="C32" t="s">
        <v>321</v>
      </c>
      <c r="D32" t="s">
        <v>80</v>
      </c>
      <c r="E32" t="s">
        <v>111</v>
      </c>
      <c r="F32">
        <v>13</v>
      </c>
      <c r="G32">
        <v>216</v>
      </c>
      <c r="H32">
        <v>342</v>
      </c>
      <c r="I32" s="6">
        <f t="shared" si="0"/>
        <v>63.157894736842103</v>
      </c>
      <c r="J32">
        <v>2295</v>
      </c>
      <c r="K32" s="3">
        <f t="shared" si="1"/>
        <v>6.7105263157894735</v>
      </c>
      <c r="L32">
        <v>6.3</v>
      </c>
      <c r="M32">
        <v>13</v>
      </c>
      <c r="N32">
        <v>9</v>
      </c>
      <c r="O32" s="4">
        <v>126.8</v>
      </c>
      <c r="P32">
        <v>146</v>
      </c>
      <c r="Q32">
        <v>653</v>
      </c>
      <c r="R32" s="3">
        <v>4.5</v>
      </c>
      <c r="S32">
        <v>3</v>
      </c>
    </row>
    <row r="33" spans="1:19" x14ac:dyDescent="0.2">
      <c r="A33">
        <v>2015</v>
      </c>
      <c r="B33" t="s">
        <v>531</v>
      </c>
      <c r="C33" t="s">
        <v>319</v>
      </c>
      <c r="D33" t="s">
        <v>80</v>
      </c>
      <c r="E33" t="s">
        <v>111</v>
      </c>
      <c r="F33">
        <v>10</v>
      </c>
      <c r="G33">
        <v>123</v>
      </c>
      <c r="H33">
        <v>201</v>
      </c>
      <c r="I33" s="6">
        <f t="shared" si="0"/>
        <v>61.194029850746269</v>
      </c>
      <c r="J33">
        <v>1407</v>
      </c>
      <c r="K33" s="3">
        <f t="shared" si="1"/>
        <v>7</v>
      </c>
      <c r="L33">
        <v>5.9</v>
      </c>
      <c r="M33">
        <v>5</v>
      </c>
      <c r="N33">
        <v>7</v>
      </c>
      <c r="O33" s="4">
        <v>121.2</v>
      </c>
      <c r="P33">
        <v>46</v>
      </c>
      <c r="Q33">
        <v>83</v>
      </c>
      <c r="R33" s="3">
        <v>1.8</v>
      </c>
      <c r="S33">
        <v>2</v>
      </c>
    </row>
    <row r="34" spans="1:19" x14ac:dyDescent="0.2">
      <c r="A34">
        <v>2016</v>
      </c>
      <c r="B34" t="s">
        <v>498</v>
      </c>
      <c r="C34" t="s">
        <v>321</v>
      </c>
      <c r="D34" t="s">
        <v>80</v>
      </c>
      <c r="E34" t="s">
        <v>111</v>
      </c>
      <c r="F34">
        <v>13</v>
      </c>
      <c r="G34">
        <v>193</v>
      </c>
      <c r="H34">
        <v>323</v>
      </c>
      <c r="I34" s="6">
        <f t="shared" si="0"/>
        <v>59.752321981424153</v>
      </c>
      <c r="J34">
        <v>2178</v>
      </c>
      <c r="K34" s="3">
        <f t="shared" si="1"/>
        <v>6.7430340557275539</v>
      </c>
      <c r="L34">
        <v>5.6</v>
      </c>
      <c r="M34">
        <v>11</v>
      </c>
      <c r="N34">
        <v>13</v>
      </c>
      <c r="O34" s="4">
        <v>119.6</v>
      </c>
      <c r="P34">
        <v>144</v>
      </c>
      <c r="Q34">
        <v>341</v>
      </c>
      <c r="R34" s="3">
        <v>2.4</v>
      </c>
      <c r="S34">
        <v>9</v>
      </c>
    </row>
    <row r="35" spans="1:19" x14ac:dyDescent="0.2">
      <c r="A35">
        <v>2017</v>
      </c>
      <c r="B35" t="s">
        <v>438</v>
      </c>
      <c r="C35" t="s">
        <v>319</v>
      </c>
      <c r="D35" t="s">
        <v>80</v>
      </c>
      <c r="E35" t="s">
        <v>111</v>
      </c>
      <c r="F35">
        <v>10</v>
      </c>
      <c r="G35">
        <v>122</v>
      </c>
      <c r="H35">
        <v>215</v>
      </c>
      <c r="I35" s="6">
        <f t="shared" si="0"/>
        <v>56.744186046511622</v>
      </c>
      <c r="J35">
        <v>1386</v>
      </c>
      <c r="K35" s="3">
        <f t="shared" si="1"/>
        <v>6.4465116279069772</v>
      </c>
      <c r="L35">
        <v>5.7</v>
      </c>
      <c r="M35">
        <v>10</v>
      </c>
      <c r="N35">
        <v>8</v>
      </c>
      <c r="O35" s="4">
        <v>118.8</v>
      </c>
      <c r="P35">
        <v>71</v>
      </c>
      <c r="Q35">
        <v>347</v>
      </c>
      <c r="R35" s="3">
        <v>4.9000000000000004</v>
      </c>
      <c r="S35">
        <v>5</v>
      </c>
    </row>
    <row r="36" spans="1:19" x14ac:dyDescent="0.2">
      <c r="A36">
        <v>2018</v>
      </c>
      <c r="B36" t="s">
        <v>410</v>
      </c>
      <c r="C36" t="s">
        <v>321</v>
      </c>
      <c r="D36" t="s">
        <v>80</v>
      </c>
      <c r="E36" t="s">
        <v>111</v>
      </c>
      <c r="F36">
        <v>14</v>
      </c>
      <c r="G36">
        <v>182</v>
      </c>
      <c r="H36">
        <v>287</v>
      </c>
      <c r="I36" s="6">
        <f t="shared" si="0"/>
        <v>63.414634146341463</v>
      </c>
      <c r="J36">
        <v>2272</v>
      </c>
      <c r="K36" s="3">
        <f t="shared" si="1"/>
        <v>7.9163763066202089</v>
      </c>
      <c r="L36">
        <v>7.4</v>
      </c>
      <c r="M36">
        <v>20</v>
      </c>
      <c r="N36">
        <v>12</v>
      </c>
      <c r="O36" s="4">
        <v>144.5</v>
      </c>
      <c r="P36">
        <v>56</v>
      </c>
      <c r="Q36">
        <v>-15</v>
      </c>
      <c r="R36" s="3">
        <v>-0.3</v>
      </c>
      <c r="S36">
        <v>3</v>
      </c>
    </row>
    <row r="37" spans="1:19" x14ac:dyDescent="0.2">
      <c r="A37">
        <v>2019</v>
      </c>
      <c r="B37" t="s">
        <v>306</v>
      </c>
      <c r="C37" t="s">
        <v>319</v>
      </c>
      <c r="D37" t="s">
        <v>80</v>
      </c>
      <c r="E37" t="s">
        <v>111</v>
      </c>
      <c r="F37">
        <v>14</v>
      </c>
      <c r="G37">
        <v>243</v>
      </c>
      <c r="H37">
        <v>378</v>
      </c>
      <c r="I37" s="6">
        <f t="shared" si="0"/>
        <v>64.285714285714292</v>
      </c>
      <c r="J37">
        <v>3050</v>
      </c>
      <c r="K37" s="3">
        <f t="shared" si="1"/>
        <v>8.0687830687830679</v>
      </c>
      <c r="L37">
        <v>9</v>
      </c>
      <c r="M37">
        <v>26</v>
      </c>
      <c r="N37">
        <v>4</v>
      </c>
      <c r="O37" s="4">
        <v>152.6</v>
      </c>
      <c r="P37">
        <v>69</v>
      </c>
      <c r="Q37">
        <v>195</v>
      </c>
      <c r="R37" s="3">
        <v>2.8</v>
      </c>
      <c r="S37">
        <v>3</v>
      </c>
    </row>
    <row r="38" spans="1:19" x14ac:dyDescent="0.2">
      <c r="A38">
        <v>2020</v>
      </c>
      <c r="B38" t="s">
        <v>306</v>
      </c>
      <c r="C38" t="s">
        <v>321</v>
      </c>
      <c r="D38" t="s">
        <v>80</v>
      </c>
      <c r="E38" t="s">
        <v>111</v>
      </c>
      <c r="F38">
        <v>11</v>
      </c>
      <c r="G38">
        <v>177</v>
      </c>
      <c r="H38">
        <v>297</v>
      </c>
      <c r="I38" s="6">
        <f t="shared" si="0"/>
        <v>59.595959595959592</v>
      </c>
      <c r="J38">
        <v>2274</v>
      </c>
      <c r="K38" s="3">
        <f t="shared" si="1"/>
        <v>7.6565656565656566</v>
      </c>
      <c r="L38">
        <v>7.9</v>
      </c>
      <c r="M38">
        <v>19</v>
      </c>
      <c r="N38">
        <v>7</v>
      </c>
      <c r="O38" s="4">
        <v>140.30000000000001</v>
      </c>
      <c r="P38">
        <v>55</v>
      </c>
      <c r="Q38">
        <v>335</v>
      </c>
      <c r="R38" s="3">
        <f>Q38/P38</f>
        <v>6.0909090909090908</v>
      </c>
      <c r="S38">
        <v>5</v>
      </c>
    </row>
    <row r="39" spans="1:19" x14ac:dyDescent="0.2">
      <c r="A39">
        <v>2014</v>
      </c>
      <c r="B39" t="s">
        <v>556</v>
      </c>
      <c r="C39" t="s">
        <v>321</v>
      </c>
      <c r="D39" t="s">
        <v>242</v>
      </c>
      <c r="E39" t="s">
        <v>111</v>
      </c>
      <c r="F39">
        <v>12</v>
      </c>
      <c r="G39">
        <v>301</v>
      </c>
      <c r="H39">
        <v>501</v>
      </c>
      <c r="I39" s="6">
        <f t="shared" si="0"/>
        <v>60.079840319361274</v>
      </c>
      <c r="J39">
        <v>3181</v>
      </c>
      <c r="K39" s="3">
        <f t="shared" si="1"/>
        <v>6.3493013972055889</v>
      </c>
      <c r="L39">
        <v>6.4</v>
      </c>
      <c r="M39">
        <v>14</v>
      </c>
      <c r="N39">
        <v>6</v>
      </c>
      <c r="O39" s="4">
        <v>120.2</v>
      </c>
      <c r="P39">
        <v>110</v>
      </c>
      <c r="Q39">
        <v>6</v>
      </c>
      <c r="R39" s="3">
        <v>0.1</v>
      </c>
      <c r="S39">
        <v>3</v>
      </c>
    </row>
    <row r="40" spans="1:19" x14ac:dyDescent="0.2">
      <c r="A40">
        <v>2015</v>
      </c>
      <c r="B40" t="s">
        <v>538</v>
      </c>
      <c r="C40" t="s">
        <v>322</v>
      </c>
      <c r="D40" t="s">
        <v>242</v>
      </c>
      <c r="E40" t="s">
        <v>111</v>
      </c>
      <c r="F40">
        <v>10</v>
      </c>
      <c r="G40">
        <v>191</v>
      </c>
      <c r="H40">
        <v>334</v>
      </c>
      <c r="I40" s="6">
        <f t="shared" si="0"/>
        <v>57.185628742514972</v>
      </c>
      <c r="J40">
        <v>2033</v>
      </c>
      <c r="K40" s="3">
        <f t="shared" si="1"/>
        <v>6.0868263473053892</v>
      </c>
      <c r="L40">
        <v>5.6</v>
      </c>
      <c r="M40">
        <v>17</v>
      </c>
      <c r="N40">
        <v>11</v>
      </c>
      <c r="O40" s="4">
        <v>118.5</v>
      </c>
      <c r="P40">
        <v>108</v>
      </c>
      <c r="Q40">
        <v>250</v>
      </c>
      <c r="R40" s="3">
        <v>2.2999999999999998</v>
      </c>
      <c r="S40">
        <v>2</v>
      </c>
    </row>
    <row r="41" spans="1:19" x14ac:dyDescent="0.2">
      <c r="A41">
        <v>2016</v>
      </c>
      <c r="B41" t="s">
        <v>538</v>
      </c>
      <c r="C41" t="s">
        <v>320</v>
      </c>
      <c r="D41" t="s">
        <v>242</v>
      </c>
      <c r="E41" t="s">
        <v>111</v>
      </c>
      <c r="F41">
        <v>8</v>
      </c>
      <c r="G41">
        <v>103</v>
      </c>
      <c r="H41">
        <v>179</v>
      </c>
      <c r="I41" s="6">
        <f t="shared" si="0"/>
        <v>57.541899441340782</v>
      </c>
      <c r="J41">
        <v>1237</v>
      </c>
      <c r="K41" s="3">
        <f t="shared" si="1"/>
        <v>6.9106145251396649</v>
      </c>
      <c r="L41">
        <v>6.2</v>
      </c>
      <c r="M41">
        <v>9</v>
      </c>
      <c r="N41">
        <v>7</v>
      </c>
      <c r="O41" s="4">
        <v>124.4</v>
      </c>
      <c r="P41">
        <v>60</v>
      </c>
      <c r="Q41">
        <v>308</v>
      </c>
      <c r="R41" s="3">
        <v>5.0999999999999996</v>
      </c>
      <c r="S41">
        <v>3</v>
      </c>
    </row>
    <row r="42" spans="1:19" x14ac:dyDescent="0.2">
      <c r="A42">
        <v>2017</v>
      </c>
      <c r="B42" t="s">
        <v>357</v>
      </c>
      <c r="C42" t="s">
        <v>320</v>
      </c>
      <c r="D42" t="s">
        <v>242</v>
      </c>
      <c r="E42" t="s">
        <v>111</v>
      </c>
      <c r="F42">
        <v>12</v>
      </c>
      <c r="G42">
        <v>211</v>
      </c>
      <c r="H42">
        <v>344</v>
      </c>
      <c r="I42" s="6">
        <f t="shared" si="0"/>
        <v>61.337209302325576</v>
      </c>
      <c r="J42">
        <v>2878</v>
      </c>
      <c r="K42" s="3">
        <f t="shared" si="1"/>
        <v>8.3662790697674421</v>
      </c>
      <c r="L42">
        <v>8.6</v>
      </c>
      <c r="M42">
        <v>17</v>
      </c>
      <c r="N42">
        <v>6</v>
      </c>
      <c r="O42" s="4">
        <v>144.4</v>
      </c>
      <c r="P42">
        <v>137</v>
      </c>
      <c r="Q42">
        <v>573</v>
      </c>
      <c r="R42" s="3">
        <v>4.2</v>
      </c>
      <c r="S42">
        <v>13</v>
      </c>
    </row>
    <row r="43" spans="1:19" x14ac:dyDescent="0.2">
      <c r="A43">
        <v>2018</v>
      </c>
      <c r="B43" t="s">
        <v>357</v>
      </c>
      <c r="C43" t="s">
        <v>319</v>
      </c>
      <c r="D43" t="s">
        <v>242</v>
      </c>
      <c r="E43" t="s">
        <v>111</v>
      </c>
      <c r="F43">
        <v>12</v>
      </c>
      <c r="G43">
        <v>231</v>
      </c>
      <c r="H43">
        <v>374</v>
      </c>
      <c r="I43" s="6">
        <f t="shared" si="0"/>
        <v>61.764705882352942</v>
      </c>
      <c r="J43">
        <v>2869</v>
      </c>
      <c r="K43" s="3">
        <f t="shared" si="1"/>
        <v>7.6711229946524062</v>
      </c>
      <c r="L43">
        <v>7.1</v>
      </c>
      <c r="M43">
        <v>16</v>
      </c>
      <c r="N43">
        <v>12</v>
      </c>
      <c r="O43" s="4">
        <v>133.9</v>
      </c>
      <c r="P43">
        <v>140</v>
      </c>
      <c r="Q43">
        <v>632</v>
      </c>
      <c r="R43" s="3">
        <v>4.5</v>
      </c>
      <c r="S43">
        <v>10</v>
      </c>
    </row>
    <row r="44" spans="1:19" x14ac:dyDescent="0.2">
      <c r="A44">
        <v>2019</v>
      </c>
      <c r="B44" t="s">
        <v>357</v>
      </c>
      <c r="C44" t="s">
        <v>321</v>
      </c>
      <c r="D44" t="s">
        <v>242</v>
      </c>
      <c r="E44" t="s">
        <v>111</v>
      </c>
      <c r="F44">
        <v>12</v>
      </c>
      <c r="G44">
        <v>238</v>
      </c>
      <c r="H44">
        <v>389</v>
      </c>
      <c r="I44" s="6">
        <f t="shared" si="0"/>
        <v>61.182519280205661</v>
      </c>
      <c r="J44">
        <v>2939</v>
      </c>
      <c r="K44" s="3">
        <f t="shared" si="1"/>
        <v>7.5552699228791775</v>
      </c>
      <c r="L44">
        <v>7.5</v>
      </c>
      <c r="M44">
        <v>21</v>
      </c>
      <c r="N44">
        <v>10</v>
      </c>
      <c r="O44" s="4">
        <v>137.30000000000001</v>
      </c>
      <c r="P44">
        <v>140</v>
      </c>
      <c r="Q44">
        <v>794</v>
      </c>
      <c r="R44" s="3">
        <v>5.7</v>
      </c>
      <c r="S44">
        <v>12</v>
      </c>
    </row>
    <row r="45" spans="1:19" x14ac:dyDescent="0.2">
      <c r="A45">
        <v>2020</v>
      </c>
      <c r="B45" t="s">
        <v>241</v>
      </c>
      <c r="C45" t="s">
        <v>320</v>
      </c>
      <c r="D45" t="s">
        <v>242</v>
      </c>
      <c r="E45" t="s">
        <v>111</v>
      </c>
      <c r="F45">
        <v>8</v>
      </c>
      <c r="G45">
        <v>151</v>
      </c>
      <c r="H45">
        <v>248</v>
      </c>
      <c r="I45" s="6">
        <f t="shared" si="0"/>
        <v>60.887096774193552</v>
      </c>
      <c r="J45">
        <v>1537</v>
      </c>
      <c r="K45" s="3">
        <f t="shared" si="1"/>
        <v>6.19758064516129</v>
      </c>
      <c r="L45">
        <v>5.6</v>
      </c>
      <c r="M45">
        <v>8</v>
      </c>
      <c r="N45">
        <v>7</v>
      </c>
      <c r="O45" s="4">
        <v>117.9</v>
      </c>
      <c r="P45">
        <v>35</v>
      </c>
      <c r="Q45">
        <v>57</v>
      </c>
      <c r="R45" s="3">
        <f>Q45/P45</f>
        <v>1.6285714285714286</v>
      </c>
      <c r="S45">
        <v>0</v>
      </c>
    </row>
    <row r="46" spans="1:19" x14ac:dyDescent="0.2">
      <c r="A46">
        <v>2014</v>
      </c>
      <c r="B46" t="s">
        <v>460</v>
      </c>
      <c r="C46" t="s">
        <v>320</v>
      </c>
      <c r="D46" t="s">
        <v>251</v>
      </c>
      <c r="E46" t="s">
        <v>111</v>
      </c>
      <c r="F46">
        <v>12</v>
      </c>
      <c r="G46">
        <v>268</v>
      </c>
      <c r="H46">
        <v>436</v>
      </c>
      <c r="I46" s="6">
        <f t="shared" si="0"/>
        <v>61.467889908256879</v>
      </c>
      <c r="J46">
        <v>2779</v>
      </c>
      <c r="K46" s="3">
        <f t="shared" si="1"/>
        <v>6.3738532110091741</v>
      </c>
      <c r="L46">
        <v>4.9000000000000004</v>
      </c>
      <c r="M46">
        <v>19</v>
      </c>
      <c r="N46">
        <v>23</v>
      </c>
      <c r="O46" s="4">
        <v>118.8</v>
      </c>
      <c r="P46">
        <v>69</v>
      </c>
      <c r="Q46">
        <v>200</v>
      </c>
      <c r="R46" s="3">
        <v>2.9</v>
      </c>
      <c r="S46">
        <v>2</v>
      </c>
    </row>
    <row r="47" spans="1:19" x14ac:dyDescent="0.2">
      <c r="A47">
        <v>2015</v>
      </c>
      <c r="B47" t="s">
        <v>615</v>
      </c>
      <c r="C47" t="s">
        <v>320</v>
      </c>
      <c r="D47" t="s">
        <v>251</v>
      </c>
      <c r="E47" t="s">
        <v>111</v>
      </c>
      <c r="F47">
        <v>8</v>
      </c>
      <c r="G47">
        <v>124</v>
      </c>
      <c r="H47">
        <v>213</v>
      </c>
      <c r="I47" s="6">
        <f t="shared" si="0"/>
        <v>58.215962441314552</v>
      </c>
      <c r="J47">
        <v>1531</v>
      </c>
      <c r="K47" s="3">
        <f t="shared" si="1"/>
        <v>7.187793427230047</v>
      </c>
      <c r="L47">
        <v>7</v>
      </c>
      <c r="M47">
        <v>16</v>
      </c>
      <c r="N47">
        <v>8</v>
      </c>
      <c r="O47" s="4">
        <v>131.19999999999999</v>
      </c>
      <c r="P47">
        <v>75</v>
      </c>
      <c r="Q47">
        <v>197</v>
      </c>
      <c r="R47" s="3">
        <v>2.6</v>
      </c>
      <c r="S47">
        <v>0</v>
      </c>
    </row>
    <row r="48" spans="1:19" x14ac:dyDescent="0.2">
      <c r="A48">
        <v>2016</v>
      </c>
      <c r="B48" t="s">
        <v>460</v>
      </c>
      <c r="C48" t="s">
        <v>321</v>
      </c>
      <c r="D48" t="s">
        <v>251</v>
      </c>
      <c r="E48" t="s">
        <v>111</v>
      </c>
      <c r="F48">
        <v>11</v>
      </c>
      <c r="G48">
        <v>224</v>
      </c>
      <c r="H48">
        <v>404</v>
      </c>
      <c r="I48" s="6">
        <f t="shared" si="0"/>
        <v>55.445544554455452</v>
      </c>
      <c r="J48">
        <v>2603</v>
      </c>
      <c r="K48" s="3">
        <f t="shared" si="1"/>
        <v>6.4430693069306928</v>
      </c>
      <c r="L48">
        <v>5.9</v>
      </c>
      <c r="M48">
        <v>16</v>
      </c>
      <c r="N48">
        <v>12</v>
      </c>
      <c r="O48" s="4">
        <v>116.7</v>
      </c>
      <c r="P48">
        <v>124</v>
      </c>
      <c r="Q48">
        <v>333</v>
      </c>
      <c r="R48" s="3">
        <v>2.7</v>
      </c>
      <c r="S48">
        <v>4</v>
      </c>
    </row>
    <row r="49" spans="1:19" x14ac:dyDescent="0.2">
      <c r="A49">
        <v>2017</v>
      </c>
      <c r="B49" t="s">
        <v>460</v>
      </c>
      <c r="C49" t="s">
        <v>321</v>
      </c>
      <c r="D49" t="s">
        <v>251</v>
      </c>
      <c r="E49" t="s">
        <v>111</v>
      </c>
      <c r="F49">
        <v>12</v>
      </c>
      <c r="G49">
        <v>348</v>
      </c>
      <c r="H49">
        <v>566</v>
      </c>
      <c r="I49" s="6">
        <f t="shared" si="0"/>
        <v>61.484098939929332</v>
      </c>
      <c r="J49">
        <v>4016</v>
      </c>
      <c r="K49" s="3">
        <f t="shared" si="1"/>
        <v>7.0954063604240281</v>
      </c>
      <c r="L49">
        <v>6.6</v>
      </c>
      <c r="M49">
        <v>27</v>
      </c>
      <c r="N49">
        <v>18</v>
      </c>
      <c r="O49" s="4">
        <v>130.5</v>
      </c>
      <c r="P49">
        <v>76</v>
      </c>
      <c r="Q49">
        <v>20</v>
      </c>
      <c r="R49" s="3">
        <v>0.3</v>
      </c>
      <c r="S49">
        <v>7</v>
      </c>
    </row>
    <row r="50" spans="1:19" x14ac:dyDescent="0.2">
      <c r="A50">
        <v>2014</v>
      </c>
      <c r="B50" t="s">
        <v>588</v>
      </c>
      <c r="C50" t="s">
        <v>321</v>
      </c>
      <c r="D50" t="s">
        <v>139</v>
      </c>
      <c r="E50" t="s">
        <v>111</v>
      </c>
      <c r="F50">
        <v>11</v>
      </c>
      <c r="G50">
        <v>160</v>
      </c>
      <c r="H50">
        <v>307</v>
      </c>
      <c r="I50" s="6">
        <f t="shared" si="0"/>
        <v>52.11726384364821</v>
      </c>
      <c r="J50">
        <v>1927</v>
      </c>
      <c r="K50" s="3">
        <f t="shared" si="1"/>
        <v>6.2768729641693808</v>
      </c>
      <c r="L50">
        <v>6.1</v>
      </c>
      <c r="M50">
        <v>15</v>
      </c>
      <c r="N50">
        <v>8</v>
      </c>
      <c r="O50" s="4">
        <v>115.8</v>
      </c>
      <c r="P50">
        <v>101</v>
      </c>
      <c r="Q50">
        <v>297</v>
      </c>
      <c r="R50" s="3">
        <v>2.9</v>
      </c>
      <c r="S50">
        <v>4</v>
      </c>
    </row>
    <row r="51" spans="1:19" x14ac:dyDescent="0.2">
      <c r="A51">
        <v>2015</v>
      </c>
      <c r="B51" t="s">
        <v>530</v>
      </c>
      <c r="C51" t="s">
        <v>321</v>
      </c>
      <c r="D51" t="s">
        <v>139</v>
      </c>
      <c r="E51" t="s">
        <v>111</v>
      </c>
      <c r="F51">
        <v>12</v>
      </c>
      <c r="G51">
        <v>171</v>
      </c>
      <c r="H51">
        <v>324</v>
      </c>
      <c r="I51" s="6">
        <f t="shared" si="0"/>
        <v>52.777777777777779</v>
      </c>
      <c r="J51">
        <v>2272</v>
      </c>
      <c r="K51" s="3">
        <f t="shared" si="1"/>
        <v>7.0123456790123457</v>
      </c>
      <c r="L51">
        <v>5.7</v>
      </c>
      <c r="M51">
        <v>13</v>
      </c>
      <c r="N51">
        <v>15</v>
      </c>
      <c r="O51" s="4">
        <v>115.7</v>
      </c>
      <c r="P51">
        <v>84</v>
      </c>
      <c r="Q51">
        <v>95</v>
      </c>
      <c r="R51" s="3">
        <v>1.1000000000000001</v>
      </c>
      <c r="S51">
        <v>3</v>
      </c>
    </row>
    <row r="52" spans="1:19" x14ac:dyDescent="0.2">
      <c r="A52">
        <v>2016</v>
      </c>
      <c r="B52" t="s">
        <v>487</v>
      </c>
      <c r="C52" t="s">
        <v>320</v>
      </c>
      <c r="D52" t="s">
        <v>139</v>
      </c>
      <c r="E52" t="s">
        <v>111</v>
      </c>
      <c r="F52">
        <v>11</v>
      </c>
      <c r="G52">
        <v>198</v>
      </c>
      <c r="H52">
        <v>348</v>
      </c>
      <c r="I52" s="6">
        <f t="shared" si="0"/>
        <v>56.896551724137936</v>
      </c>
      <c r="J52">
        <v>2706</v>
      </c>
      <c r="K52" s="3">
        <f t="shared" si="1"/>
        <v>7.7758620689655169</v>
      </c>
      <c r="L52">
        <v>6.9</v>
      </c>
      <c r="M52">
        <v>11</v>
      </c>
      <c r="N52">
        <v>12</v>
      </c>
      <c r="O52" s="4">
        <v>125.7</v>
      </c>
      <c r="P52">
        <v>91</v>
      </c>
      <c r="Q52">
        <v>245</v>
      </c>
      <c r="R52" s="3">
        <v>2.7</v>
      </c>
      <c r="S52">
        <v>3</v>
      </c>
    </row>
    <row r="53" spans="1:19" x14ac:dyDescent="0.2">
      <c r="A53">
        <v>2017</v>
      </c>
      <c r="B53" t="s">
        <v>617</v>
      </c>
      <c r="C53" t="s">
        <v>319</v>
      </c>
      <c r="D53" t="s">
        <v>139</v>
      </c>
      <c r="E53" t="s">
        <v>111</v>
      </c>
      <c r="F53">
        <v>8</v>
      </c>
      <c r="G53">
        <v>122</v>
      </c>
      <c r="H53">
        <v>232</v>
      </c>
      <c r="I53" s="6">
        <f t="shared" si="0"/>
        <v>52.586206896551722</v>
      </c>
      <c r="J53">
        <v>1490</v>
      </c>
      <c r="K53" s="3">
        <f t="shared" si="1"/>
        <v>6.4224137931034484</v>
      </c>
      <c r="L53">
        <v>5.7</v>
      </c>
      <c r="M53">
        <v>7</v>
      </c>
      <c r="N53">
        <v>7</v>
      </c>
      <c r="O53" s="4">
        <v>110.5</v>
      </c>
      <c r="P53">
        <v>34</v>
      </c>
      <c r="Q53">
        <v>-29</v>
      </c>
      <c r="R53" s="3">
        <v>-0.9</v>
      </c>
      <c r="S53">
        <v>2</v>
      </c>
    </row>
    <row r="54" spans="1:19" x14ac:dyDescent="0.2">
      <c r="A54">
        <v>2018</v>
      </c>
      <c r="B54" t="s">
        <v>385</v>
      </c>
      <c r="C54" t="s">
        <v>321</v>
      </c>
      <c r="D54" t="s">
        <v>139</v>
      </c>
      <c r="E54" t="s">
        <v>111</v>
      </c>
      <c r="F54">
        <v>10</v>
      </c>
      <c r="G54">
        <v>145</v>
      </c>
      <c r="H54">
        <v>222</v>
      </c>
      <c r="I54" s="6">
        <f t="shared" si="0"/>
        <v>65.315315315315317</v>
      </c>
      <c r="J54">
        <v>1795</v>
      </c>
      <c r="K54" s="3">
        <f t="shared" si="1"/>
        <v>8.0855855855855854</v>
      </c>
      <c r="L54">
        <v>7.9</v>
      </c>
      <c r="M54">
        <v>11</v>
      </c>
      <c r="N54">
        <v>6</v>
      </c>
      <c r="O54" s="4">
        <v>144.19999999999999</v>
      </c>
      <c r="P54">
        <v>56</v>
      </c>
      <c r="Q54">
        <v>173</v>
      </c>
      <c r="R54" s="3">
        <v>3.1</v>
      </c>
      <c r="S54">
        <v>1</v>
      </c>
    </row>
    <row r="55" spans="1:19" x14ac:dyDescent="0.2">
      <c r="A55">
        <v>2019</v>
      </c>
      <c r="B55" t="s">
        <v>618</v>
      </c>
      <c r="C55" t="s">
        <v>320</v>
      </c>
      <c r="D55" t="s">
        <v>139</v>
      </c>
      <c r="E55" t="s">
        <v>111</v>
      </c>
      <c r="F55">
        <v>8</v>
      </c>
      <c r="G55">
        <v>83</v>
      </c>
      <c r="H55">
        <v>161</v>
      </c>
      <c r="I55" s="6">
        <f t="shared" si="0"/>
        <v>51.552795031055901</v>
      </c>
      <c r="J55">
        <v>900</v>
      </c>
      <c r="K55" s="3">
        <f t="shared" si="1"/>
        <v>5.5900621118012426</v>
      </c>
      <c r="L55">
        <v>4.3</v>
      </c>
      <c r="M55">
        <v>5</v>
      </c>
      <c r="N55">
        <v>7</v>
      </c>
      <c r="O55" s="4">
        <v>100.1</v>
      </c>
      <c r="P55">
        <v>75</v>
      </c>
      <c r="Q55">
        <v>173</v>
      </c>
      <c r="R55" s="3">
        <v>2.2999999999999998</v>
      </c>
      <c r="S55">
        <v>4</v>
      </c>
    </row>
    <row r="56" spans="1:19" x14ac:dyDescent="0.2">
      <c r="A56">
        <v>2020</v>
      </c>
      <c r="B56" t="s">
        <v>221</v>
      </c>
      <c r="C56" t="s">
        <v>320</v>
      </c>
      <c r="D56" t="s">
        <v>139</v>
      </c>
      <c r="E56" t="s">
        <v>111</v>
      </c>
      <c r="F56">
        <v>10</v>
      </c>
      <c r="G56">
        <v>160</v>
      </c>
      <c r="H56">
        <v>248</v>
      </c>
      <c r="I56" s="6">
        <f t="shared" si="0"/>
        <v>64.516129032258064</v>
      </c>
      <c r="J56">
        <v>1917</v>
      </c>
      <c r="K56" s="3">
        <f t="shared" si="1"/>
        <v>7.729838709677419</v>
      </c>
      <c r="L56">
        <v>7.9</v>
      </c>
      <c r="M56">
        <v>11</v>
      </c>
      <c r="N56">
        <v>4</v>
      </c>
      <c r="O56" s="4">
        <v>140.9</v>
      </c>
      <c r="P56">
        <v>84</v>
      </c>
      <c r="Q56">
        <v>3</v>
      </c>
      <c r="R56" s="3">
        <f>Q56/P56</f>
        <v>3.5714285714285712E-2</v>
      </c>
      <c r="S56">
        <v>2</v>
      </c>
    </row>
    <row r="57" spans="1:19" x14ac:dyDescent="0.2">
      <c r="A57">
        <v>2014</v>
      </c>
      <c r="B57" t="s">
        <v>475</v>
      </c>
      <c r="C57" t="s">
        <v>320</v>
      </c>
      <c r="D57" t="s">
        <v>236</v>
      </c>
      <c r="E57" t="s">
        <v>111</v>
      </c>
      <c r="F57">
        <v>12</v>
      </c>
      <c r="G57">
        <v>246</v>
      </c>
      <c r="H57">
        <v>376</v>
      </c>
      <c r="I57" s="6">
        <f t="shared" si="0"/>
        <v>65.425531914893625</v>
      </c>
      <c r="J57">
        <v>2670</v>
      </c>
      <c r="K57" s="3">
        <f t="shared" si="1"/>
        <v>7.1010638297872344</v>
      </c>
      <c r="L57">
        <v>7.4</v>
      </c>
      <c r="M57">
        <v>22</v>
      </c>
      <c r="N57">
        <v>7</v>
      </c>
      <c r="O57" s="4">
        <v>140.69999999999999</v>
      </c>
      <c r="P57">
        <v>166</v>
      </c>
      <c r="Q57">
        <v>539</v>
      </c>
      <c r="R57" s="3">
        <v>3.2</v>
      </c>
      <c r="S57">
        <v>6</v>
      </c>
    </row>
    <row r="58" spans="1:19" x14ac:dyDescent="0.2">
      <c r="A58">
        <v>2015</v>
      </c>
      <c r="B58" t="s">
        <v>475</v>
      </c>
      <c r="C58" t="s">
        <v>319</v>
      </c>
      <c r="D58" t="s">
        <v>236</v>
      </c>
      <c r="E58" t="s">
        <v>111</v>
      </c>
      <c r="F58">
        <v>12</v>
      </c>
      <c r="G58">
        <v>223</v>
      </c>
      <c r="H58">
        <v>382</v>
      </c>
      <c r="I58" s="6">
        <f t="shared" si="0"/>
        <v>58.376963350785338</v>
      </c>
      <c r="J58">
        <v>2517</v>
      </c>
      <c r="K58" s="3">
        <f t="shared" si="1"/>
        <v>6.5890052356020945</v>
      </c>
      <c r="L58">
        <v>6.1</v>
      </c>
      <c r="M58">
        <v>14</v>
      </c>
      <c r="N58">
        <v>10</v>
      </c>
      <c r="O58" s="4">
        <v>120.6</v>
      </c>
      <c r="P58">
        <v>139</v>
      </c>
      <c r="Q58">
        <v>593</v>
      </c>
      <c r="R58" s="3">
        <v>4.3</v>
      </c>
      <c r="S58">
        <v>10</v>
      </c>
    </row>
    <row r="59" spans="1:19" x14ac:dyDescent="0.2">
      <c r="A59">
        <v>2016</v>
      </c>
      <c r="B59" t="s">
        <v>475</v>
      </c>
      <c r="C59" t="s">
        <v>321</v>
      </c>
      <c r="D59" t="s">
        <v>236</v>
      </c>
      <c r="E59" t="s">
        <v>111</v>
      </c>
      <c r="F59">
        <v>11</v>
      </c>
      <c r="G59">
        <v>220</v>
      </c>
      <c r="H59">
        <v>342</v>
      </c>
      <c r="I59" s="6">
        <f t="shared" si="0"/>
        <v>64.327485380116954</v>
      </c>
      <c r="J59">
        <v>2184</v>
      </c>
      <c r="K59" s="3">
        <f t="shared" si="1"/>
        <v>6.3859649122807021</v>
      </c>
      <c r="L59">
        <v>5.2</v>
      </c>
      <c r="M59">
        <v>11</v>
      </c>
      <c r="N59">
        <v>14</v>
      </c>
      <c r="O59" s="4">
        <v>120.4</v>
      </c>
      <c r="P59">
        <v>115</v>
      </c>
      <c r="Q59">
        <v>-8</v>
      </c>
      <c r="R59" s="3">
        <v>-0.1</v>
      </c>
      <c r="S59">
        <v>5</v>
      </c>
    </row>
    <row r="60" spans="1:19" x14ac:dyDescent="0.2">
      <c r="A60">
        <v>2017</v>
      </c>
      <c r="B60" t="s">
        <v>439</v>
      </c>
      <c r="C60" t="s">
        <v>321</v>
      </c>
      <c r="D60" t="s">
        <v>236</v>
      </c>
      <c r="E60" t="s">
        <v>111</v>
      </c>
      <c r="F60">
        <v>12</v>
      </c>
      <c r="G60">
        <v>194</v>
      </c>
      <c r="H60">
        <v>333</v>
      </c>
      <c r="I60" s="6">
        <f t="shared" si="0"/>
        <v>58.258258258258252</v>
      </c>
      <c r="J60">
        <v>2061</v>
      </c>
      <c r="K60" s="3">
        <f t="shared" si="1"/>
        <v>6.1891891891891895</v>
      </c>
      <c r="L60">
        <v>5.7</v>
      </c>
      <c r="M60">
        <v>12</v>
      </c>
      <c r="N60">
        <v>9</v>
      </c>
      <c r="O60" s="4">
        <v>116.7</v>
      </c>
      <c r="P60">
        <v>115</v>
      </c>
      <c r="Q60">
        <v>113</v>
      </c>
      <c r="R60" s="3">
        <v>1</v>
      </c>
      <c r="S60">
        <v>5</v>
      </c>
    </row>
    <row r="61" spans="1:19" x14ac:dyDescent="0.2">
      <c r="A61">
        <v>2018</v>
      </c>
      <c r="B61" t="s">
        <v>370</v>
      </c>
      <c r="C61" t="s">
        <v>322</v>
      </c>
      <c r="D61" t="s">
        <v>236</v>
      </c>
      <c r="E61" t="s">
        <v>111</v>
      </c>
      <c r="F61">
        <v>9</v>
      </c>
      <c r="G61">
        <v>116</v>
      </c>
      <c r="H61">
        <v>191</v>
      </c>
      <c r="I61" s="6">
        <f t="shared" si="0"/>
        <v>60.732984293193716</v>
      </c>
      <c r="J61">
        <v>1159</v>
      </c>
      <c r="K61" s="3">
        <f t="shared" si="1"/>
        <v>6.0680628272251305</v>
      </c>
      <c r="L61">
        <v>4.4000000000000004</v>
      </c>
      <c r="M61">
        <v>7</v>
      </c>
      <c r="N61">
        <v>10</v>
      </c>
      <c r="O61" s="4">
        <v>113.3</v>
      </c>
      <c r="P61">
        <v>81</v>
      </c>
      <c r="Q61">
        <v>237</v>
      </c>
      <c r="R61" s="3">
        <v>2.9</v>
      </c>
      <c r="S61">
        <v>2</v>
      </c>
    </row>
    <row r="62" spans="1:19" x14ac:dyDescent="0.2">
      <c r="A62">
        <v>2019</v>
      </c>
      <c r="B62" t="s">
        <v>370</v>
      </c>
      <c r="C62" t="s">
        <v>320</v>
      </c>
      <c r="D62" t="s">
        <v>236</v>
      </c>
      <c r="E62" t="s">
        <v>111</v>
      </c>
      <c r="F62">
        <v>9</v>
      </c>
      <c r="G62">
        <v>147</v>
      </c>
      <c r="H62">
        <v>231</v>
      </c>
      <c r="I62" s="6">
        <f t="shared" si="0"/>
        <v>63.636363636363633</v>
      </c>
      <c r="J62">
        <v>1590</v>
      </c>
      <c r="K62" s="3">
        <f t="shared" si="1"/>
        <v>6.883116883116883</v>
      </c>
      <c r="L62">
        <v>5.0999999999999996</v>
      </c>
      <c r="M62">
        <v>11</v>
      </c>
      <c r="N62">
        <v>14</v>
      </c>
      <c r="O62" s="4">
        <v>125</v>
      </c>
      <c r="P62">
        <v>56</v>
      </c>
      <c r="Q62">
        <v>119</v>
      </c>
      <c r="R62" s="3">
        <v>2.1</v>
      </c>
      <c r="S62">
        <v>0</v>
      </c>
    </row>
    <row r="63" spans="1:19" x14ac:dyDescent="0.2">
      <c r="A63">
        <v>2020</v>
      </c>
      <c r="B63" t="s">
        <v>235</v>
      </c>
      <c r="C63" t="s">
        <v>320</v>
      </c>
      <c r="D63" t="s">
        <v>236</v>
      </c>
      <c r="E63" t="s">
        <v>111</v>
      </c>
      <c r="F63">
        <v>9</v>
      </c>
      <c r="G63">
        <v>173</v>
      </c>
      <c r="H63">
        <v>282</v>
      </c>
      <c r="I63" s="6">
        <f t="shared" si="0"/>
        <v>61.347517730496456</v>
      </c>
      <c r="J63">
        <v>1925</v>
      </c>
      <c r="K63" s="3">
        <f t="shared" si="1"/>
        <v>6.8262411347517729</v>
      </c>
      <c r="L63">
        <v>6.9</v>
      </c>
      <c r="M63">
        <v>17</v>
      </c>
      <c r="N63">
        <v>7</v>
      </c>
      <c r="O63" s="4">
        <v>133.6</v>
      </c>
      <c r="P63">
        <v>64</v>
      </c>
      <c r="Q63">
        <v>76</v>
      </c>
      <c r="R63" s="3">
        <f>Q63/P63</f>
        <v>1.1875</v>
      </c>
      <c r="S63">
        <v>0</v>
      </c>
    </row>
    <row r="64" spans="1:19" x14ac:dyDescent="0.2">
      <c r="A64">
        <v>2014</v>
      </c>
      <c r="B64" t="s">
        <v>457</v>
      </c>
      <c r="C64" t="s">
        <v>322</v>
      </c>
      <c r="D64" t="s">
        <v>40</v>
      </c>
      <c r="E64" t="s">
        <v>111</v>
      </c>
      <c r="F64">
        <v>11</v>
      </c>
      <c r="G64">
        <v>191</v>
      </c>
      <c r="H64">
        <v>271</v>
      </c>
      <c r="I64" s="6">
        <f t="shared" si="0"/>
        <v>70.479704797047972</v>
      </c>
      <c r="J64">
        <v>1832</v>
      </c>
      <c r="K64" s="3">
        <f t="shared" si="1"/>
        <v>6.7601476014760147</v>
      </c>
      <c r="L64">
        <v>7.1</v>
      </c>
      <c r="M64">
        <v>11</v>
      </c>
      <c r="N64">
        <v>3</v>
      </c>
      <c r="O64" s="4">
        <v>138.4</v>
      </c>
      <c r="P64">
        <v>100</v>
      </c>
      <c r="Q64">
        <v>196</v>
      </c>
      <c r="R64" s="3">
        <v>2</v>
      </c>
      <c r="S64">
        <v>5</v>
      </c>
    </row>
    <row r="65" spans="1:19" x14ac:dyDescent="0.2">
      <c r="A65">
        <v>2015</v>
      </c>
      <c r="B65" t="s">
        <v>457</v>
      </c>
      <c r="C65" t="s">
        <v>320</v>
      </c>
      <c r="D65" t="s">
        <v>40</v>
      </c>
      <c r="E65" t="s">
        <v>111</v>
      </c>
      <c r="F65">
        <v>11</v>
      </c>
      <c r="G65">
        <v>201</v>
      </c>
      <c r="H65">
        <v>329</v>
      </c>
      <c r="I65" s="6">
        <f t="shared" si="0"/>
        <v>61.094224924012153</v>
      </c>
      <c r="J65">
        <v>2375</v>
      </c>
      <c r="K65" s="3">
        <f t="shared" si="1"/>
        <v>7.2188449848024314</v>
      </c>
      <c r="L65">
        <v>7.5</v>
      </c>
      <c r="M65">
        <v>20</v>
      </c>
      <c r="N65">
        <v>7</v>
      </c>
      <c r="O65" s="4">
        <v>137.5</v>
      </c>
      <c r="P65">
        <v>41</v>
      </c>
      <c r="Q65">
        <v>41</v>
      </c>
      <c r="R65" s="3">
        <v>1</v>
      </c>
      <c r="S65">
        <v>2</v>
      </c>
    </row>
    <row r="66" spans="1:19" x14ac:dyDescent="0.2">
      <c r="A66">
        <v>2016</v>
      </c>
      <c r="B66" t="s">
        <v>457</v>
      </c>
      <c r="C66" t="s">
        <v>319</v>
      </c>
      <c r="D66" t="s">
        <v>40</v>
      </c>
      <c r="E66" t="s">
        <v>111</v>
      </c>
      <c r="F66">
        <v>13</v>
      </c>
      <c r="G66">
        <v>293</v>
      </c>
      <c r="H66">
        <v>460</v>
      </c>
      <c r="I66" s="6">
        <f t="shared" ref="I66:I70" si="2">G66/H66*100</f>
        <v>63.695652173913039</v>
      </c>
      <c r="J66">
        <v>3180</v>
      </c>
      <c r="K66" s="3">
        <f t="shared" ref="K66:K70" si="3">J66/H66</f>
        <v>6.9130434782608692</v>
      </c>
      <c r="L66">
        <v>6.7</v>
      </c>
      <c r="M66">
        <v>23</v>
      </c>
      <c r="N66">
        <v>12</v>
      </c>
      <c r="O66" s="4">
        <v>133</v>
      </c>
      <c r="P66">
        <v>48</v>
      </c>
      <c r="Q66">
        <v>128</v>
      </c>
      <c r="R66" s="3">
        <v>2.7</v>
      </c>
      <c r="S66">
        <v>4</v>
      </c>
    </row>
    <row r="67" spans="1:19" x14ac:dyDescent="0.2">
      <c r="A67">
        <v>2017</v>
      </c>
      <c r="B67" t="s">
        <v>457</v>
      </c>
      <c r="C67" t="s">
        <v>321</v>
      </c>
      <c r="D67" t="s">
        <v>40</v>
      </c>
      <c r="E67" t="s">
        <v>111</v>
      </c>
      <c r="F67">
        <v>13</v>
      </c>
      <c r="G67">
        <v>283</v>
      </c>
      <c r="H67">
        <v>443</v>
      </c>
      <c r="I67" s="6">
        <f t="shared" si="2"/>
        <v>63.882618510158018</v>
      </c>
      <c r="J67">
        <v>3290</v>
      </c>
      <c r="K67" s="3">
        <f t="shared" si="3"/>
        <v>7.4266365688487586</v>
      </c>
      <c r="L67">
        <v>7.5</v>
      </c>
      <c r="M67">
        <v>17</v>
      </c>
      <c r="N67">
        <v>7</v>
      </c>
      <c r="O67" s="4">
        <v>135.80000000000001</v>
      </c>
      <c r="P67">
        <v>48</v>
      </c>
      <c r="Q67">
        <v>50</v>
      </c>
      <c r="R67" s="3">
        <v>1</v>
      </c>
      <c r="S67">
        <v>5</v>
      </c>
    </row>
    <row r="68" spans="1:19" x14ac:dyDescent="0.2">
      <c r="A68">
        <v>2018</v>
      </c>
      <c r="B68" t="s">
        <v>419</v>
      </c>
      <c r="C68" t="s">
        <v>320</v>
      </c>
      <c r="D68" t="s">
        <v>40</v>
      </c>
      <c r="E68" t="s">
        <v>111</v>
      </c>
      <c r="F68">
        <v>13</v>
      </c>
      <c r="G68">
        <v>144</v>
      </c>
      <c r="H68">
        <v>229</v>
      </c>
      <c r="I68" s="6">
        <f t="shared" si="2"/>
        <v>62.882096069869</v>
      </c>
      <c r="J68">
        <v>1669</v>
      </c>
      <c r="K68" s="3">
        <f t="shared" si="3"/>
        <v>7.2882096069868991</v>
      </c>
      <c r="L68">
        <v>7.3</v>
      </c>
      <c r="M68">
        <v>14</v>
      </c>
      <c r="N68">
        <v>6</v>
      </c>
      <c r="O68" s="4">
        <v>139</v>
      </c>
      <c r="P68">
        <v>74</v>
      </c>
      <c r="Q68">
        <v>191</v>
      </c>
      <c r="R68" s="3">
        <v>2.6</v>
      </c>
      <c r="S68">
        <v>1</v>
      </c>
    </row>
    <row r="69" spans="1:19" x14ac:dyDescent="0.2">
      <c r="A69">
        <v>2019</v>
      </c>
      <c r="B69" t="s">
        <v>355</v>
      </c>
      <c r="C69" t="s">
        <v>321</v>
      </c>
      <c r="D69" t="s">
        <v>40</v>
      </c>
      <c r="E69" t="s">
        <v>111</v>
      </c>
      <c r="F69">
        <v>12</v>
      </c>
      <c r="G69">
        <v>299</v>
      </c>
      <c r="H69">
        <v>460</v>
      </c>
      <c r="I69" s="6">
        <f t="shared" si="2"/>
        <v>65</v>
      </c>
      <c r="J69">
        <v>3628</v>
      </c>
      <c r="K69" s="3">
        <f t="shared" si="3"/>
        <v>7.8869565217391306</v>
      </c>
      <c r="L69">
        <v>8.1999999999999993</v>
      </c>
      <c r="M69">
        <v>30</v>
      </c>
      <c r="N69">
        <v>10</v>
      </c>
      <c r="O69" s="4">
        <v>148.4</v>
      </c>
      <c r="P69">
        <v>86</v>
      </c>
      <c r="Q69">
        <v>137</v>
      </c>
      <c r="R69" s="3">
        <v>1.6</v>
      </c>
      <c r="S69">
        <v>2</v>
      </c>
    </row>
    <row r="70" spans="1:19" x14ac:dyDescent="0.2">
      <c r="A70">
        <v>2020</v>
      </c>
      <c r="B70" t="s">
        <v>207</v>
      </c>
      <c r="C70" t="s">
        <v>320</v>
      </c>
      <c r="D70" t="s">
        <v>40</v>
      </c>
      <c r="E70" t="s">
        <v>111</v>
      </c>
      <c r="F70">
        <v>9</v>
      </c>
      <c r="G70">
        <v>211</v>
      </c>
      <c r="H70">
        <v>301</v>
      </c>
      <c r="I70" s="6">
        <f t="shared" si="2"/>
        <v>70.099667774086384</v>
      </c>
      <c r="J70">
        <v>2141</v>
      </c>
      <c r="K70" s="3">
        <f t="shared" si="3"/>
        <v>7.1129568106312293</v>
      </c>
      <c r="L70">
        <v>7.1</v>
      </c>
      <c r="M70">
        <v>16</v>
      </c>
      <c r="N70">
        <v>7</v>
      </c>
      <c r="O70" s="4">
        <v>142.69999999999999</v>
      </c>
      <c r="P70">
        <v>30</v>
      </c>
      <c r="Q70">
        <v>-66</v>
      </c>
      <c r="R70" s="3">
        <f>Q70/P70</f>
        <v>-2.2000000000000002</v>
      </c>
      <c r="S7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DC37-E2E7-2D40-9F9F-683E6E9902A0}">
  <dimension ref="A1:S879"/>
  <sheetViews>
    <sheetView zoomScaleNormal="100" workbookViewId="0">
      <pane xSplit="2" ySplit="1" topLeftCell="C477" activePane="bottomRight" state="frozen"/>
      <selection pane="topRight" activeCell="C1" sqref="C1"/>
      <selection pane="bottomLeft" activeCell="A2" sqref="A2"/>
      <selection pane="bottomRight" activeCell="A629" sqref="A629:XFD629"/>
    </sheetView>
  </sheetViews>
  <sheetFormatPr baseColWidth="10" defaultRowHeight="16" x14ac:dyDescent="0.2"/>
  <cols>
    <col min="1" max="1" width="7.33203125" bestFit="1" customWidth="1"/>
    <col min="2" max="2" width="17.33203125" bestFit="1" customWidth="1"/>
    <col min="3" max="3" width="13.33203125" bestFit="1" customWidth="1"/>
    <col min="4" max="4" width="18" bestFit="1" customWidth="1"/>
    <col min="5" max="5" width="12.83203125" bestFit="1" customWidth="1"/>
    <col min="6" max="6" width="9.5" bestFit="1" customWidth="1"/>
    <col min="7" max="7" width="13.83203125" bestFit="1" customWidth="1"/>
    <col min="8" max="8" width="11.33203125" bestFit="1" customWidth="1"/>
    <col min="9" max="9" width="23.33203125" bestFit="1" customWidth="1"/>
    <col min="10" max="10" width="8.1640625" bestFit="1" customWidth="1"/>
    <col min="11" max="11" width="6.6640625" bestFit="1" customWidth="1"/>
    <col min="12" max="12" width="7.83203125" style="4" bestFit="1" customWidth="1"/>
    <col min="13" max="14" width="5.83203125" bestFit="1" customWidth="1"/>
    <col min="15" max="15" width="7.5" bestFit="1" customWidth="1"/>
    <col min="16" max="16" width="16.33203125" bestFit="1" customWidth="1"/>
    <col min="17" max="17" width="13.1640625" bestFit="1" customWidth="1"/>
    <col min="18" max="18" width="15.33203125" bestFit="1" customWidth="1"/>
    <col min="19" max="19" width="10.83203125" bestFit="1" customWidth="1"/>
  </cols>
  <sheetData>
    <row r="1" spans="1:19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s="4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</row>
    <row r="2" spans="1:19" x14ac:dyDescent="0.2">
      <c r="A2">
        <v>2014</v>
      </c>
      <c r="B2" t="s">
        <v>579</v>
      </c>
      <c r="C2" t="s">
        <v>321</v>
      </c>
      <c r="D2" t="s">
        <v>71</v>
      </c>
      <c r="E2" t="s">
        <v>90</v>
      </c>
      <c r="F2">
        <v>13</v>
      </c>
      <c r="G2">
        <v>131</v>
      </c>
      <c r="H2">
        <v>230</v>
      </c>
      <c r="I2" s="6">
        <f t="shared" ref="I2:I65" si="0">G2/H2*100</f>
        <v>56.956521739130437</v>
      </c>
      <c r="J2">
        <v>1623</v>
      </c>
      <c r="K2" s="3">
        <f t="shared" ref="K2:K65" si="1">J2/H2</f>
        <v>7.0565217391304351</v>
      </c>
      <c r="L2" s="4">
        <v>6.2</v>
      </c>
      <c r="M2">
        <v>13</v>
      </c>
      <c r="N2">
        <v>10</v>
      </c>
      <c r="O2" s="4">
        <v>126.2</v>
      </c>
      <c r="P2">
        <v>180</v>
      </c>
      <c r="Q2">
        <v>1179</v>
      </c>
      <c r="R2" s="3">
        <f>Q2/P2</f>
        <v>6.55</v>
      </c>
      <c r="S2">
        <v>11</v>
      </c>
    </row>
    <row r="3" spans="1:19" x14ac:dyDescent="0.2">
      <c r="A3">
        <v>2015</v>
      </c>
      <c r="B3" t="s">
        <v>608</v>
      </c>
      <c r="C3" t="s">
        <v>322</v>
      </c>
      <c r="D3" t="s">
        <v>71</v>
      </c>
      <c r="E3" t="s">
        <v>90</v>
      </c>
      <c r="F3">
        <v>9</v>
      </c>
      <c r="G3">
        <v>27</v>
      </c>
      <c r="H3">
        <v>82</v>
      </c>
      <c r="I3" s="6">
        <f t="shared" si="0"/>
        <v>32.926829268292686</v>
      </c>
      <c r="J3">
        <v>253</v>
      </c>
      <c r="K3" s="3">
        <f t="shared" si="1"/>
        <v>3.0853658536585367</v>
      </c>
      <c r="L3" s="4">
        <v>1.9</v>
      </c>
      <c r="M3">
        <v>2</v>
      </c>
      <c r="N3">
        <v>3</v>
      </c>
      <c r="O3" s="4">
        <v>59.6</v>
      </c>
      <c r="P3">
        <v>72</v>
      </c>
      <c r="Q3">
        <v>454</v>
      </c>
      <c r="R3" s="3">
        <f t="shared" ref="R3:R66" si="2">Q3/P3</f>
        <v>6.3055555555555554</v>
      </c>
      <c r="S3">
        <v>6</v>
      </c>
    </row>
    <row r="4" spans="1:19" x14ac:dyDescent="0.2">
      <c r="A4">
        <v>2016</v>
      </c>
      <c r="B4" t="s">
        <v>500</v>
      </c>
      <c r="C4" t="s">
        <v>321</v>
      </c>
      <c r="D4" t="s">
        <v>71</v>
      </c>
      <c r="E4" t="s">
        <v>90</v>
      </c>
      <c r="F4">
        <v>13</v>
      </c>
      <c r="G4">
        <v>138</v>
      </c>
      <c r="H4">
        <v>273</v>
      </c>
      <c r="I4" s="6">
        <f t="shared" si="0"/>
        <v>50.549450549450547</v>
      </c>
      <c r="J4">
        <v>1730</v>
      </c>
      <c r="K4" s="3">
        <f t="shared" si="1"/>
        <v>6.3369963369963367</v>
      </c>
      <c r="L4" s="4">
        <v>6.1</v>
      </c>
      <c r="M4">
        <v>12</v>
      </c>
      <c r="N4">
        <v>7</v>
      </c>
      <c r="O4" s="4">
        <v>113.2</v>
      </c>
      <c r="P4">
        <v>115</v>
      </c>
      <c r="Q4">
        <v>294</v>
      </c>
      <c r="R4" s="3">
        <f t="shared" si="2"/>
        <v>2.5565217391304347</v>
      </c>
      <c r="S4">
        <v>4</v>
      </c>
    </row>
    <row r="5" spans="1:19" x14ac:dyDescent="0.2">
      <c r="A5">
        <v>2017</v>
      </c>
      <c r="B5" t="s">
        <v>390</v>
      </c>
      <c r="C5" t="s">
        <v>322</v>
      </c>
      <c r="D5" t="s">
        <v>71</v>
      </c>
      <c r="E5" t="s">
        <v>90</v>
      </c>
      <c r="F5">
        <v>10</v>
      </c>
      <c r="G5">
        <v>134</v>
      </c>
      <c r="H5">
        <v>258</v>
      </c>
      <c r="I5" s="6">
        <f t="shared" si="0"/>
        <v>51.937984496124031</v>
      </c>
      <c r="J5">
        <v>1367</v>
      </c>
      <c r="K5" s="3">
        <f t="shared" si="1"/>
        <v>5.2984496124031004</v>
      </c>
      <c r="L5" s="4">
        <v>4.5999999999999996</v>
      </c>
      <c r="M5">
        <v>11</v>
      </c>
      <c r="N5">
        <v>9</v>
      </c>
      <c r="O5" s="4">
        <v>103.5</v>
      </c>
      <c r="P5">
        <v>42</v>
      </c>
      <c r="Q5">
        <v>210</v>
      </c>
      <c r="R5" s="3">
        <f t="shared" si="2"/>
        <v>5</v>
      </c>
      <c r="S5">
        <v>1</v>
      </c>
    </row>
    <row r="6" spans="1:19" x14ac:dyDescent="0.2">
      <c r="A6">
        <v>2018</v>
      </c>
      <c r="B6" t="s">
        <v>390</v>
      </c>
      <c r="C6" t="s">
        <v>320</v>
      </c>
      <c r="D6" t="s">
        <v>71</v>
      </c>
      <c r="E6" t="s">
        <v>90</v>
      </c>
      <c r="F6">
        <v>12</v>
      </c>
      <c r="G6">
        <v>158</v>
      </c>
      <c r="H6">
        <v>285</v>
      </c>
      <c r="I6" s="6">
        <f t="shared" si="0"/>
        <v>55.438596491228068</v>
      </c>
      <c r="J6">
        <v>2121</v>
      </c>
      <c r="K6" s="3">
        <f t="shared" si="1"/>
        <v>7.4421052631578943</v>
      </c>
      <c r="L6" s="4">
        <v>7.4</v>
      </c>
      <c r="M6">
        <v>20</v>
      </c>
      <c r="N6">
        <v>9</v>
      </c>
      <c r="O6" s="4">
        <v>134.80000000000001</v>
      </c>
      <c r="P6">
        <v>54</v>
      </c>
      <c r="Q6">
        <v>85</v>
      </c>
      <c r="R6" s="3">
        <f t="shared" si="2"/>
        <v>1.5740740740740742</v>
      </c>
      <c r="S6">
        <v>1</v>
      </c>
    </row>
    <row r="7" spans="1:19" x14ac:dyDescent="0.2">
      <c r="A7">
        <v>2019</v>
      </c>
      <c r="B7" t="s">
        <v>609</v>
      </c>
      <c r="C7" t="s">
        <v>320</v>
      </c>
      <c r="D7" t="s">
        <v>71</v>
      </c>
      <c r="E7" t="s">
        <v>90</v>
      </c>
      <c r="F7">
        <v>11</v>
      </c>
      <c r="G7">
        <v>75</v>
      </c>
      <c r="H7">
        <v>155</v>
      </c>
      <c r="I7" s="6">
        <f t="shared" si="0"/>
        <v>48.387096774193552</v>
      </c>
      <c r="J7">
        <v>983</v>
      </c>
      <c r="K7" s="3">
        <f t="shared" si="1"/>
        <v>6.3419354838709676</v>
      </c>
      <c r="L7" s="4">
        <v>6.6</v>
      </c>
      <c r="M7">
        <v>9</v>
      </c>
      <c r="N7">
        <v>3</v>
      </c>
      <c r="O7" s="4">
        <v>116.9</v>
      </c>
      <c r="P7">
        <v>57</v>
      </c>
      <c r="Q7">
        <v>209</v>
      </c>
      <c r="R7" s="3">
        <f t="shared" si="2"/>
        <v>3.6666666666666665</v>
      </c>
      <c r="S7">
        <v>2</v>
      </c>
    </row>
    <row r="8" spans="1:19" x14ac:dyDescent="0.2">
      <c r="A8">
        <v>2020</v>
      </c>
      <c r="B8" t="s">
        <v>239</v>
      </c>
      <c r="C8" t="s">
        <v>320</v>
      </c>
      <c r="D8" t="s">
        <v>71</v>
      </c>
      <c r="E8" t="s">
        <v>90</v>
      </c>
      <c r="F8">
        <v>10</v>
      </c>
      <c r="G8">
        <v>205</v>
      </c>
      <c r="H8">
        <v>336</v>
      </c>
      <c r="I8" s="6">
        <f t="shared" si="0"/>
        <v>61.011904761904766</v>
      </c>
      <c r="J8">
        <v>2558</v>
      </c>
      <c r="K8" s="3">
        <f t="shared" si="1"/>
        <v>7.6130952380952381</v>
      </c>
      <c r="L8" s="4">
        <v>8</v>
      </c>
      <c r="M8">
        <v>17</v>
      </c>
      <c r="N8">
        <v>5</v>
      </c>
      <c r="O8" s="4">
        <v>138.69999999999999</v>
      </c>
      <c r="P8">
        <v>77</v>
      </c>
      <c r="Q8">
        <v>150</v>
      </c>
      <c r="R8" s="3">
        <f t="shared" si="2"/>
        <v>1.948051948051948</v>
      </c>
      <c r="S8">
        <v>3</v>
      </c>
    </row>
    <row r="9" spans="1:19" x14ac:dyDescent="0.2">
      <c r="A9">
        <v>2014</v>
      </c>
      <c r="B9" t="s">
        <v>589</v>
      </c>
      <c r="C9" t="s">
        <v>321</v>
      </c>
      <c r="D9" t="s">
        <v>59</v>
      </c>
      <c r="E9" t="s">
        <v>90</v>
      </c>
      <c r="F9">
        <v>13</v>
      </c>
      <c r="G9">
        <v>191</v>
      </c>
      <c r="H9">
        <v>302</v>
      </c>
      <c r="I9" s="6">
        <f t="shared" si="0"/>
        <v>63.245033112582782</v>
      </c>
      <c r="J9">
        <v>1892</v>
      </c>
      <c r="K9" s="3">
        <f t="shared" si="1"/>
        <v>6.2649006622516552</v>
      </c>
      <c r="L9" s="4">
        <v>5.4</v>
      </c>
      <c r="M9">
        <v>9</v>
      </c>
      <c r="N9">
        <v>10</v>
      </c>
      <c r="O9" s="4">
        <v>119.1</v>
      </c>
      <c r="P9">
        <v>69</v>
      </c>
      <c r="Q9">
        <v>93</v>
      </c>
      <c r="R9" s="3">
        <f t="shared" si="2"/>
        <v>1.3478260869565217</v>
      </c>
      <c r="S9">
        <v>1</v>
      </c>
    </row>
    <row r="10" spans="1:19" x14ac:dyDescent="0.2">
      <c r="A10">
        <v>2015</v>
      </c>
      <c r="B10" t="s">
        <v>142</v>
      </c>
      <c r="C10" t="s">
        <v>320</v>
      </c>
      <c r="D10" t="s">
        <v>59</v>
      </c>
      <c r="E10" t="s">
        <v>90</v>
      </c>
      <c r="F10">
        <v>15</v>
      </c>
      <c r="G10">
        <v>333</v>
      </c>
      <c r="H10">
        <v>491</v>
      </c>
      <c r="I10" s="6">
        <f t="shared" si="0"/>
        <v>67.82077393075356</v>
      </c>
      <c r="J10">
        <v>4109</v>
      </c>
      <c r="K10" s="3">
        <f t="shared" si="1"/>
        <v>8.3686354378818741</v>
      </c>
      <c r="L10" s="4">
        <v>8.6</v>
      </c>
      <c r="M10">
        <v>35</v>
      </c>
      <c r="N10">
        <v>13</v>
      </c>
      <c r="O10" s="4">
        <v>156.30000000000001</v>
      </c>
      <c r="P10">
        <v>207</v>
      </c>
      <c r="Q10">
        <v>1105</v>
      </c>
      <c r="R10" s="3">
        <f t="shared" si="2"/>
        <v>5.3381642512077292</v>
      </c>
      <c r="S10">
        <v>12</v>
      </c>
    </row>
    <row r="11" spans="1:19" x14ac:dyDescent="0.2">
      <c r="A11">
        <v>2016</v>
      </c>
      <c r="B11" t="s">
        <v>142</v>
      </c>
      <c r="C11" t="s">
        <v>319</v>
      </c>
      <c r="D11" t="s">
        <v>59</v>
      </c>
      <c r="E11" t="s">
        <v>90</v>
      </c>
      <c r="F11">
        <v>15</v>
      </c>
      <c r="G11">
        <v>388</v>
      </c>
      <c r="H11">
        <v>579</v>
      </c>
      <c r="I11" s="6">
        <f t="shared" si="0"/>
        <v>67.012089810017272</v>
      </c>
      <c r="J11">
        <v>4593</v>
      </c>
      <c r="K11" s="3">
        <f t="shared" si="1"/>
        <v>7.9326424870466319</v>
      </c>
      <c r="L11" s="4">
        <v>8</v>
      </c>
      <c r="M11">
        <v>41</v>
      </c>
      <c r="N11">
        <v>17</v>
      </c>
      <c r="O11" s="4">
        <v>151.1</v>
      </c>
      <c r="P11">
        <v>165</v>
      </c>
      <c r="Q11">
        <v>629</v>
      </c>
      <c r="R11" s="3">
        <f t="shared" si="2"/>
        <v>3.812121212121212</v>
      </c>
      <c r="S11">
        <v>9</v>
      </c>
    </row>
    <row r="12" spans="1:19" x14ac:dyDescent="0.2">
      <c r="A12">
        <v>2017</v>
      </c>
      <c r="B12" t="s">
        <v>358</v>
      </c>
      <c r="C12" t="s">
        <v>319</v>
      </c>
      <c r="D12" t="s">
        <v>59</v>
      </c>
      <c r="E12" t="s">
        <v>90</v>
      </c>
      <c r="F12">
        <v>14</v>
      </c>
      <c r="G12">
        <v>262</v>
      </c>
      <c r="H12">
        <v>398</v>
      </c>
      <c r="I12" s="6">
        <f t="shared" si="0"/>
        <v>65.829145728643212</v>
      </c>
      <c r="J12">
        <v>2802</v>
      </c>
      <c r="K12" s="3">
        <f t="shared" si="1"/>
        <v>7.0402010050251258</v>
      </c>
      <c r="L12" s="4">
        <v>6.8</v>
      </c>
      <c r="M12">
        <v>13</v>
      </c>
      <c r="N12">
        <v>8</v>
      </c>
      <c r="O12" s="4">
        <v>131.69999999999999</v>
      </c>
      <c r="P12">
        <v>192</v>
      </c>
      <c r="Q12">
        <v>665</v>
      </c>
      <c r="R12" s="3">
        <f t="shared" si="2"/>
        <v>3.4635416666666665</v>
      </c>
      <c r="S12">
        <v>11</v>
      </c>
    </row>
    <row r="13" spans="1:19" x14ac:dyDescent="0.2">
      <c r="A13">
        <v>2018</v>
      </c>
      <c r="B13" t="s">
        <v>188</v>
      </c>
      <c r="C13" t="s">
        <v>322</v>
      </c>
      <c r="D13" t="s">
        <v>59</v>
      </c>
      <c r="E13" t="s">
        <v>90</v>
      </c>
      <c r="F13">
        <v>15</v>
      </c>
      <c r="G13">
        <v>259</v>
      </c>
      <c r="H13">
        <v>397</v>
      </c>
      <c r="I13" s="6">
        <f t="shared" si="0"/>
        <v>65.239294710327457</v>
      </c>
      <c r="J13">
        <v>3280</v>
      </c>
      <c r="K13" s="3">
        <f t="shared" si="1"/>
        <v>8.2619647355163721</v>
      </c>
      <c r="L13" s="4">
        <v>9.3000000000000007</v>
      </c>
      <c r="M13">
        <v>30</v>
      </c>
      <c r="N13">
        <v>4</v>
      </c>
      <c r="O13" s="4">
        <v>157.6</v>
      </c>
      <c r="P13">
        <v>60</v>
      </c>
      <c r="Q13">
        <v>177</v>
      </c>
      <c r="R13" s="3">
        <f t="shared" si="2"/>
        <v>2.95</v>
      </c>
      <c r="S13">
        <v>1</v>
      </c>
    </row>
    <row r="14" spans="1:19" x14ac:dyDescent="0.2">
      <c r="A14">
        <v>2019</v>
      </c>
      <c r="B14" t="s">
        <v>188</v>
      </c>
      <c r="C14" t="s">
        <v>320</v>
      </c>
      <c r="D14" t="s">
        <v>59</v>
      </c>
      <c r="E14" t="s">
        <v>90</v>
      </c>
      <c r="F14">
        <v>15</v>
      </c>
      <c r="G14">
        <v>268</v>
      </c>
      <c r="H14">
        <v>407</v>
      </c>
      <c r="I14" s="6">
        <f t="shared" si="0"/>
        <v>65.847665847665851</v>
      </c>
      <c r="J14">
        <v>3665</v>
      </c>
      <c r="K14" s="3">
        <f t="shared" si="1"/>
        <v>9.0049140049140046</v>
      </c>
      <c r="L14" s="4">
        <v>9.9</v>
      </c>
      <c r="M14">
        <v>36</v>
      </c>
      <c r="N14">
        <v>8</v>
      </c>
      <c r="O14" s="4">
        <v>166.7</v>
      </c>
      <c r="P14">
        <v>103</v>
      </c>
      <c r="Q14">
        <v>563</v>
      </c>
      <c r="R14" s="3">
        <f t="shared" si="2"/>
        <v>5.4660194174757279</v>
      </c>
      <c r="S14">
        <v>9</v>
      </c>
    </row>
    <row r="15" spans="1:19" x14ac:dyDescent="0.2">
      <c r="A15">
        <v>2020</v>
      </c>
      <c r="B15" t="s">
        <v>188</v>
      </c>
      <c r="C15" t="s">
        <v>319</v>
      </c>
      <c r="D15" t="s">
        <v>59</v>
      </c>
      <c r="E15" t="s">
        <v>90</v>
      </c>
      <c r="F15">
        <v>10</v>
      </c>
      <c r="G15">
        <v>231</v>
      </c>
      <c r="H15">
        <v>334</v>
      </c>
      <c r="I15" s="6">
        <f t="shared" si="0"/>
        <v>69.161676646706582</v>
      </c>
      <c r="J15">
        <v>3153</v>
      </c>
      <c r="K15" s="3">
        <f t="shared" si="1"/>
        <v>9.4401197604790426</v>
      </c>
      <c r="L15" s="4">
        <v>10.199999999999999</v>
      </c>
      <c r="M15">
        <v>24</v>
      </c>
      <c r="N15">
        <v>5</v>
      </c>
      <c r="O15" s="4">
        <v>169.2</v>
      </c>
      <c r="P15">
        <v>68</v>
      </c>
      <c r="Q15">
        <v>203</v>
      </c>
      <c r="R15" s="3">
        <f t="shared" si="2"/>
        <v>2.9852941176470589</v>
      </c>
      <c r="S15">
        <v>8</v>
      </c>
    </row>
    <row r="16" spans="1:19" x14ac:dyDescent="0.2">
      <c r="A16">
        <v>2014</v>
      </c>
      <c r="B16" t="s">
        <v>593</v>
      </c>
      <c r="C16" t="s">
        <v>321</v>
      </c>
      <c r="D16" t="s">
        <v>28</v>
      </c>
      <c r="E16" t="s">
        <v>90</v>
      </c>
      <c r="F16">
        <v>13</v>
      </c>
      <c r="G16">
        <v>255</v>
      </c>
      <c r="H16">
        <v>453</v>
      </c>
      <c r="I16" s="6">
        <f t="shared" si="0"/>
        <v>56.29139072847682</v>
      </c>
      <c r="J16">
        <v>2700</v>
      </c>
      <c r="K16" s="3">
        <f t="shared" si="1"/>
        <v>5.9602649006622519</v>
      </c>
      <c r="L16" s="4">
        <v>6</v>
      </c>
      <c r="M16">
        <v>19</v>
      </c>
      <c r="N16">
        <v>8</v>
      </c>
      <c r="O16" s="4">
        <v>116.7</v>
      </c>
      <c r="P16">
        <v>94</v>
      </c>
      <c r="Q16">
        <v>375</v>
      </c>
      <c r="R16" s="3">
        <f t="shared" si="2"/>
        <v>3.9893617021276597</v>
      </c>
      <c r="S16">
        <v>5</v>
      </c>
    </row>
    <row r="17" spans="1:19" x14ac:dyDescent="0.2">
      <c r="A17">
        <v>2015</v>
      </c>
      <c r="B17" t="s">
        <v>433</v>
      </c>
      <c r="C17" t="s">
        <v>319</v>
      </c>
      <c r="D17" t="s">
        <v>28</v>
      </c>
      <c r="E17" t="s">
        <v>90</v>
      </c>
      <c r="F17">
        <v>12</v>
      </c>
      <c r="G17">
        <v>251</v>
      </c>
      <c r="H17">
        <v>427</v>
      </c>
      <c r="I17" s="6">
        <f t="shared" si="0"/>
        <v>58.782201405152222</v>
      </c>
      <c r="J17">
        <v>2624</v>
      </c>
      <c r="K17" s="3">
        <f t="shared" si="1"/>
        <v>6.1451990632318498</v>
      </c>
      <c r="L17" s="4">
        <v>6.1</v>
      </c>
      <c r="M17">
        <v>16</v>
      </c>
      <c r="N17">
        <v>8</v>
      </c>
      <c r="O17" s="4">
        <v>119</v>
      </c>
      <c r="P17">
        <v>163</v>
      </c>
      <c r="Q17">
        <v>809</v>
      </c>
      <c r="R17" s="3">
        <f t="shared" si="2"/>
        <v>4.96319018404908</v>
      </c>
      <c r="S17">
        <v>8</v>
      </c>
    </row>
    <row r="18" spans="1:19" x14ac:dyDescent="0.2">
      <c r="A18">
        <v>2016</v>
      </c>
      <c r="B18" t="s">
        <v>168</v>
      </c>
      <c r="C18" t="s">
        <v>322</v>
      </c>
      <c r="D18" t="s">
        <v>28</v>
      </c>
      <c r="E18" t="s">
        <v>90</v>
      </c>
      <c r="F18">
        <v>12</v>
      </c>
      <c r="G18">
        <v>270</v>
      </c>
      <c r="H18">
        <v>430</v>
      </c>
      <c r="I18" s="6">
        <f t="shared" si="0"/>
        <v>62.790697674418603</v>
      </c>
      <c r="J18">
        <v>2836</v>
      </c>
      <c r="K18" s="3">
        <f t="shared" si="1"/>
        <v>6.5953488372093023</v>
      </c>
      <c r="L18" s="4">
        <v>6.4</v>
      </c>
      <c r="M18">
        <v>16</v>
      </c>
      <c r="N18">
        <v>9</v>
      </c>
      <c r="O18" s="4">
        <v>126.3</v>
      </c>
      <c r="P18">
        <v>141</v>
      </c>
      <c r="Q18">
        <v>486</v>
      </c>
      <c r="R18" s="3">
        <f t="shared" si="2"/>
        <v>3.4468085106382977</v>
      </c>
      <c r="S18">
        <v>7</v>
      </c>
    </row>
    <row r="19" spans="1:19" x14ac:dyDescent="0.2">
      <c r="A19">
        <v>2017</v>
      </c>
      <c r="B19" t="s">
        <v>168</v>
      </c>
      <c r="C19" t="s">
        <v>320</v>
      </c>
      <c r="D19" t="s">
        <v>28</v>
      </c>
      <c r="E19" t="s">
        <v>90</v>
      </c>
      <c r="F19">
        <v>13</v>
      </c>
      <c r="G19">
        <v>257</v>
      </c>
      <c r="H19">
        <v>453</v>
      </c>
      <c r="I19" s="6">
        <f t="shared" si="0"/>
        <v>56.732891832229583</v>
      </c>
      <c r="J19">
        <v>2691</v>
      </c>
      <c r="K19" s="3">
        <f t="shared" si="1"/>
        <v>5.9403973509933774</v>
      </c>
      <c r="L19" s="4">
        <v>5.5</v>
      </c>
      <c r="M19">
        <v>14</v>
      </c>
      <c r="N19">
        <v>11</v>
      </c>
      <c r="O19" s="4">
        <v>112</v>
      </c>
      <c r="P19">
        <v>161</v>
      </c>
      <c r="Q19">
        <v>518</v>
      </c>
      <c r="R19" s="3">
        <f t="shared" si="2"/>
        <v>3.2173913043478262</v>
      </c>
      <c r="S19">
        <v>7</v>
      </c>
    </row>
    <row r="20" spans="1:19" x14ac:dyDescent="0.2">
      <c r="A20">
        <v>2018</v>
      </c>
      <c r="B20" t="s">
        <v>168</v>
      </c>
      <c r="C20" t="s">
        <v>319</v>
      </c>
      <c r="D20" t="s">
        <v>28</v>
      </c>
      <c r="E20" t="s">
        <v>90</v>
      </c>
      <c r="F20">
        <v>11</v>
      </c>
      <c r="G20">
        <v>237</v>
      </c>
      <c r="H20">
        <v>392</v>
      </c>
      <c r="I20" s="6">
        <f t="shared" si="0"/>
        <v>60.459183673469383</v>
      </c>
      <c r="J20">
        <v>2674</v>
      </c>
      <c r="K20" s="3">
        <f t="shared" si="1"/>
        <v>6.8214285714285712</v>
      </c>
      <c r="L20" s="4">
        <v>6.9</v>
      </c>
      <c r="M20">
        <v>22</v>
      </c>
      <c r="N20">
        <v>9</v>
      </c>
      <c r="O20" s="4">
        <v>131.69999999999999</v>
      </c>
      <c r="P20">
        <v>104</v>
      </c>
      <c r="Q20">
        <v>319</v>
      </c>
      <c r="R20" s="3">
        <f t="shared" si="2"/>
        <v>3.0673076923076925</v>
      </c>
      <c r="S20">
        <v>3</v>
      </c>
    </row>
    <row r="21" spans="1:19" x14ac:dyDescent="0.2">
      <c r="A21">
        <v>2019</v>
      </c>
      <c r="B21" t="s">
        <v>380</v>
      </c>
      <c r="C21" t="s">
        <v>321</v>
      </c>
      <c r="D21" t="s">
        <v>28</v>
      </c>
      <c r="E21" t="s">
        <v>90</v>
      </c>
      <c r="F21">
        <v>12</v>
      </c>
      <c r="G21">
        <v>209</v>
      </c>
      <c r="H21">
        <v>357</v>
      </c>
      <c r="I21" s="6">
        <f t="shared" si="0"/>
        <v>58.543417366946784</v>
      </c>
      <c r="J21">
        <v>2078</v>
      </c>
      <c r="K21" s="3">
        <f t="shared" si="1"/>
        <v>5.8207282913165264</v>
      </c>
      <c r="L21" s="4">
        <v>5.3</v>
      </c>
      <c r="M21">
        <v>16</v>
      </c>
      <c r="N21">
        <v>11</v>
      </c>
      <c r="O21" s="4">
        <v>116.1</v>
      </c>
      <c r="P21">
        <v>160</v>
      </c>
      <c r="Q21">
        <v>510</v>
      </c>
      <c r="R21" s="3">
        <f t="shared" si="2"/>
        <v>3.1875</v>
      </c>
      <c r="S21">
        <v>7</v>
      </c>
    </row>
    <row r="22" spans="1:19" x14ac:dyDescent="0.2">
      <c r="A22">
        <v>2020</v>
      </c>
      <c r="B22" t="s">
        <v>266</v>
      </c>
      <c r="C22" t="s">
        <v>319</v>
      </c>
      <c r="D22" t="s">
        <v>28</v>
      </c>
      <c r="E22" t="s">
        <v>90</v>
      </c>
      <c r="F22">
        <v>11</v>
      </c>
      <c r="G22">
        <v>193</v>
      </c>
      <c r="H22">
        <v>352</v>
      </c>
      <c r="I22" s="6">
        <f t="shared" si="0"/>
        <v>54.82954545454546</v>
      </c>
      <c r="J22">
        <v>2170</v>
      </c>
      <c r="K22" s="3">
        <f t="shared" si="1"/>
        <v>6.1647727272727275</v>
      </c>
      <c r="L22" s="4">
        <v>4.8</v>
      </c>
      <c r="M22">
        <v>10</v>
      </c>
      <c r="N22">
        <v>15</v>
      </c>
      <c r="O22" s="4">
        <v>107.5</v>
      </c>
      <c r="P22">
        <v>91</v>
      </c>
      <c r="Q22">
        <v>93</v>
      </c>
      <c r="R22" s="3">
        <f t="shared" si="2"/>
        <v>1.0219780219780219</v>
      </c>
      <c r="S22">
        <v>1</v>
      </c>
    </row>
    <row r="23" spans="1:19" x14ac:dyDescent="0.2">
      <c r="A23">
        <v>2014</v>
      </c>
      <c r="B23" t="s">
        <v>115</v>
      </c>
      <c r="C23" t="s">
        <v>320</v>
      </c>
      <c r="D23" t="s">
        <v>74</v>
      </c>
      <c r="E23" t="s">
        <v>90</v>
      </c>
      <c r="F23">
        <v>13</v>
      </c>
      <c r="G23">
        <v>305</v>
      </c>
      <c r="H23">
        <v>467</v>
      </c>
      <c r="I23" s="6">
        <f t="shared" si="0"/>
        <v>65.310492505353324</v>
      </c>
      <c r="J23">
        <v>3907</v>
      </c>
      <c r="K23" s="3">
        <f t="shared" si="1"/>
        <v>8.3661670235546044</v>
      </c>
      <c r="L23" s="4">
        <v>7.7</v>
      </c>
      <c r="M23">
        <v>25</v>
      </c>
      <c r="N23">
        <v>18</v>
      </c>
      <c r="O23" s="4">
        <v>145.5</v>
      </c>
      <c r="P23">
        <v>57</v>
      </c>
      <c r="Q23">
        <v>65</v>
      </c>
      <c r="R23" s="3">
        <f t="shared" si="2"/>
        <v>1.1403508771929824</v>
      </c>
      <c r="S23">
        <v>3</v>
      </c>
    </row>
    <row r="24" spans="1:19" x14ac:dyDescent="0.2">
      <c r="A24">
        <v>2015</v>
      </c>
      <c r="B24" t="s">
        <v>545</v>
      </c>
      <c r="C24" t="s">
        <v>321</v>
      </c>
      <c r="D24" t="s">
        <v>74</v>
      </c>
      <c r="E24" t="s">
        <v>90</v>
      </c>
      <c r="F24">
        <v>9</v>
      </c>
      <c r="G24">
        <v>147</v>
      </c>
      <c r="H24">
        <v>219</v>
      </c>
      <c r="I24" s="6">
        <f t="shared" si="0"/>
        <v>67.123287671232873</v>
      </c>
      <c r="J24">
        <v>1778</v>
      </c>
      <c r="K24" s="3">
        <f t="shared" si="1"/>
        <v>8.1187214611872154</v>
      </c>
      <c r="L24" s="4">
        <v>8.5</v>
      </c>
      <c r="M24">
        <v>11</v>
      </c>
      <c r="N24">
        <v>3</v>
      </c>
      <c r="O24" s="4">
        <v>149.19999999999999</v>
      </c>
      <c r="P24">
        <v>47</v>
      </c>
      <c r="Q24">
        <v>-35</v>
      </c>
      <c r="R24" s="3">
        <f t="shared" si="2"/>
        <v>-0.74468085106382975</v>
      </c>
      <c r="S24">
        <v>0</v>
      </c>
    </row>
    <row r="25" spans="1:19" x14ac:dyDescent="0.2">
      <c r="A25">
        <v>2016</v>
      </c>
      <c r="B25" t="s">
        <v>391</v>
      </c>
      <c r="C25" t="s">
        <v>322</v>
      </c>
      <c r="D25" t="s">
        <v>74</v>
      </c>
      <c r="E25" t="s">
        <v>90</v>
      </c>
      <c r="F25">
        <v>13</v>
      </c>
      <c r="G25">
        <v>235</v>
      </c>
      <c r="H25">
        <v>400</v>
      </c>
      <c r="I25" s="6">
        <f t="shared" si="0"/>
        <v>58.75</v>
      </c>
      <c r="J25">
        <v>3350</v>
      </c>
      <c r="K25" s="3">
        <f t="shared" si="1"/>
        <v>8.375</v>
      </c>
      <c r="L25" s="4">
        <v>8.6</v>
      </c>
      <c r="M25">
        <v>20</v>
      </c>
      <c r="N25">
        <v>7</v>
      </c>
      <c r="O25" s="4">
        <v>142.1</v>
      </c>
      <c r="P25">
        <v>108</v>
      </c>
      <c r="Q25">
        <v>198</v>
      </c>
      <c r="R25" s="3">
        <f t="shared" si="2"/>
        <v>1.8333333333333333</v>
      </c>
      <c r="S25">
        <v>5</v>
      </c>
    </row>
    <row r="26" spans="1:19" x14ac:dyDescent="0.2">
      <c r="A26">
        <v>2017</v>
      </c>
      <c r="B26" t="s">
        <v>335</v>
      </c>
      <c r="C26" t="s">
        <v>322</v>
      </c>
      <c r="D26" t="s">
        <v>74</v>
      </c>
      <c r="E26" t="s">
        <v>90</v>
      </c>
      <c r="F26">
        <v>12</v>
      </c>
      <c r="G26">
        <v>173</v>
      </c>
      <c r="H26">
        <v>297</v>
      </c>
      <c r="I26" s="6">
        <f t="shared" si="0"/>
        <v>58.249158249158249</v>
      </c>
      <c r="J26">
        <v>2230</v>
      </c>
      <c r="K26" s="3">
        <f t="shared" si="1"/>
        <v>7.5084175084175087</v>
      </c>
      <c r="L26" s="4">
        <v>7.1</v>
      </c>
      <c r="M26">
        <v>19</v>
      </c>
      <c r="N26">
        <v>11</v>
      </c>
      <c r="O26" s="4">
        <v>135</v>
      </c>
      <c r="P26">
        <v>64</v>
      </c>
      <c r="Q26">
        <v>-39</v>
      </c>
      <c r="R26" s="3">
        <f t="shared" si="2"/>
        <v>-0.609375</v>
      </c>
      <c r="S26">
        <v>0</v>
      </c>
    </row>
    <row r="27" spans="1:19" x14ac:dyDescent="0.2">
      <c r="A27">
        <v>2018</v>
      </c>
      <c r="B27" t="s">
        <v>391</v>
      </c>
      <c r="C27" t="s">
        <v>319</v>
      </c>
      <c r="D27" t="s">
        <v>74</v>
      </c>
      <c r="E27" t="s">
        <v>90</v>
      </c>
      <c r="F27">
        <v>11</v>
      </c>
      <c r="G27">
        <v>227</v>
      </c>
      <c r="H27">
        <v>396</v>
      </c>
      <c r="I27" s="6">
        <f t="shared" si="0"/>
        <v>57.323232323232318</v>
      </c>
      <c r="J27">
        <v>2731</v>
      </c>
      <c r="K27" s="3">
        <f t="shared" si="1"/>
        <v>6.8964646464646462</v>
      </c>
      <c r="L27" s="4">
        <v>6.3</v>
      </c>
      <c r="M27">
        <v>15</v>
      </c>
      <c r="N27">
        <v>12</v>
      </c>
      <c r="O27" s="4">
        <v>121.7</v>
      </c>
      <c r="P27">
        <v>78</v>
      </c>
      <c r="Q27">
        <v>16</v>
      </c>
      <c r="R27" s="3">
        <f t="shared" si="2"/>
        <v>0.20512820512820512</v>
      </c>
      <c r="S27">
        <v>3</v>
      </c>
    </row>
    <row r="28" spans="1:19" x14ac:dyDescent="0.2">
      <c r="A28">
        <v>2019</v>
      </c>
      <c r="B28" t="s">
        <v>335</v>
      </c>
      <c r="C28" t="s">
        <v>320</v>
      </c>
      <c r="D28" t="s">
        <v>74</v>
      </c>
      <c r="E28" t="s">
        <v>90</v>
      </c>
      <c r="F28">
        <v>12</v>
      </c>
      <c r="G28">
        <v>184</v>
      </c>
      <c r="H28">
        <v>292</v>
      </c>
      <c r="I28" s="6">
        <f t="shared" si="0"/>
        <v>63.013698630136986</v>
      </c>
      <c r="J28">
        <v>2339</v>
      </c>
      <c r="K28" s="3">
        <f t="shared" si="1"/>
        <v>8.0102739726027394</v>
      </c>
      <c r="L28" s="4">
        <v>7.5</v>
      </c>
      <c r="M28">
        <v>17</v>
      </c>
      <c r="N28">
        <v>11</v>
      </c>
      <c r="O28" s="4">
        <v>142</v>
      </c>
      <c r="P28">
        <v>68</v>
      </c>
      <c r="Q28">
        <v>41</v>
      </c>
      <c r="R28" s="3">
        <f t="shared" si="2"/>
        <v>0.6029411764705882</v>
      </c>
      <c r="S28">
        <v>1</v>
      </c>
    </row>
    <row r="29" spans="1:19" x14ac:dyDescent="0.2">
      <c r="A29">
        <v>2020</v>
      </c>
      <c r="B29" t="s">
        <v>621</v>
      </c>
      <c r="C29" t="s">
        <v>320</v>
      </c>
      <c r="D29" t="s">
        <v>74</v>
      </c>
      <c r="E29" t="s">
        <v>90</v>
      </c>
      <c r="F29">
        <v>8</v>
      </c>
      <c r="G29">
        <v>72</v>
      </c>
      <c r="H29">
        <v>131</v>
      </c>
      <c r="I29" s="6">
        <f t="shared" si="0"/>
        <v>54.961832061068705</v>
      </c>
      <c r="J29">
        <v>1056</v>
      </c>
      <c r="K29" s="3">
        <f t="shared" si="1"/>
        <v>8.0610687022900755</v>
      </c>
      <c r="L29" s="4">
        <v>6.9</v>
      </c>
      <c r="M29">
        <v>6</v>
      </c>
      <c r="N29">
        <v>6</v>
      </c>
      <c r="O29" s="4">
        <v>128.6</v>
      </c>
      <c r="P29">
        <v>97</v>
      </c>
      <c r="Q29">
        <v>569</v>
      </c>
      <c r="R29" s="3">
        <f t="shared" si="2"/>
        <v>5.8659793814432986</v>
      </c>
      <c r="S29">
        <v>7</v>
      </c>
    </row>
    <row r="30" spans="1:19" x14ac:dyDescent="0.2">
      <c r="A30">
        <v>2014</v>
      </c>
      <c r="B30" t="s">
        <v>526</v>
      </c>
      <c r="C30" t="s">
        <v>320</v>
      </c>
      <c r="D30" t="s">
        <v>13</v>
      </c>
      <c r="E30" t="s">
        <v>90</v>
      </c>
      <c r="F30">
        <v>14</v>
      </c>
      <c r="G30">
        <v>96</v>
      </c>
      <c r="H30">
        <v>187</v>
      </c>
      <c r="I30" s="6">
        <f t="shared" si="0"/>
        <v>51.336898395721931</v>
      </c>
      <c r="J30">
        <v>1719</v>
      </c>
      <c r="K30" s="3">
        <f t="shared" si="1"/>
        <v>9.192513368983958</v>
      </c>
      <c r="L30" s="4">
        <v>9.6999999999999993</v>
      </c>
      <c r="M30">
        <v>18</v>
      </c>
      <c r="N30">
        <v>6</v>
      </c>
      <c r="O30" s="4">
        <v>153.9</v>
      </c>
      <c r="P30">
        <v>190</v>
      </c>
      <c r="Q30">
        <v>1086</v>
      </c>
      <c r="R30" s="3">
        <f t="shared" si="2"/>
        <v>5.7157894736842101</v>
      </c>
      <c r="S30">
        <v>8</v>
      </c>
    </row>
    <row r="31" spans="1:19" x14ac:dyDescent="0.2">
      <c r="A31">
        <v>2015</v>
      </c>
      <c r="B31" t="s">
        <v>526</v>
      </c>
      <c r="C31" t="s">
        <v>319</v>
      </c>
      <c r="D31" t="s">
        <v>13</v>
      </c>
      <c r="E31" t="s">
        <v>90</v>
      </c>
      <c r="F31">
        <v>12</v>
      </c>
      <c r="G31">
        <v>75</v>
      </c>
      <c r="H31">
        <v>180</v>
      </c>
      <c r="I31" s="6">
        <f t="shared" si="0"/>
        <v>41.666666666666671</v>
      </c>
      <c r="J31">
        <v>1339</v>
      </c>
      <c r="K31" s="3">
        <f t="shared" si="1"/>
        <v>7.4388888888888891</v>
      </c>
      <c r="L31" s="4">
        <v>6.9</v>
      </c>
      <c r="M31">
        <v>13</v>
      </c>
      <c r="N31">
        <v>8</v>
      </c>
      <c r="O31" s="4">
        <v>119.1</v>
      </c>
      <c r="P31">
        <v>144</v>
      </c>
      <c r="Q31">
        <v>485</v>
      </c>
      <c r="R31" s="3">
        <f t="shared" si="2"/>
        <v>3.3680555555555554</v>
      </c>
      <c r="S31">
        <v>6</v>
      </c>
    </row>
    <row r="32" spans="1:19" x14ac:dyDescent="0.2">
      <c r="A32">
        <v>2016</v>
      </c>
      <c r="B32" t="s">
        <v>526</v>
      </c>
      <c r="C32" t="s">
        <v>321</v>
      </c>
      <c r="D32" t="s">
        <v>13</v>
      </c>
      <c r="E32" t="s">
        <v>90</v>
      </c>
      <c r="F32">
        <v>12</v>
      </c>
      <c r="G32">
        <v>79</v>
      </c>
      <c r="H32">
        <v>148</v>
      </c>
      <c r="I32" s="6">
        <f t="shared" si="0"/>
        <v>53.378378378378379</v>
      </c>
      <c r="J32">
        <v>1559</v>
      </c>
      <c r="K32" s="3">
        <f t="shared" si="1"/>
        <v>10.533783783783784</v>
      </c>
      <c r="L32" s="4">
        <v>11</v>
      </c>
      <c r="M32">
        <v>8</v>
      </c>
      <c r="N32">
        <v>2</v>
      </c>
      <c r="O32" s="4">
        <v>157</v>
      </c>
      <c r="P32">
        <v>137</v>
      </c>
      <c r="Q32">
        <v>604</v>
      </c>
      <c r="R32" s="3">
        <f t="shared" si="2"/>
        <v>4.4087591240875916</v>
      </c>
      <c r="S32">
        <v>6</v>
      </c>
    </row>
    <row r="33" spans="1:19" x14ac:dyDescent="0.2">
      <c r="A33">
        <v>2017</v>
      </c>
      <c r="B33" t="s">
        <v>622</v>
      </c>
      <c r="C33" t="s">
        <v>319</v>
      </c>
      <c r="D33" t="s">
        <v>13</v>
      </c>
      <c r="E33" t="s">
        <v>90</v>
      </c>
      <c r="F33">
        <v>11</v>
      </c>
      <c r="G33">
        <v>43</v>
      </c>
      <c r="H33">
        <v>116</v>
      </c>
      <c r="I33" s="6">
        <f t="shared" si="0"/>
        <v>37.068965517241381</v>
      </c>
      <c r="J33">
        <v>927</v>
      </c>
      <c r="K33" s="3">
        <f t="shared" si="1"/>
        <v>7.9913793103448274</v>
      </c>
      <c r="L33" s="4">
        <v>7.8</v>
      </c>
      <c r="M33">
        <v>10</v>
      </c>
      <c r="N33">
        <v>5</v>
      </c>
      <c r="O33" s="4">
        <v>124</v>
      </c>
      <c r="P33">
        <v>247</v>
      </c>
      <c r="Q33">
        <v>1146</v>
      </c>
      <c r="R33" s="3">
        <f t="shared" si="2"/>
        <v>4.6396761133603235</v>
      </c>
      <c r="S33">
        <v>17</v>
      </c>
    </row>
    <row r="34" spans="1:19" x14ac:dyDescent="0.2">
      <c r="A34">
        <v>2018</v>
      </c>
      <c r="B34" t="s">
        <v>622</v>
      </c>
      <c r="C34" t="s">
        <v>321</v>
      </c>
      <c r="D34" t="s">
        <v>13</v>
      </c>
      <c r="E34" t="s">
        <v>90</v>
      </c>
      <c r="F34">
        <v>12</v>
      </c>
      <c r="G34">
        <v>48</v>
      </c>
      <c r="H34">
        <v>109</v>
      </c>
      <c r="I34" s="6">
        <f t="shared" si="0"/>
        <v>44.036697247706428</v>
      </c>
      <c r="J34">
        <v>900</v>
      </c>
      <c r="K34" s="3">
        <f t="shared" si="1"/>
        <v>8.2568807339449535</v>
      </c>
      <c r="L34" s="4">
        <v>7.5</v>
      </c>
      <c r="M34">
        <v>5</v>
      </c>
      <c r="N34">
        <v>4</v>
      </c>
      <c r="O34" s="4">
        <v>121.2</v>
      </c>
      <c r="P34">
        <v>216</v>
      </c>
      <c r="Q34">
        <v>971</v>
      </c>
      <c r="R34" s="3">
        <f t="shared" si="2"/>
        <v>4.4953703703703702</v>
      </c>
      <c r="S34">
        <v>11</v>
      </c>
    </row>
    <row r="35" spans="1:19" x14ac:dyDescent="0.2">
      <c r="A35">
        <v>2019</v>
      </c>
      <c r="B35" t="s">
        <v>377</v>
      </c>
      <c r="C35" t="s">
        <v>322</v>
      </c>
      <c r="D35" t="s">
        <v>13</v>
      </c>
      <c r="E35" t="s">
        <v>90</v>
      </c>
      <c r="F35">
        <v>11</v>
      </c>
      <c r="G35">
        <v>87</v>
      </c>
      <c r="H35">
        <v>193</v>
      </c>
      <c r="I35" s="6">
        <f t="shared" si="0"/>
        <v>45.077720207253883</v>
      </c>
      <c r="J35">
        <v>1164</v>
      </c>
      <c r="K35" s="3">
        <f t="shared" si="1"/>
        <v>6.0310880829015545</v>
      </c>
      <c r="L35" s="4">
        <v>5.6</v>
      </c>
      <c r="M35">
        <v>12</v>
      </c>
      <c r="N35">
        <v>7</v>
      </c>
      <c r="O35" s="4">
        <v>109</v>
      </c>
      <c r="P35">
        <v>99</v>
      </c>
      <c r="Q35">
        <v>290</v>
      </c>
      <c r="R35" s="3">
        <f t="shared" si="2"/>
        <v>2.9292929292929295</v>
      </c>
      <c r="S35">
        <v>3</v>
      </c>
    </row>
    <row r="36" spans="1:19" x14ac:dyDescent="0.2">
      <c r="A36">
        <v>2020</v>
      </c>
      <c r="B36" t="s">
        <v>265</v>
      </c>
      <c r="C36" t="s">
        <v>322</v>
      </c>
      <c r="D36" t="s">
        <v>13</v>
      </c>
      <c r="E36" t="s">
        <v>90</v>
      </c>
      <c r="F36">
        <v>10</v>
      </c>
      <c r="G36">
        <v>141</v>
      </c>
      <c r="H36">
        <v>257</v>
      </c>
      <c r="I36" s="6">
        <f t="shared" si="0"/>
        <v>54.863813229571988</v>
      </c>
      <c r="J36">
        <v>1881</v>
      </c>
      <c r="K36" s="3">
        <f t="shared" si="1"/>
        <v>7.3190661478599219</v>
      </c>
      <c r="L36" s="4">
        <v>6.1</v>
      </c>
      <c r="M36">
        <v>13</v>
      </c>
      <c r="N36">
        <v>13</v>
      </c>
      <c r="O36" s="4">
        <v>122.9</v>
      </c>
      <c r="P36">
        <v>120</v>
      </c>
      <c r="Q36">
        <v>492</v>
      </c>
      <c r="R36" s="3">
        <f t="shared" si="2"/>
        <v>4.0999999999999996</v>
      </c>
      <c r="S36">
        <v>6</v>
      </c>
    </row>
    <row r="37" spans="1:19" x14ac:dyDescent="0.2">
      <c r="A37">
        <v>2014</v>
      </c>
      <c r="B37" t="s">
        <v>619</v>
      </c>
      <c r="C37" t="s">
        <v>320</v>
      </c>
      <c r="D37" t="s">
        <v>46</v>
      </c>
      <c r="E37" t="s">
        <v>90</v>
      </c>
      <c r="F37">
        <v>8</v>
      </c>
      <c r="G37">
        <v>127</v>
      </c>
      <c r="H37">
        <v>221</v>
      </c>
      <c r="I37" s="6">
        <f t="shared" si="0"/>
        <v>57.466063348416284</v>
      </c>
      <c r="J37">
        <v>1669</v>
      </c>
      <c r="K37" s="3">
        <f t="shared" si="1"/>
        <v>7.5520361990950224</v>
      </c>
      <c r="L37" s="4">
        <v>8</v>
      </c>
      <c r="M37">
        <v>12</v>
      </c>
      <c r="N37">
        <v>3</v>
      </c>
      <c r="O37" s="4">
        <v>136.1</v>
      </c>
      <c r="P37">
        <v>22</v>
      </c>
      <c r="Q37">
        <v>-106</v>
      </c>
      <c r="R37" s="3">
        <f t="shared" si="2"/>
        <v>-4.8181818181818183</v>
      </c>
      <c r="S37">
        <v>0</v>
      </c>
    </row>
    <row r="38" spans="1:19" x14ac:dyDescent="0.2">
      <c r="A38">
        <v>2015</v>
      </c>
      <c r="B38" t="s">
        <v>156</v>
      </c>
      <c r="C38" t="s">
        <v>322</v>
      </c>
      <c r="D38" t="s">
        <v>46</v>
      </c>
      <c r="E38" t="s">
        <v>90</v>
      </c>
      <c r="F38">
        <v>12</v>
      </c>
      <c r="G38">
        <v>135</v>
      </c>
      <c r="H38">
        <v>247</v>
      </c>
      <c r="I38" s="6">
        <f t="shared" si="0"/>
        <v>54.655870445344135</v>
      </c>
      <c r="J38">
        <v>1840</v>
      </c>
      <c r="K38" s="3">
        <f t="shared" si="1"/>
        <v>7.4493927125506074</v>
      </c>
      <c r="L38" s="4">
        <v>7</v>
      </c>
      <c r="M38">
        <v>12</v>
      </c>
      <c r="N38">
        <v>8</v>
      </c>
      <c r="O38" s="4">
        <v>126.8</v>
      </c>
      <c r="P38">
        <v>163</v>
      </c>
      <c r="Q38">
        <v>960</v>
      </c>
      <c r="R38" s="3">
        <f t="shared" si="2"/>
        <v>5.889570552147239</v>
      </c>
      <c r="S38">
        <v>11</v>
      </c>
    </row>
    <row r="39" spans="1:19" x14ac:dyDescent="0.2">
      <c r="A39">
        <v>2016</v>
      </c>
      <c r="B39" t="s">
        <v>156</v>
      </c>
      <c r="C39" t="s">
        <v>320</v>
      </c>
      <c r="D39" t="s">
        <v>46</v>
      </c>
      <c r="E39" t="s">
        <v>90</v>
      </c>
      <c r="F39">
        <v>13</v>
      </c>
      <c r="G39">
        <v>230</v>
      </c>
      <c r="H39">
        <v>409</v>
      </c>
      <c r="I39" s="6">
        <f t="shared" si="0"/>
        <v>56.234718826405874</v>
      </c>
      <c r="J39">
        <v>3543</v>
      </c>
      <c r="K39" s="3">
        <f t="shared" si="1"/>
        <v>8.662591687041564</v>
      </c>
      <c r="L39" s="4">
        <v>9.1</v>
      </c>
      <c r="M39">
        <v>30</v>
      </c>
      <c r="N39">
        <v>9</v>
      </c>
      <c r="O39" s="4">
        <v>148.80000000000001</v>
      </c>
      <c r="P39">
        <v>260</v>
      </c>
      <c r="Q39">
        <v>1571</v>
      </c>
      <c r="R39" s="3">
        <f t="shared" si="2"/>
        <v>6.0423076923076922</v>
      </c>
      <c r="S39">
        <v>21</v>
      </c>
    </row>
    <row r="40" spans="1:19" x14ac:dyDescent="0.2">
      <c r="A40">
        <v>2017</v>
      </c>
      <c r="B40" t="s">
        <v>156</v>
      </c>
      <c r="C40" t="s">
        <v>319</v>
      </c>
      <c r="D40" t="s">
        <v>46</v>
      </c>
      <c r="E40" t="s">
        <v>90</v>
      </c>
      <c r="F40">
        <v>13</v>
      </c>
      <c r="G40">
        <v>254</v>
      </c>
      <c r="H40">
        <v>430</v>
      </c>
      <c r="I40" s="6">
        <f t="shared" si="0"/>
        <v>59.069767441860463</v>
      </c>
      <c r="J40">
        <v>3660</v>
      </c>
      <c r="K40" s="3">
        <f t="shared" si="1"/>
        <v>8.5116279069767433</v>
      </c>
      <c r="L40" s="4">
        <v>8.6999999999999993</v>
      </c>
      <c r="M40">
        <v>27</v>
      </c>
      <c r="N40">
        <v>10</v>
      </c>
      <c r="O40" s="4">
        <v>146.6</v>
      </c>
      <c r="P40">
        <v>232</v>
      </c>
      <c r="Q40">
        <v>1601</v>
      </c>
      <c r="R40" s="3">
        <f t="shared" si="2"/>
        <v>6.9008620689655169</v>
      </c>
      <c r="S40">
        <v>18</v>
      </c>
    </row>
    <row r="41" spans="1:19" x14ac:dyDescent="0.2">
      <c r="A41">
        <v>2018</v>
      </c>
      <c r="B41" t="s">
        <v>395</v>
      </c>
      <c r="C41" t="s">
        <v>320</v>
      </c>
      <c r="D41" t="s">
        <v>46</v>
      </c>
      <c r="E41" t="s">
        <v>90</v>
      </c>
      <c r="F41">
        <v>11</v>
      </c>
      <c r="G41">
        <v>162</v>
      </c>
      <c r="H41">
        <v>300</v>
      </c>
      <c r="I41" s="6">
        <f t="shared" si="0"/>
        <v>54</v>
      </c>
      <c r="J41">
        <v>1960</v>
      </c>
      <c r="K41" s="3">
        <f t="shared" si="1"/>
        <v>6.5333333333333332</v>
      </c>
      <c r="L41" s="4">
        <v>5.3</v>
      </c>
      <c r="M41">
        <v>8</v>
      </c>
      <c r="N41">
        <v>12</v>
      </c>
      <c r="O41" s="4">
        <v>109.7</v>
      </c>
      <c r="P41">
        <v>76</v>
      </c>
      <c r="Q41">
        <v>93</v>
      </c>
      <c r="R41" s="3">
        <f t="shared" si="2"/>
        <v>1.2236842105263157</v>
      </c>
      <c r="S41">
        <v>2</v>
      </c>
    </row>
    <row r="42" spans="1:19" x14ac:dyDescent="0.2">
      <c r="A42">
        <v>2019</v>
      </c>
      <c r="B42" t="s">
        <v>222</v>
      </c>
      <c r="C42" t="s">
        <v>320</v>
      </c>
      <c r="D42" t="s">
        <v>46</v>
      </c>
      <c r="E42" t="s">
        <v>90</v>
      </c>
      <c r="F42">
        <v>12</v>
      </c>
      <c r="G42">
        <v>111</v>
      </c>
      <c r="H42">
        <v>178</v>
      </c>
      <c r="I42" s="6">
        <f t="shared" si="0"/>
        <v>62.359550561797747</v>
      </c>
      <c r="J42">
        <v>2061</v>
      </c>
      <c r="K42" s="3">
        <f t="shared" si="1"/>
        <v>11.578651685393259</v>
      </c>
      <c r="L42" s="4">
        <v>12.8</v>
      </c>
      <c r="M42">
        <v>22</v>
      </c>
      <c r="N42">
        <v>5</v>
      </c>
      <c r="O42" s="4">
        <v>194.8</v>
      </c>
      <c r="P42">
        <v>122</v>
      </c>
      <c r="Q42">
        <v>482</v>
      </c>
      <c r="R42" s="3">
        <f t="shared" si="2"/>
        <v>3.9508196721311477</v>
      </c>
      <c r="S42">
        <v>6</v>
      </c>
    </row>
    <row r="43" spans="1:19" x14ac:dyDescent="0.2">
      <c r="A43">
        <v>2020</v>
      </c>
      <c r="B43" t="s">
        <v>222</v>
      </c>
      <c r="C43" t="s">
        <v>319</v>
      </c>
      <c r="D43" t="s">
        <v>46</v>
      </c>
      <c r="E43" t="s">
        <v>90</v>
      </c>
      <c r="F43">
        <v>11</v>
      </c>
      <c r="G43">
        <v>195</v>
      </c>
      <c r="H43">
        <v>304</v>
      </c>
      <c r="I43" s="6">
        <f t="shared" si="0"/>
        <v>64.14473684210526</v>
      </c>
      <c r="J43">
        <v>2617</v>
      </c>
      <c r="K43" s="3">
        <f t="shared" si="1"/>
        <v>8.6085526315789469</v>
      </c>
      <c r="L43" s="4">
        <v>8.1</v>
      </c>
      <c r="M43">
        <v>20</v>
      </c>
      <c r="N43">
        <v>12</v>
      </c>
      <c r="O43" s="4">
        <v>150.30000000000001</v>
      </c>
      <c r="P43">
        <v>131</v>
      </c>
      <c r="Q43">
        <v>609</v>
      </c>
      <c r="R43" s="3">
        <f t="shared" si="2"/>
        <v>4.6488549618320612</v>
      </c>
      <c r="S43">
        <v>7</v>
      </c>
    </row>
    <row r="44" spans="1:19" x14ac:dyDescent="0.2">
      <c r="A44">
        <v>2014</v>
      </c>
      <c r="B44" t="s">
        <v>148</v>
      </c>
      <c r="C44" t="s">
        <v>322</v>
      </c>
      <c r="D44" t="s">
        <v>27</v>
      </c>
      <c r="E44" t="s">
        <v>90</v>
      </c>
      <c r="F44">
        <v>13</v>
      </c>
      <c r="G44">
        <v>221</v>
      </c>
      <c r="H44">
        <v>378</v>
      </c>
      <c r="I44" s="6">
        <f t="shared" si="0"/>
        <v>58.465608465608469</v>
      </c>
      <c r="J44">
        <v>3198</v>
      </c>
      <c r="K44" s="3">
        <f t="shared" si="1"/>
        <v>8.4603174603174605</v>
      </c>
      <c r="L44" s="4">
        <v>8.4</v>
      </c>
      <c r="M44">
        <v>26</v>
      </c>
      <c r="N44">
        <v>12</v>
      </c>
      <c r="O44" s="4">
        <v>145.9</v>
      </c>
      <c r="P44">
        <v>27</v>
      </c>
      <c r="Q44">
        <v>-131</v>
      </c>
      <c r="R44" s="3">
        <f t="shared" si="2"/>
        <v>-4.8518518518518521</v>
      </c>
      <c r="S44">
        <v>1</v>
      </c>
    </row>
    <row r="45" spans="1:19" x14ac:dyDescent="0.2">
      <c r="A45">
        <v>2015</v>
      </c>
      <c r="B45" t="s">
        <v>148</v>
      </c>
      <c r="C45" t="s">
        <v>320</v>
      </c>
      <c r="D45" t="s">
        <v>27</v>
      </c>
      <c r="E45" t="s">
        <v>90</v>
      </c>
      <c r="F45">
        <v>12</v>
      </c>
      <c r="G45">
        <v>238</v>
      </c>
      <c r="H45">
        <v>389</v>
      </c>
      <c r="I45" s="6">
        <f t="shared" si="0"/>
        <v>61.182519280205661</v>
      </c>
      <c r="J45">
        <v>3238</v>
      </c>
      <c r="K45" s="3">
        <f t="shared" si="1"/>
        <v>8.3239074550128542</v>
      </c>
      <c r="L45" s="4">
        <v>8.6</v>
      </c>
      <c r="M45">
        <v>16</v>
      </c>
      <c r="N45">
        <v>5</v>
      </c>
      <c r="O45" s="4">
        <v>142.1</v>
      </c>
      <c r="P45">
        <v>30</v>
      </c>
      <c r="Q45">
        <v>-119</v>
      </c>
      <c r="R45" s="3">
        <f t="shared" si="2"/>
        <v>-3.9666666666666668</v>
      </c>
      <c r="S45">
        <v>2</v>
      </c>
    </row>
    <row r="46" spans="1:19" x14ac:dyDescent="0.2">
      <c r="A46">
        <v>2016</v>
      </c>
      <c r="B46" t="s">
        <v>148</v>
      </c>
      <c r="C46" t="s">
        <v>319</v>
      </c>
      <c r="D46" t="s">
        <v>27</v>
      </c>
      <c r="E46" t="s">
        <v>90</v>
      </c>
      <c r="F46">
        <v>13</v>
      </c>
      <c r="G46">
        <v>261</v>
      </c>
      <c r="H46">
        <v>421</v>
      </c>
      <c r="I46" s="6">
        <f t="shared" si="0"/>
        <v>61.995249406175766</v>
      </c>
      <c r="J46">
        <v>3532</v>
      </c>
      <c r="K46" s="3">
        <f t="shared" si="1"/>
        <v>8.3895486935866987</v>
      </c>
      <c r="L46" s="4">
        <v>8.9</v>
      </c>
      <c r="M46">
        <v>27</v>
      </c>
      <c r="N46">
        <v>7</v>
      </c>
      <c r="O46" s="4">
        <v>150.30000000000001</v>
      </c>
      <c r="P46">
        <v>37</v>
      </c>
      <c r="Q46">
        <v>-136</v>
      </c>
      <c r="R46" s="3">
        <f t="shared" si="2"/>
        <v>-3.6756756756756759</v>
      </c>
      <c r="S46">
        <v>1</v>
      </c>
    </row>
    <row r="47" spans="1:19" x14ac:dyDescent="0.2">
      <c r="A47">
        <v>2017</v>
      </c>
      <c r="B47" t="s">
        <v>456</v>
      </c>
      <c r="C47" t="s">
        <v>319</v>
      </c>
      <c r="D47" t="s">
        <v>27</v>
      </c>
      <c r="E47" t="s">
        <v>90</v>
      </c>
      <c r="F47">
        <v>13</v>
      </c>
      <c r="G47">
        <v>224</v>
      </c>
      <c r="H47">
        <v>415</v>
      </c>
      <c r="I47" s="6">
        <f t="shared" si="0"/>
        <v>53.975903614457835</v>
      </c>
      <c r="J47">
        <v>3120</v>
      </c>
      <c r="K47" s="3">
        <f t="shared" si="1"/>
        <v>7.5180722891566267</v>
      </c>
      <c r="L47" s="4">
        <v>7.3</v>
      </c>
      <c r="M47">
        <v>26</v>
      </c>
      <c r="N47">
        <v>14</v>
      </c>
      <c r="O47" s="4">
        <v>131.1</v>
      </c>
      <c r="P47">
        <v>131</v>
      </c>
      <c r="Q47">
        <v>468</v>
      </c>
      <c r="R47" s="3">
        <f t="shared" si="2"/>
        <v>3.5725190839694658</v>
      </c>
      <c r="S47">
        <v>5</v>
      </c>
    </row>
    <row r="48" spans="1:19" x14ac:dyDescent="0.2">
      <c r="A48">
        <v>2018</v>
      </c>
      <c r="B48" t="s">
        <v>620</v>
      </c>
      <c r="C48" t="s">
        <v>322</v>
      </c>
      <c r="D48" t="s">
        <v>27</v>
      </c>
      <c r="E48" t="s">
        <v>90</v>
      </c>
      <c r="F48">
        <v>11</v>
      </c>
      <c r="G48">
        <v>97</v>
      </c>
      <c r="H48">
        <v>191</v>
      </c>
      <c r="I48" s="6">
        <f t="shared" si="0"/>
        <v>50.785340314136128</v>
      </c>
      <c r="J48">
        <v>1091</v>
      </c>
      <c r="K48" s="3">
        <f t="shared" si="1"/>
        <v>5.7120418848167542</v>
      </c>
      <c r="L48" s="4">
        <v>5.7</v>
      </c>
      <c r="M48">
        <v>13</v>
      </c>
      <c r="N48">
        <v>6</v>
      </c>
      <c r="O48" s="4">
        <v>114.9</v>
      </c>
      <c r="P48">
        <v>61</v>
      </c>
      <c r="Q48">
        <v>169</v>
      </c>
      <c r="R48" s="3">
        <f t="shared" si="2"/>
        <v>2.7704918032786887</v>
      </c>
      <c r="S48">
        <v>1</v>
      </c>
    </row>
    <row r="49" spans="1:19" x14ac:dyDescent="0.2">
      <c r="A49">
        <v>2019</v>
      </c>
      <c r="B49" t="s">
        <v>339</v>
      </c>
      <c r="C49" t="s">
        <v>322</v>
      </c>
      <c r="D49" t="s">
        <v>27</v>
      </c>
      <c r="E49" t="s">
        <v>90</v>
      </c>
      <c r="F49">
        <v>12</v>
      </c>
      <c r="G49">
        <v>169</v>
      </c>
      <c r="H49">
        <v>276</v>
      </c>
      <c r="I49" s="6">
        <f t="shared" si="0"/>
        <v>61.231884057971023</v>
      </c>
      <c r="J49">
        <v>2187</v>
      </c>
      <c r="K49" s="3">
        <f t="shared" si="1"/>
        <v>7.9239130434782608</v>
      </c>
      <c r="L49" s="4">
        <v>8.1999999999999993</v>
      </c>
      <c r="M49">
        <v>19</v>
      </c>
      <c r="N49">
        <v>7</v>
      </c>
      <c r="O49" s="4">
        <v>145.4</v>
      </c>
      <c r="P49">
        <v>67</v>
      </c>
      <c r="Q49">
        <v>-68</v>
      </c>
      <c r="R49" s="3">
        <f t="shared" si="2"/>
        <v>-1.0149253731343284</v>
      </c>
      <c r="S49">
        <v>0</v>
      </c>
    </row>
    <row r="50" spans="1:19" x14ac:dyDescent="0.2">
      <c r="A50">
        <v>2020</v>
      </c>
      <c r="B50" t="s">
        <v>290</v>
      </c>
      <c r="C50" t="s">
        <v>321</v>
      </c>
      <c r="D50" t="s">
        <v>27</v>
      </c>
      <c r="E50" t="s">
        <v>90</v>
      </c>
      <c r="F50">
        <v>11</v>
      </c>
      <c r="G50">
        <v>211</v>
      </c>
      <c r="H50">
        <v>329</v>
      </c>
      <c r="I50" s="6">
        <f t="shared" si="0"/>
        <v>64.133738601823708</v>
      </c>
      <c r="J50">
        <v>2686</v>
      </c>
      <c r="K50" s="3">
        <f t="shared" si="1"/>
        <v>8.1641337386018229</v>
      </c>
      <c r="L50" s="4">
        <v>8.9</v>
      </c>
      <c r="M50">
        <v>23</v>
      </c>
      <c r="N50">
        <v>5</v>
      </c>
      <c r="O50" s="4">
        <v>152.69999999999999</v>
      </c>
      <c r="P50">
        <v>130</v>
      </c>
      <c r="Q50">
        <v>538</v>
      </c>
      <c r="R50" s="3">
        <f t="shared" si="2"/>
        <v>4.1384615384615389</v>
      </c>
      <c r="S50">
        <v>4</v>
      </c>
    </row>
    <row r="51" spans="1:19" x14ac:dyDescent="0.2">
      <c r="A51">
        <v>2014</v>
      </c>
      <c r="B51" t="s">
        <v>506</v>
      </c>
      <c r="C51" t="s">
        <v>319</v>
      </c>
      <c r="D51" t="s">
        <v>37</v>
      </c>
      <c r="E51" t="s">
        <v>90</v>
      </c>
      <c r="F51">
        <v>13</v>
      </c>
      <c r="G51">
        <v>270</v>
      </c>
      <c r="H51">
        <v>428</v>
      </c>
      <c r="I51" s="6">
        <f t="shared" si="0"/>
        <v>63.084112149532714</v>
      </c>
      <c r="J51">
        <v>3068</v>
      </c>
      <c r="K51" s="3">
        <f t="shared" si="1"/>
        <v>7.1682242990654208</v>
      </c>
      <c r="L51" s="4">
        <v>7.2</v>
      </c>
      <c r="M51">
        <v>21</v>
      </c>
      <c r="N51">
        <v>9</v>
      </c>
      <c r="O51" s="4">
        <v>135.30000000000001</v>
      </c>
      <c r="P51">
        <v>193</v>
      </c>
      <c r="Q51">
        <v>788</v>
      </c>
      <c r="R51" s="3">
        <f t="shared" si="2"/>
        <v>4.0829015544041454</v>
      </c>
      <c r="S51">
        <v>13</v>
      </c>
    </row>
    <row r="52" spans="1:19" x14ac:dyDescent="0.2">
      <c r="A52">
        <v>2015</v>
      </c>
      <c r="B52" t="s">
        <v>506</v>
      </c>
      <c r="C52" t="s">
        <v>321</v>
      </c>
      <c r="D52" t="s">
        <v>37</v>
      </c>
      <c r="E52" t="s">
        <v>90</v>
      </c>
      <c r="F52">
        <v>14</v>
      </c>
      <c r="G52">
        <v>218</v>
      </c>
      <c r="H52">
        <v>356</v>
      </c>
      <c r="I52" s="6">
        <f t="shared" si="0"/>
        <v>61.235955056179783</v>
      </c>
      <c r="J52">
        <v>3072</v>
      </c>
      <c r="K52" s="3">
        <f t="shared" si="1"/>
        <v>8.6292134831460672</v>
      </c>
      <c r="L52" s="4">
        <v>8.6999999999999993</v>
      </c>
      <c r="M52">
        <v>24</v>
      </c>
      <c r="N52">
        <v>10</v>
      </c>
      <c r="O52" s="4">
        <v>150.4</v>
      </c>
      <c r="P52">
        <v>158</v>
      </c>
      <c r="Q52">
        <v>948</v>
      </c>
      <c r="R52" s="3">
        <f t="shared" si="2"/>
        <v>6</v>
      </c>
      <c r="S52">
        <v>13</v>
      </c>
    </row>
    <row r="53" spans="1:19" x14ac:dyDescent="0.2">
      <c r="A53">
        <v>2016</v>
      </c>
      <c r="B53" t="s">
        <v>482</v>
      </c>
      <c r="C53" t="s">
        <v>319</v>
      </c>
      <c r="D53" t="s">
        <v>37</v>
      </c>
      <c r="E53" t="s">
        <v>90</v>
      </c>
      <c r="F53">
        <v>13</v>
      </c>
      <c r="G53">
        <v>304</v>
      </c>
      <c r="H53">
        <v>447</v>
      </c>
      <c r="I53" s="6">
        <f t="shared" si="0"/>
        <v>68.008948545861301</v>
      </c>
      <c r="J53">
        <v>3748</v>
      </c>
      <c r="K53" s="3">
        <f t="shared" si="1"/>
        <v>8.3847874720357947</v>
      </c>
      <c r="L53" s="4">
        <v>9.1</v>
      </c>
      <c r="M53">
        <v>30</v>
      </c>
      <c r="N53">
        <v>6</v>
      </c>
      <c r="O53" s="4">
        <v>157.9</v>
      </c>
      <c r="P53">
        <v>93</v>
      </c>
      <c r="Q53">
        <v>308</v>
      </c>
      <c r="R53" s="3">
        <f t="shared" si="2"/>
        <v>3.3118279569892475</v>
      </c>
      <c r="S53">
        <v>5</v>
      </c>
    </row>
    <row r="54" spans="1:19" x14ac:dyDescent="0.2">
      <c r="A54">
        <v>2017</v>
      </c>
      <c r="B54" t="s">
        <v>431</v>
      </c>
      <c r="C54" t="s">
        <v>322</v>
      </c>
      <c r="D54" t="s">
        <v>37</v>
      </c>
      <c r="E54" t="s">
        <v>90</v>
      </c>
      <c r="F54">
        <v>9</v>
      </c>
      <c r="G54">
        <v>107</v>
      </c>
      <c r="H54">
        <v>183</v>
      </c>
      <c r="I54" s="6">
        <f t="shared" si="0"/>
        <v>58.469945355191257</v>
      </c>
      <c r="J54">
        <v>1342</v>
      </c>
      <c r="K54" s="3">
        <f t="shared" si="1"/>
        <v>7.333333333333333</v>
      </c>
      <c r="L54" s="4">
        <v>7.5</v>
      </c>
      <c r="M54">
        <v>8</v>
      </c>
      <c r="N54">
        <v>3</v>
      </c>
      <c r="O54" s="4">
        <v>131.19999999999999</v>
      </c>
      <c r="P54">
        <v>85</v>
      </c>
      <c r="Q54">
        <v>210</v>
      </c>
      <c r="R54" s="3">
        <f t="shared" si="2"/>
        <v>2.4705882352941178</v>
      </c>
      <c r="S54">
        <v>5</v>
      </c>
    </row>
    <row r="55" spans="1:19" x14ac:dyDescent="0.2">
      <c r="A55">
        <v>2018</v>
      </c>
      <c r="B55" t="s">
        <v>394</v>
      </c>
      <c r="C55" t="s">
        <v>319</v>
      </c>
      <c r="D55" t="s">
        <v>37</v>
      </c>
      <c r="E55" t="s">
        <v>90</v>
      </c>
      <c r="F55">
        <v>10</v>
      </c>
      <c r="G55">
        <v>201</v>
      </c>
      <c r="H55">
        <v>325</v>
      </c>
      <c r="I55" s="6">
        <f t="shared" si="0"/>
        <v>61.846153846153854</v>
      </c>
      <c r="J55">
        <v>2169</v>
      </c>
      <c r="K55" s="3">
        <f t="shared" si="1"/>
        <v>6.6738461538461538</v>
      </c>
      <c r="L55" s="4">
        <v>6.1</v>
      </c>
      <c r="M55">
        <v>11</v>
      </c>
      <c r="N55">
        <v>9</v>
      </c>
      <c r="O55" s="4">
        <v>123.5</v>
      </c>
      <c r="P55">
        <v>39</v>
      </c>
      <c r="Q55">
        <v>35</v>
      </c>
      <c r="R55" s="3">
        <f t="shared" si="2"/>
        <v>0.89743589743589747</v>
      </c>
      <c r="S55">
        <v>0</v>
      </c>
    </row>
    <row r="56" spans="1:19" x14ac:dyDescent="0.2">
      <c r="A56">
        <v>2019</v>
      </c>
      <c r="B56" t="s">
        <v>282</v>
      </c>
      <c r="C56" t="s">
        <v>322</v>
      </c>
      <c r="D56" t="s">
        <v>37</v>
      </c>
      <c r="E56" t="s">
        <v>90</v>
      </c>
      <c r="F56">
        <v>13</v>
      </c>
      <c r="G56">
        <v>259</v>
      </c>
      <c r="H56">
        <v>422</v>
      </c>
      <c r="I56" s="6">
        <f t="shared" si="0"/>
        <v>61.374407582938382</v>
      </c>
      <c r="J56">
        <v>3641</v>
      </c>
      <c r="K56" s="3">
        <f t="shared" si="1"/>
        <v>8.6279620853080576</v>
      </c>
      <c r="L56" s="4">
        <v>9.6999999999999993</v>
      </c>
      <c r="M56">
        <v>38</v>
      </c>
      <c r="N56">
        <v>7</v>
      </c>
      <c r="O56" s="4">
        <v>160.19999999999999</v>
      </c>
      <c r="P56">
        <v>94</v>
      </c>
      <c r="Q56">
        <v>35</v>
      </c>
      <c r="R56" s="3">
        <f t="shared" si="2"/>
        <v>0.37234042553191488</v>
      </c>
      <c r="S56">
        <v>1</v>
      </c>
    </row>
    <row r="57" spans="1:19" x14ac:dyDescent="0.2">
      <c r="A57">
        <v>2020</v>
      </c>
      <c r="B57" t="s">
        <v>282</v>
      </c>
      <c r="C57" t="s">
        <v>320</v>
      </c>
      <c r="D57" t="s">
        <v>37</v>
      </c>
      <c r="E57" t="s">
        <v>90</v>
      </c>
      <c r="F57">
        <v>12</v>
      </c>
      <c r="G57">
        <v>237</v>
      </c>
      <c r="H57">
        <v>348</v>
      </c>
      <c r="I57" s="6">
        <f t="shared" si="0"/>
        <v>68.103448275862064</v>
      </c>
      <c r="J57">
        <v>3586</v>
      </c>
      <c r="K57" s="3">
        <f t="shared" si="1"/>
        <v>10.304597701149426</v>
      </c>
      <c r="L57" s="4">
        <v>11.1</v>
      </c>
      <c r="M57">
        <v>30</v>
      </c>
      <c r="N57">
        <v>7</v>
      </c>
      <c r="O57" s="4">
        <v>179.1</v>
      </c>
      <c r="P57">
        <v>92</v>
      </c>
      <c r="Q57">
        <v>146</v>
      </c>
      <c r="R57" s="3">
        <f t="shared" si="2"/>
        <v>1.5869565217391304</v>
      </c>
      <c r="S57">
        <v>5</v>
      </c>
    </row>
    <row r="58" spans="1:19" x14ac:dyDescent="0.2">
      <c r="A58">
        <v>2014</v>
      </c>
      <c r="B58" t="s">
        <v>127</v>
      </c>
      <c r="C58" t="s">
        <v>319</v>
      </c>
      <c r="D58" t="s">
        <v>95</v>
      </c>
      <c r="E58" t="s">
        <v>90</v>
      </c>
      <c r="F58">
        <v>13</v>
      </c>
      <c r="G58">
        <v>221</v>
      </c>
      <c r="H58">
        <v>370</v>
      </c>
      <c r="I58" s="6">
        <f t="shared" si="0"/>
        <v>59.729729729729733</v>
      </c>
      <c r="J58">
        <v>2606</v>
      </c>
      <c r="K58" s="3">
        <f t="shared" si="1"/>
        <v>7.0432432432432428</v>
      </c>
      <c r="L58" s="4">
        <v>7.7</v>
      </c>
      <c r="M58">
        <v>23</v>
      </c>
      <c r="N58">
        <v>5</v>
      </c>
      <c r="O58" s="4">
        <v>136.69999999999999</v>
      </c>
      <c r="P58">
        <v>124</v>
      </c>
      <c r="Q58">
        <v>529</v>
      </c>
      <c r="R58" s="3">
        <f t="shared" si="2"/>
        <v>4.2661290322580649</v>
      </c>
      <c r="S58">
        <v>3</v>
      </c>
    </row>
    <row r="59" spans="1:19" x14ac:dyDescent="0.2">
      <c r="A59">
        <v>2015</v>
      </c>
      <c r="B59" t="s">
        <v>127</v>
      </c>
      <c r="C59" t="s">
        <v>321</v>
      </c>
      <c r="D59" t="s">
        <v>95</v>
      </c>
      <c r="E59" t="s">
        <v>90</v>
      </c>
      <c r="F59">
        <v>13</v>
      </c>
      <c r="G59">
        <v>237</v>
      </c>
      <c r="H59">
        <v>395</v>
      </c>
      <c r="I59" s="6">
        <f t="shared" si="0"/>
        <v>60</v>
      </c>
      <c r="J59">
        <v>2662</v>
      </c>
      <c r="K59" s="3">
        <f t="shared" si="1"/>
        <v>6.7392405063291143</v>
      </c>
      <c r="L59" s="4">
        <v>7.1</v>
      </c>
      <c r="M59">
        <v>20</v>
      </c>
      <c r="N59">
        <v>6</v>
      </c>
      <c r="O59" s="4">
        <v>130.30000000000001</v>
      </c>
      <c r="P59">
        <v>139</v>
      </c>
      <c r="Q59">
        <v>370</v>
      </c>
      <c r="R59" s="3">
        <f t="shared" si="2"/>
        <v>2.6618705035971222</v>
      </c>
      <c r="S59">
        <v>6</v>
      </c>
    </row>
    <row r="60" spans="1:19" x14ac:dyDescent="0.2">
      <c r="A60">
        <v>2016</v>
      </c>
      <c r="B60" t="s">
        <v>172</v>
      </c>
      <c r="C60" t="s">
        <v>319</v>
      </c>
      <c r="D60" t="s">
        <v>95</v>
      </c>
      <c r="E60" t="s">
        <v>90</v>
      </c>
      <c r="F60">
        <v>13</v>
      </c>
      <c r="G60">
        <v>243</v>
      </c>
      <c r="H60">
        <v>402</v>
      </c>
      <c r="I60" s="6">
        <f t="shared" si="0"/>
        <v>60.447761194029844</v>
      </c>
      <c r="J60">
        <v>3059</v>
      </c>
      <c r="K60" s="3">
        <f t="shared" si="1"/>
        <v>7.6094527363184081</v>
      </c>
      <c r="L60" s="4">
        <v>7.6</v>
      </c>
      <c r="M60">
        <v>18</v>
      </c>
      <c r="N60">
        <v>8</v>
      </c>
      <c r="O60" s="4">
        <v>135.19999999999999</v>
      </c>
      <c r="P60">
        <v>74</v>
      </c>
      <c r="Q60">
        <v>94</v>
      </c>
      <c r="R60" s="3">
        <f t="shared" si="2"/>
        <v>1.2702702702702702</v>
      </c>
      <c r="S60">
        <v>1</v>
      </c>
    </row>
    <row r="61" spans="1:19" x14ac:dyDescent="0.2">
      <c r="A61">
        <v>2017</v>
      </c>
      <c r="B61" t="s">
        <v>172</v>
      </c>
      <c r="C61" t="s">
        <v>319</v>
      </c>
      <c r="D61" t="s">
        <v>95</v>
      </c>
      <c r="E61" t="s">
        <v>90</v>
      </c>
      <c r="F61">
        <v>13</v>
      </c>
      <c r="G61">
        <v>311</v>
      </c>
      <c r="H61">
        <v>478</v>
      </c>
      <c r="I61" s="6">
        <f t="shared" si="0"/>
        <v>65.062761506276146</v>
      </c>
      <c r="J61">
        <v>3514</v>
      </c>
      <c r="K61" s="3">
        <f t="shared" si="1"/>
        <v>7.3514644351464433</v>
      </c>
      <c r="L61" s="4">
        <v>7.5</v>
      </c>
      <c r="M61">
        <v>17</v>
      </c>
      <c r="N61">
        <v>6</v>
      </c>
      <c r="O61" s="4">
        <v>136</v>
      </c>
      <c r="P61">
        <v>69</v>
      </c>
      <c r="Q61">
        <v>194</v>
      </c>
      <c r="R61" s="3">
        <f t="shared" si="2"/>
        <v>2.8115942028985508</v>
      </c>
      <c r="S61">
        <v>3</v>
      </c>
    </row>
    <row r="62" spans="1:19" x14ac:dyDescent="0.2">
      <c r="A62">
        <v>2018</v>
      </c>
      <c r="B62" t="s">
        <v>172</v>
      </c>
      <c r="C62" t="s">
        <v>321</v>
      </c>
      <c r="D62" t="s">
        <v>95</v>
      </c>
      <c r="E62" t="s">
        <v>90</v>
      </c>
      <c r="F62">
        <v>13</v>
      </c>
      <c r="G62">
        <v>326</v>
      </c>
      <c r="H62">
        <v>484</v>
      </c>
      <c r="I62" s="6">
        <f t="shared" si="0"/>
        <v>67.355371900826441</v>
      </c>
      <c r="J62">
        <v>3928</v>
      </c>
      <c r="K62" s="3">
        <f t="shared" si="1"/>
        <v>8.115702479338843</v>
      </c>
      <c r="L62" s="4">
        <v>8.1</v>
      </c>
      <c r="M62">
        <v>25</v>
      </c>
      <c r="N62">
        <v>11</v>
      </c>
      <c r="O62" s="4">
        <v>148</v>
      </c>
      <c r="P62">
        <v>42</v>
      </c>
      <c r="Q62">
        <v>21</v>
      </c>
      <c r="R62" s="3">
        <f t="shared" si="2"/>
        <v>0.5</v>
      </c>
      <c r="S62">
        <v>1</v>
      </c>
    </row>
    <row r="63" spans="1:19" x14ac:dyDescent="0.2">
      <c r="A63">
        <v>2019</v>
      </c>
      <c r="B63" t="s">
        <v>623</v>
      </c>
      <c r="C63" t="s">
        <v>322</v>
      </c>
      <c r="D63" t="s">
        <v>95</v>
      </c>
      <c r="E63" t="s">
        <v>90</v>
      </c>
      <c r="F63">
        <v>8</v>
      </c>
      <c r="G63">
        <v>101</v>
      </c>
      <c r="H63">
        <v>210</v>
      </c>
      <c r="I63" s="6">
        <f t="shared" si="0"/>
        <v>48.095238095238095</v>
      </c>
      <c r="J63">
        <v>1219</v>
      </c>
      <c r="K63" s="3">
        <f t="shared" si="1"/>
        <v>5.8047619047619046</v>
      </c>
      <c r="L63" s="4">
        <v>5.5</v>
      </c>
      <c r="M63">
        <v>8</v>
      </c>
      <c r="N63">
        <v>5</v>
      </c>
      <c r="O63" s="4">
        <v>104.7</v>
      </c>
      <c r="P63">
        <v>40</v>
      </c>
      <c r="Q63">
        <v>46</v>
      </c>
      <c r="R63" s="3">
        <f t="shared" si="2"/>
        <v>1.1499999999999999</v>
      </c>
      <c r="S63">
        <v>0</v>
      </c>
    </row>
    <row r="64" spans="1:19" x14ac:dyDescent="0.2">
      <c r="A64">
        <v>2020</v>
      </c>
      <c r="B64" t="s">
        <v>287</v>
      </c>
      <c r="C64" t="s">
        <v>319</v>
      </c>
      <c r="D64" t="s">
        <v>95</v>
      </c>
      <c r="E64" t="s">
        <v>90</v>
      </c>
      <c r="F64">
        <v>10</v>
      </c>
      <c r="G64">
        <v>171</v>
      </c>
      <c r="H64">
        <v>266</v>
      </c>
      <c r="I64" s="6">
        <f t="shared" si="0"/>
        <v>64.285714285714292</v>
      </c>
      <c r="J64">
        <v>2088</v>
      </c>
      <c r="K64" s="3">
        <f t="shared" si="1"/>
        <v>7.8496240601503757</v>
      </c>
      <c r="L64" s="4">
        <v>7</v>
      </c>
      <c r="M64">
        <v>13</v>
      </c>
      <c r="N64">
        <v>11</v>
      </c>
      <c r="O64" s="4">
        <v>138.1</v>
      </c>
      <c r="P64">
        <v>58</v>
      </c>
      <c r="Q64">
        <v>-22</v>
      </c>
      <c r="R64" s="3">
        <f t="shared" si="2"/>
        <v>-0.37931034482758619</v>
      </c>
      <c r="S64">
        <v>3</v>
      </c>
    </row>
    <row r="65" spans="1:19" x14ac:dyDescent="0.2">
      <c r="A65">
        <v>2020</v>
      </c>
      <c r="B65" t="s">
        <v>195</v>
      </c>
      <c r="C65" t="s">
        <v>321</v>
      </c>
      <c r="D65" t="s">
        <v>49</v>
      </c>
      <c r="E65" t="s">
        <v>90</v>
      </c>
      <c r="F65">
        <v>12</v>
      </c>
      <c r="G65">
        <v>228</v>
      </c>
      <c r="H65">
        <v>353</v>
      </c>
      <c r="I65" s="6">
        <f t="shared" si="0"/>
        <v>64.589235127478744</v>
      </c>
      <c r="J65">
        <v>2830</v>
      </c>
      <c r="K65" s="3">
        <f t="shared" si="1"/>
        <v>8.0169971671388094</v>
      </c>
      <c r="L65" s="4">
        <v>8.5</v>
      </c>
      <c r="M65">
        <v>15</v>
      </c>
      <c r="N65">
        <v>3</v>
      </c>
      <c r="O65" s="4">
        <v>144.30000000000001</v>
      </c>
      <c r="P65">
        <v>116</v>
      </c>
      <c r="Q65">
        <v>485</v>
      </c>
      <c r="R65" s="3">
        <f t="shared" si="2"/>
        <v>4.181034482758621</v>
      </c>
      <c r="S65">
        <v>9</v>
      </c>
    </row>
    <row r="66" spans="1:19" x14ac:dyDescent="0.2">
      <c r="A66">
        <v>2014</v>
      </c>
      <c r="B66" t="s">
        <v>572</v>
      </c>
      <c r="C66" t="s">
        <v>320</v>
      </c>
      <c r="D66" t="s">
        <v>238</v>
      </c>
      <c r="E66" t="s">
        <v>90</v>
      </c>
      <c r="F66">
        <v>13</v>
      </c>
      <c r="G66">
        <v>176</v>
      </c>
      <c r="H66">
        <v>287</v>
      </c>
      <c r="I66" s="6">
        <f t="shared" ref="I66:I100" si="3">G66/H66*100</f>
        <v>61.324041811846683</v>
      </c>
      <c r="J66">
        <v>2233</v>
      </c>
      <c r="K66" s="3">
        <f t="shared" ref="K66:K100" si="4">J66/H66</f>
        <v>7.7804878048780486</v>
      </c>
      <c r="L66" s="4">
        <v>7.8</v>
      </c>
      <c r="M66">
        <v>16</v>
      </c>
      <c r="N66">
        <v>7</v>
      </c>
      <c r="O66" s="4">
        <v>140.19999999999999</v>
      </c>
      <c r="P66">
        <v>108</v>
      </c>
      <c r="Q66">
        <v>466</v>
      </c>
      <c r="R66" s="3">
        <f t="shared" si="2"/>
        <v>4.3148148148148149</v>
      </c>
      <c r="S66">
        <v>3</v>
      </c>
    </row>
    <row r="67" spans="1:19" x14ac:dyDescent="0.2">
      <c r="A67">
        <v>2015</v>
      </c>
      <c r="B67" t="s">
        <v>147</v>
      </c>
      <c r="C67" t="s">
        <v>319</v>
      </c>
      <c r="D67" t="s">
        <v>238</v>
      </c>
      <c r="E67" t="s">
        <v>90</v>
      </c>
      <c r="F67">
        <v>13</v>
      </c>
      <c r="G67">
        <v>193</v>
      </c>
      <c r="H67">
        <v>313</v>
      </c>
      <c r="I67" s="6">
        <f t="shared" si="3"/>
        <v>61.661341853035147</v>
      </c>
      <c r="J67">
        <v>2287</v>
      </c>
      <c r="K67" s="3">
        <f t="shared" si="4"/>
        <v>7.3067092651757193</v>
      </c>
      <c r="L67" s="4">
        <v>7.4</v>
      </c>
      <c r="M67">
        <v>20</v>
      </c>
      <c r="N67">
        <v>8</v>
      </c>
      <c r="O67" s="4">
        <v>139</v>
      </c>
      <c r="P67">
        <v>85</v>
      </c>
      <c r="Q67">
        <v>232</v>
      </c>
      <c r="R67" s="3">
        <f t="shared" ref="R67:R100" si="5">Q67/P67</f>
        <v>2.7294117647058824</v>
      </c>
      <c r="S67">
        <v>1</v>
      </c>
    </row>
    <row r="68" spans="1:19" x14ac:dyDescent="0.2">
      <c r="A68">
        <v>2016</v>
      </c>
      <c r="B68" t="s">
        <v>147</v>
      </c>
      <c r="C68" t="s">
        <v>321</v>
      </c>
      <c r="D68" t="s">
        <v>238</v>
      </c>
      <c r="E68" t="s">
        <v>90</v>
      </c>
      <c r="F68">
        <v>13</v>
      </c>
      <c r="G68">
        <v>185</v>
      </c>
      <c r="H68">
        <v>306</v>
      </c>
      <c r="I68" s="6">
        <f t="shared" si="3"/>
        <v>60.457516339869279</v>
      </c>
      <c r="J68">
        <v>2855</v>
      </c>
      <c r="K68" s="3">
        <f t="shared" si="4"/>
        <v>9.3300653594771248</v>
      </c>
      <c r="L68" s="4">
        <v>10.1</v>
      </c>
      <c r="M68">
        <v>27</v>
      </c>
      <c r="N68">
        <v>7</v>
      </c>
      <c r="O68" s="4">
        <v>163.4</v>
      </c>
      <c r="P68">
        <v>72</v>
      </c>
      <c r="Q68">
        <v>286</v>
      </c>
      <c r="R68" s="3">
        <f t="shared" si="5"/>
        <v>3.9722222222222223</v>
      </c>
      <c r="S68">
        <v>3</v>
      </c>
    </row>
    <row r="69" spans="1:19" x14ac:dyDescent="0.2">
      <c r="A69">
        <v>2017</v>
      </c>
      <c r="B69" t="s">
        <v>186</v>
      </c>
      <c r="C69" t="s">
        <v>320</v>
      </c>
      <c r="D69" t="s">
        <v>238</v>
      </c>
      <c r="E69" t="s">
        <v>90</v>
      </c>
      <c r="F69">
        <v>10</v>
      </c>
      <c r="G69">
        <v>88</v>
      </c>
      <c r="H69">
        <v>158</v>
      </c>
      <c r="I69" s="6">
        <f t="shared" si="3"/>
        <v>55.696202531645568</v>
      </c>
      <c r="J69">
        <v>1091</v>
      </c>
      <c r="K69" s="3">
        <f t="shared" si="4"/>
        <v>6.9050632911392409</v>
      </c>
      <c r="L69" s="4">
        <v>6.1</v>
      </c>
      <c r="M69">
        <v>5</v>
      </c>
      <c r="N69">
        <v>5</v>
      </c>
      <c r="O69" s="4">
        <v>117.8</v>
      </c>
      <c r="P69">
        <v>55</v>
      </c>
      <c r="Q69">
        <v>126</v>
      </c>
      <c r="R69" s="3">
        <f t="shared" si="5"/>
        <v>2.290909090909091</v>
      </c>
      <c r="S69">
        <v>1</v>
      </c>
    </row>
    <row r="70" spans="1:19" x14ac:dyDescent="0.2">
      <c r="A70">
        <v>2018</v>
      </c>
      <c r="B70" t="s">
        <v>237</v>
      </c>
      <c r="C70" t="s">
        <v>320</v>
      </c>
      <c r="D70" t="s">
        <v>238</v>
      </c>
      <c r="E70" t="s">
        <v>90</v>
      </c>
      <c r="F70">
        <v>14</v>
      </c>
      <c r="G70">
        <v>180</v>
      </c>
      <c r="H70">
        <v>310</v>
      </c>
      <c r="I70" s="6">
        <f t="shared" si="3"/>
        <v>58.064516129032263</v>
      </c>
      <c r="J70">
        <v>1969</v>
      </c>
      <c r="K70" s="3">
        <f t="shared" si="4"/>
        <v>6.3516129032258064</v>
      </c>
      <c r="L70" s="4">
        <v>6.3</v>
      </c>
      <c r="M70">
        <v>12</v>
      </c>
      <c r="N70">
        <v>6</v>
      </c>
      <c r="O70" s="4">
        <v>120.3</v>
      </c>
      <c r="P70">
        <v>117</v>
      </c>
      <c r="Q70">
        <v>220</v>
      </c>
      <c r="R70" s="3">
        <f t="shared" si="5"/>
        <v>1.8803418803418803</v>
      </c>
      <c r="S70">
        <v>3</v>
      </c>
    </row>
    <row r="71" spans="1:19" x14ac:dyDescent="0.2">
      <c r="A71">
        <v>2019</v>
      </c>
      <c r="B71" t="s">
        <v>237</v>
      </c>
      <c r="C71" t="s">
        <v>319</v>
      </c>
      <c r="D71" t="s">
        <v>238</v>
      </c>
      <c r="E71" t="s">
        <v>90</v>
      </c>
      <c r="F71">
        <v>12</v>
      </c>
      <c r="G71">
        <v>289</v>
      </c>
      <c r="H71">
        <v>469</v>
      </c>
      <c r="I71" s="6">
        <f t="shared" si="3"/>
        <v>61.620469083155648</v>
      </c>
      <c r="J71">
        <v>3098</v>
      </c>
      <c r="K71" s="3">
        <f t="shared" si="4"/>
        <v>6.6055437100213217</v>
      </c>
      <c r="L71" s="4">
        <v>6.3</v>
      </c>
      <c r="M71">
        <v>13</v>
      </c>
      <c r="N71">
        <v>9</v>
      </c>
      <c r="O71" s="4">
        <v>122.4</v>
      </c>
      <c r="P71">
        <v>95</v>
      </c>
      <c r="Q71">
        <v>110</v>
      </c>
      <c r="R71" s="3">
        <f t="shared" si="5"/>
        <v>1.1578947368421053</v>
      </c>
      <c r="S71">
        <v>2</v>
      </c>
    </row>
    <row r="72" spans="1:19" x14ac:dyDescent="0.2">
      <c r="A72">
        <v>2020</v>
      </c>
      <c r="B72" t="s">
        <v>237</v>
      </c>
      <c r="C72" t="s">
        <v>321</v>
      </c>
      <c r="D72" t="s">
        <v>238</v>
      </c>
      <c r="E72" t="s">
        <v>90</v>
      </c>
      <c r="F72">
        <v>9</v>
      </c>
      <c r="G72">
        <v>203</v>
      </c>
      <c r="H72">
        <v>332</v>
      </c>
      <c r="I72" s="6">
        <f t="shared" si="3"/>
        <v>61.144578313253021</v>
      </c>
      <c r="J72">
        <v>2408</v>
      </c>
      <c r="K72" s="3">
        <f t="shared" si="4"/>
        <v>7.2530120481927707</v>
      </c>
      <c r="L72" s="4">
        <v>6.8</v>
      </c>
      <c r="M72">
        <v>13</v>
      </c>
      <c r="N72">
        <v>9</v>
      </c>
      <c r="O72" s="4">
        <v>129.6</v>
      </c>
      <c r="P72">
        <v>81</v>
      </c>
      <c r="Q72">
        <v>145</v>
      </c>
      <c r="R72" s="3">
        <f t="shared" si="5"/>
        <v>1.7901234567901234</v>
      </c>
      <c r="S72">
        <v>8</v>
      </c>
    </row>
    <row r="73" spans="1:19" x14ac:dyDescent="0.2">
      <c r="A73">
        <v>2014</v>
      </c>
      <c r="B73" t="s">
        <v>624</v>
      </c>
      <c r="C73" t="s">
        <v>320</v>
      </c>
      <c r="D73" t="s">
        <v>43</v>
      </c>
      <c r="E73" t="s">
        <v>90</v>
      </c>
      <c r="F73">
        <v>6</v>
      </c>
      <c r="G73">
        <v>89</v>
      </c>
      <c r="H73">
        <v>165</v>
      </c>
      <c r="I73" s="6">
        <f t="shared" si="3"/>
        <v>53.939393939393945</v>
      </c>
      <c r="J73">
        <v>935</v>
      </c>
      <c r="K73" s="3">
        <f t="shared" si="4"/>
        <v>5.666666666666667</v>
      </c>
      <c r="L73" s="4">
        <v>4</v>
      </c>
      <c r="M73">
        <v>4</v>
      </c>
      <c r="N73">
        <v>8</v>
      </c>
      <c r="O73" s="4">
        <v>99.8</v>
      </c>
      <c r="P73">
        <v>45</v>
      </c>
      <c r="Q73">
        <v>-4</v>
      </c>
      <c r="R73" s="3">
        <f t="shared" si="5"/>
        <v>-8.8888888888888892E-2</v>
      </c>
      <c r="S73">
        <v>2</v>
      </c>
    </row>
    <row r="74" spans="1:19" x14ac:dyDescent="0.2">
      <c r="A74">
        <v>2015</v>
      </c>
      <c r="B74" t="s">
        <v>414</v>
      </c>
      <c r="C74" t="s">
        <v>322</v>
      </c>
      <c r="D74" t="s">
        <v>43</v>
      </c>
      <c r="E74" t="s">
        <v>90</v>
      </c>
      <c r="F74">
        <v>8</v>
      </c>
      <c r="G74">
        <v>105</v>
      </c>
      <c r="H74">
        <v>176</v>
      </c>
      <c r="I74" s="6">
        <f t="shared" si="3"/>
        <v>59.659090909090907</v>
      </c>
      <c r="J74">
        <v>1298</v>
      </c>
      <c r="K74" s="3">
        <f t="shared" si="4"/>
        <v>7.375</v>
      </c>
      <c r="L74" s="4">
        <v>7.3</v>
      </c>
      <c r="M74">
        <v>11</v>
      </c>
      <c r="N74">
        <v>5</v>
      </c>
      <c r="O74" s="4">
        <v>136.6</v>
      </c>
      <c r="P74">
        <v>91</v>
      </c>
      <c r="Q74">
        <v>351</v>
      </c>
      <c r="R74" s="3">
        <f t="shared" si="5"/>
        <v>3.8571428571428572</v>
      </c>
      <c r="S74">
        <v>5</v>
      </c>
    </row>
    <row r="75" spans="1:19" x14ac:dyDescent="0.2">
      <c r="A75">
        <v>2016</v>
      </c>
      <c r="B75" t="s">
        <v>414</v>
      </c>
      <c r="C75" t="s">
        <v>320</v>
      </c>
      <c r="D75" t="s">
        <v>43</v>
      </c>
      <c r="E75" t="s">
        <v>90</v>
      </c>
      <c r="F75">
        <v>9</v>
      </c>
      <c r="G75">
        <v>230</v>
      </c>
      <c r="H75">
        <v>355</v>
      </c>
      <c r="I75" s="6">
        <f t="shared" si="3"/>
        <v>64.788732394366207</v>
      </c>
      <c r="J75">
        <v>2679</v>
      </c>
      <c r="K75" s="3">
        <f t="shared" si="4"/>
        <v>7.5464788732394368</v>
      </c>
      <c r="L75" s="4">
        <v>7.5</v>
      </c>
      <c r="M75">
        <v>15</v>
      </c>
      <c r="N75">
        <v>7</v>
      </c>
      <c r="O75" s="4">
        <v>138.19999999999999</v>
      </c>
      <c r="P75">
        <v>125</v>
      </c>
      <c r="Q75">
        <v>293</v>
      </c>
      <c r="R75" s="3">
        <f t="shared" si="5"/>
        <v>2.3439999999999999</v>
      </c>
      <c r="S75">
        <v>6</v>
      </c>
    </row>
    <row r="76" spans="1:19" x14ac:dyDescent="0.2">
      <c r="A76">
        <v>2017</v>
      </c>
      <c r="B76" t="s">
        <v>414</v>
      </c>
      <c r="C76" t="s">
        <v>319</v>
      </c>
      <c r="D76" t="s">
        <v>43</v>
      </c>
      <c r="E76" t="s">
        <v>90</v>
      </c>
      <c r="F76">
        <v>9</v>
      </c>
      <c r="G76">
        <v>225</v>
      </c>
      <c r="H76">
        <v>377</v>
      </c>
      <c r="I76" s="6">
        <f t="shared" si="3"/>
        <v>59.681697612732101</v>
      </c>
      <c r="J76">
        <v>2495</v>
      </c>
      <c r="K76" s="3">
        <f t="shared" si="4"/>
        <v>6.6180371352785148</v>
      </c>
      <c r="L76" s="4">
        <v>6.3</v>
      </c>
      <c r="M76">
        <v>14</v>
      </c>
      <c r="N76">
        <v>9</v>
      </c>
      <c r="O76" s="4">
        <v>122.8</v>
      </c>
      <c r="P76">
        <v>143</v>
      </c>
      <c r="Q76">
        <v>595</v>
      </c>
      <c r="R76" s="3">
        <f t="shared" si="5"/>
        <v>4.1608391608391608</v>
      </c>
      <c r="S76">
        <v>9</v>
      </c>
    </row>
    <row r="77" spans="1:19" x14ac:dyDescent="0.2">
      <c r="A77">
        <v>2018</v>
      </c>
      <c r="B77" t="s">
        <v>414</v>
      </c>
      <c r="C77" t="s">
        <v>321</v>
      </c>
      <c r="D77" t="s">
        <v>43</v>
      </c>
      <c r="E77" t="s">
        <v>90</v>
      </c>
      <c r="F77">
        <v>13</v>
      </c>
      <c r="G77">
        <v>226</v>
      </c>
      <c r="H77">
        <v>371</v>
      </c>
      <c r="I77" s="6">
        <f t="shared" si="3"/>
        <v>60.916442048517517</v>
      </c>
      <c r="J77">
        <v>2868</v>
      </c>
      <c r="K77" s="3">
        <f t="shared" si="4"/>
        <v>7.7304582210242589</v>
      </c>
      <c r="L77" s="4">
        <v>7.6</v>
      </c>
      <c r="M77">
        <v>18</v>
      </c>
      <c r="N77">
        <v>9</v>
      </c>
      <c r="O77" s="4">
        <v>137</v>
      </c>
      <c r="P77">
        <v>184</v>
      </c>
      <c r="Q77">
        <v>754</v>
      </c>
      <c r="R77" s="3">
        <f t="shared" si="5"/>
        <v>4.0978260869565215</v>
      </c>
      <c r="S77">
        <v>15</v>
      </c>
    </row>
    <row r="78" spans="1:19" x14ac:dyDescent="0.2">
      <c r="A78">
        <v>2019</v>
      </c>
      <c r="B78" t="s">
        <v>367</v>
      </c>
      <c r="C78" t="s">
        <v>320</v>
      </c>
      <c r="D78" t="s">
        <v>43</v>
      </c>
      <c r="E78" t="s">
        <v>90</v>
      </c>
      <c r="F78">
        <v>12</v>
      </c>
      <c r="G78">
        <v>213</v>
      </c>
      <c r="H78">
        <v>337</v>
      </c>
      <c r="I78" s="6">
        <f t="shared" si="3"/>
        <v>63.204747774480708</v>
      </c>
      <c r="J78">
        <v>2360</v>
      </c>
      <c r="K78" s="3">
        <f t="shared" si="4"/>
        <v>7.0029673590504453</v>
      </c>
      <c r="L78" s="4">
        <v>7.5</v>
      </c>
      <c r="M78">
        <v>19</v>
      </c>
      <c r="N78">
        <v>5</v>
      </c>
      <c r="O78" s="4">
        <v>137.69999999999999</v>
      </c>
      <c r="P78">
        <v>112</v>
      </c>
      <c r="Q78">
        <v>122</v>
      </c>
      <c r="R78" s="3">
        <f t="shared" si="5"/>
        <v>1.0892857142857142</v>
      </c>
      <c r="S78">
        <v>2</v>
      </c>
    </row>
    <row r="79" spans="1:19" x14ac:dyDescent="0.2">
      <c r="A79">
        <v>2020</v>
      </c>
      <c r="B79" t="s">
        <v>275</v>
      </c>
      <c r="C79" t="s">
        <v>321</v>
      </c>
      <c r="D79" t="s">
        <v>43</v>
      </c>
      <c r="E79" t="s">
        <v>90</v>
      </c>
      <c r="F79">
        <v>10</v>
      </c>
      <c r="G79">
        <v>94</v>
      </c>
      <c r="H79">
        <v>190</v>
      </c>
      <c r="I79" s="6">
        <f t="shared" si="3"/>
        <v>49.473684210526315</v>
      </c>
      <c r="J79">
        <v>1028</v>
      </c>
      <c r="K79" s="3">
        <f t="shared" si="4"/>
        <v>5.4105263157894736</v>
      </c>
      <c r="L79" s="4">
        <v>4.5</v>
      </c>
      <c r="M79">
        <v>9</v>
      </c>
      <c r="N79">
        <v>8</v>
      </c>
      <c r="O79" s="4">
        <v>102.1</v>
      </c>
      <c r="P79">
        <v>26</v>
      </c>
      <c r="Q79">
        <v>-64</v>
      </c>
      <c r="R79" s="3">
        <f t="shared" si="5"/>
        <v>-2.4615384615384617</v>
      </c>
      <c r="S79">
        <v>0</v>
      </c>
    </row>
    <row r="80" spans="1:19" x14ac:dyDescent="0.2">
      <c r="A80">
        <v>2014</v>
      </c>
      <c r="B80" t="s">
        <v>510</v>
      </c>
      <c r="C80" t="s">
        <v>320</v>
      </c>
      <c r="D80" t="s">
        <v>22</v>
      </c>
      <c r="E80" t="s">
        <v>90</v>
      </c>
      <c r="F80">
        <v>9</v>
      </c>
      <c r="G80">
        <v>154</v>
      </c>
      <c r="H80">
        <v>261</v>
      </c>
      <c r="I80" s="6">
        <f t="shared" si="3"/>
        <v>59.003831417624518</v>
      </c>
      <c r="J80">
        <v>1632</v>
      </c>
      <c r="K80" s="3">
        <f t="shared" si="4"/>
        <v>6.2528735632183912</v>
      </c>
      <c r="L80" s="4">
        <v>5.0999999999999996</v>
      </c>
      <c r="M80">
        <v>10</v>
      </c>
      <c r="N80">
        <v>11</v>
      </c>
      <c r="O80" s="4">
        <v>115.7</v>
      </c>
      <c r="P80">
        <v>35</v>
      </c>
      <c r="Q80">
        <v>-6</v>
      </c>
      <c r="R80" s="3">
        <f t="shared" si="5"/>
        <v>-0.17142857142857143</v>
      </c>
      <c r="S80">
        <v>2</v>
      </c>
    </row>
    <row r="81" spans="1:19" x14ac:dyDescent="0.2">
      <c r="A81">
        <v>2015</v>
      </c>
      <c r="B81" t="s">
        <v>529</v>
      </c>
      <c r="C81" t="s">
        <v>319</v>
      </c>
      <c r="D81" t="s">
        <v>22</v>
      </c>
      <c r="E81" t="s">
        <v>90</v>
      </c>
      <c r="F81">
        <v>12</v>
      </c>
      <c r="G81">
        <v>247</v>
      </c>
      <c r="H81">
        <v>403</v>
      </c>
      <c r="I81" s="6">
        <f t="shared" si="3"/>
        <v>61.29032258064516</v>
      </c>
      <c r="J81">
        <v>2810</v>
      </c>
      <c r="K81" s="3">
        <f t="shared" si="4"/>
        <v>6.9727047146401988</v>
      </c>
      <c r="L81" s="4">
        <v>6.1</v>
      </c>
      <c r="M81">
        <v>20</v>
      </c>
      <c r="N81">
        <v>17</v>
      </c>
      <c r="O81" s="4">
        <v>127.8</v>
      </c>
      <c r="P81">
        <v>61</v>
      </c>
      <c r="Q81">
        <v>86</v>
      </c>
      <c r="R81" s="3">
        <f t="shared" si="5"/>
        <v>1.4098360655737705</v>
      </c>
      <c r="S81">
        <v>1</v>
      </c>
    </row>
    <row r="82" spans="1:19" x14ac:dyDescent="0.2">
      <c r="A82">
        <v>2016</v>
      </c>
      <c r="B82" t="s">
        <v>467</v>
      </c>
      <c r="C82" t="s">
        <v>319</v>
      </c>
      <c r="D82" t="s">
        <v>22</v>
      </c>
      <c r="E82" t="s">
        <v>90</v>
      </c>
      <c r="F82">
        <v>11</v>
      </c>
      <c r="G82">
        <v>228</v>
      </c>
      <c r="H82">
        <v>406</v>
      </c>
      <c r="I82" s="6">
        <f t="shared" si="3"/>
        <v>56.157635467980292</v>
      </c>
      <c r="J82">
        <v>2552</v>
      </c>
      <c r="K82" s="3">
        <f t="shared" si="4"/>
        <v>6.2857142857142856</v>
      </c>
      <c r="L82" s="4">
        <v>6.1</v>
      </c>
      <c r="M82">
        <v>21</v>
      </c>
      <c r="N82">
        <v>11</v>
      </c>
      <c r="O82" s="4">
        <v>120.6</v>
      </c>
      <c r="P82">
        <v>60</v>
      </c>
      <c r="Q82">
        <v>-94</v>
      </c>
      <c r="R82" s="3">
        <f t="shared" si="5"/>
        <v>-1.5666666666666667</v>
      </c>
      <c r="S82">
        <v>0</v>
      </c>
    </row>
    <row r="83" spans="1:19" x14ac:dyDescent="0.2">
      <c r="A83">
        <v>2017</v>
      </c>
      <c r="B83" t="s">
        <v>467</v>
      </c>
      <c r="C83" t="s">
        <v>321</v>
      </c>
      <c r="D83" t="s">
        <v>22</v>
      </c>
      <c r="E83" t="s">
        <v>90</v>
      </c>
      <c r="F83">
        <v>13</v>
      </c>
      <c r="G83">
        <v>298</v>
      </c>
      <c r="H83">
        <v>509</v>
      </c>
      <c r="I83" s="6">
        <f t="shared" si="3"/>
        <v>58.546168958742626</v>
      </c>
      <c r="J83">
        <v>3207</v>
      </c>
      <c r="K83" s="3">
        <f t="shared" si="4"/>
        <v>6.3005893909626716</v>
      </c>
      <c r="L83" s="4">
        <v>6.5</v>
      </c>
      <c r="M83">
        <v>25</v>
      </c>
      <c r="N83">
        <v>9</v>
      </c>
      <c r="O83" s="4">
        <v>124.1</v>
      </c>
      <c r="P83">
        <v>65</v>
      </c>
      <c r="Q83">
        <v>-63</v>
      </c>
      <c r="R83" s="3">
        <f t="shared" si="5"/>
        <v>-0.96923076923076923</v>
      </c>
      <c r="S83">
        <v>0</v>
      </c>
    </row>
    <row r="84" spans="1:19" x14ac:dyDescent="0.2">
      <c r="A84">
        <v>2018</v>
      </c>
      <c r="B84" t="s">
        <v>348</v>
      </c>
      <c r="C84" t="s">
        <v>319</v>
      </c>
      <c r="D84" t="s">
        <v>22</v>
      </c>
      <c r="E84" t="s">
        <v>90</v>
      </c>
      <c r="F84">
        <v>13</v>
      </c>
      <c r="G84">
        <v>225</v>
      </c>
      <c r="H84">
        <v>349</v>
      </c>
      <c r="I84" s="6">
        <f t="shared" si="3"/>
        <v>64.469914040114617</v>
      </c>
      <c r="J84">
        <v>2680</v>
      </c>
      <c r="K84" s="3">
        <f t="shared" si="4"/>
        <v>7.6790830945558737</v>
      </c>
      <c r="L84" s="4">
        <v>8</v>
      </c>
      <c r="M84">
        <v>25</v>
      </c>
      <c r="N84">
        <v>9</v>
      </c>
      <c r="O84" s="4">
        <v>147.5</v>
      </c>
      <c r="P84">
        <v>212</v>
      </c>
      <c r="Q84">
        <v>923</v>
      </c>
      <c r="R84" s="3">
        <f t="shared" si="5"/>
        <v>4.3537735849056602</v>
      </c>
      <c r="S84">
        <v>9</v>
      </c>
    </row>
    <row r="85" spans="1:19" x14ac:dyDescent="0.2">
      <c r="A85">
        <v>2019</v>
      </c>
      <c r="B85" t="s">
        <v>348</v>
      </c>
      <c r="C85" t="s">
        <v>321</v>
      </c>
      <c r="D85" t="s">
        <v>22</v>
      </c>
      <c r="E85" t="s">
        <v>90</v>
      </c>
      <c r="F85">
        <v>14</v>
      </c>
      <c r="G85">
        <v>319</v>
      </c>
      <c r="H85">
        <v>495</v>
      </c>
      <c r="I85" s="6">
        <f t="shared" si="3"/>
        <v>64.444444444444443</v>
      </c>
      <c r="J85">
        <v>3530</v>
      </c>
      <c r="K85" s="3">
        <f t="shared" si="4"/>
        <v>7.1313131313131315</v>
      </c>
      <c r="L85" s="4">
        <v>6.9</v>
      </c>
      <c r="M85">
        <v>22</v>
      </c>
      <c r="N85">
        <v>12</v>
      </c>
      <c r="O85" s="4">
        <v>134.19999999999999</v>
      </c>
      <c r="P85">
        <v>227</v>
      </c>
      <c r="Q85">
        <v>769</v>
      </c>
      <c r="R85" s="3">
        <f t="shared" si="5"/>
        <v>3.3876651982378854</v>
      </c>
      <c r="S85">
        <v>11</v>
      </c>
    </row>
    <row r="86" spans="1:19" x14ac:dyDescent="0.2">
      <c r="A86">
        <v>2020</v>
      </c>
      <c r="B86" t="s">
        <v>255</v>
      </c>
      <c r="C86" t="s">
        <v>320</v>
      </c>
      <c r="D86" t="s">
        <v>22</v>
      </c>
      <c r="E86" t="s">
        <v>90</v>
      </c>
      <c r="F86">
        <v>9</v>
      </c>
      <c r="G86">
        <v>157</v>
      </c>
      <c r="H86">
        <v>268</v>
      </c>
      <c r="I86" s="6">
        <f t="shared" si="3"/>
        <v>58.582089552238806</v>
      </c>
      <c r="J86">
        <v>2117</v>
      </c>
      <c r="K86" s="3">
        <f t="shared" si="4"/>
        <v>7.8992537313432836</v>
      </c>
      <c r="L86" s="4">
        <v>7.4</v>
      </c>
      <c r="M86">
        <v>18</v>
      </c>
      <c r="N86">
        <v>11</v>
      </c>
      <c r="O86" s="4">
        <v>138.9</v>
      </c>
      <c r="P86">
        <v>126</v>
      </c>
      <c r="Q86">
        <v>552</v>
      </c>
      <c r="R86" s="3">
        <f t="shared" si="5"/>
        <v>4.3809523809523814</v>
      </c>
      <c r="S86">
        <v>5</v>
      </c>
    </row>
    <row r="87" spans="1:19" x14ac:dyDescent="0.2">
      <c r="A87">
        <v>2014</v>
      </c>
      <c r="B87" t="s">
        <v>591</v>
      </c>
      <c r="C87" t="s">
        <v>319</v>
      </c>
      <c r="D87" t="s">
        <v>11</v>
      </c>
      <c r="E87" t="s">
        <v>90</v>
      </c>
      <c r="F87">
        <v>13</v>
      </c>
      <c r="G87">
        <v>262</v>
      </c>
      <c r="H87">
        <v>441</v>
      </c>
      <c r="I87" s="6">
        <f t="shared" si="3"/>
        <v>59.410430839002274</v>
      </c>
      <c r="J87">
        <v>2692</v>
      </c>
      <c r="K87" s="3">
        <f t="shared" si="4"/>
        <v>6.104308390022676</v>
      </c>
      <c r="L87" s="4">
        <v>5.4</v>
      </c>
      <c r="M87">
        <v>18</v>
      </c>
      <c r="N87">
        <v>15</v>
      </c>
      <c r="O87" s="4">
        <v>117.4</v>
      </c>
      <c r="P87">
        <v>80</v>
      </c>
      <c r="Q87">
        <v>-5</v>
      </c>
      <c r="R87" s="3">
        <f t="shared" si="5"/>
        <v>-6.25E-2</v>
      </c>
      <c r="S87">
        <v>2</v>
      </c>
    </row>
    <row r="88" spans="1:19" x14ac:dyDescent="0.2">
      <c r="A88">
        <v>2015</v>
      </c>
      <c r="B88" t="s">
        <v>591</v>
      </c>
      <c r="C88" t="s">
        <v>321</v>
      </c>
      <c r="D88" t="s">
        <v>11</v>
      </c>
      <c r="E88" t="s">
        <v>90</v>
      </c>
      <c r="F88">
        <v>8</v>
      </c>
      <c r="G88">
        <v>126</v>
      </c>
      <c r="H88">
        <v>216</v>
      </c>
      <c r="I88" s="6">
        <f t="shared" si="3"/>
        <v>58.333333333333336</v>
      </c>
      <c r="J88">
        <v>1703</v>
      </c>
      <c r="K88" s="3">
        <f t="shared" si="4"/>
        <v>7.8842592592592595</v>
      </c>
      <c r="L88" s="4">
        <v>7.6</v>
      </c>
      <c r="M88">
        <v>13</v>
      </c>
      <c r="N88">
        <v>7</v>
      </c>
      <c r="O88" s="4">
        <v>137.9</v>
      </c>
      <c r="P88">
        <v>37</v>
      </c>
      <c r="Q88">
        <v>-80</v>
      </c>
      <c r="R88" s="3">
        <f t="shared" si="5"/>
        <v>-2.1621621621621623</v>
      </c>
      <c r="S88">
        <v>1</v>
      </c>
    </row>
    <row r="89" spans="1:19" x14ac:dyDescent="0.2">
      <c r="A89">
        <v>2016</v>
      </c>
      <c r="B89" t="s">
        <v>483</v>
      </c>
      <c r="C89" t="s">
        <v>319</v>
      </c>
      <c r="D89" t="s">
        <v>11</v>
      </c>
      <c r="E89" t="s">
        <v>90</v>
      </c>
      <c r="F89">
        <v>14</v>
      </c>
      <c r="G89">
        <v>268</v>
      </c>
      <c r="H89">
        <v>422</v>
      </c>
      <c r="I89" s="6">
        <f t="shared" si="3"/>
        <v>63.507109004739334</v>
      </c>
      <c r="J89">
        <v>3552</v>
      </c>
      <c r="K89" s="3">
        <f t="shared" si="4"/>
        <v>8.4170616113744074</v>
      </c>
      <c r="L89" s="4">
        <v>8.9</v>
      </c>
      <c r="M89">
        <v>29</v>
      </c>
      <c r="N89">
        <v>8</v>
      </c>
      <c r="O89" s="4">
        <v>153.1</v>
      </c>
      <c r="P89">
        <v>204</v>
      </c>
      <c r="Q89">
        <v>846</v>
      </c>
      <c r="R89" s="3">
        <f t="shared" si="5"/>
        <v>4.1470588235294121</v>
      </c>
      <c r="S89">
        <v>12</v>
      </c>
    </row>
    <row r="90" spans="1:19" x14ac:dyDescent="0.2">
      <c r="A90">
        <v>2017</v>
      </c>
      <c r="B90" t="s">
        <v>374</v>
      </c>
      <c r="C90" t="s">
        <v>322</v>
      </c>
      <c r="D90" t="s">
        <v>11</v>
      </c>
      <c r="E90" t="s">
        <v>90</v>
      </c>
      <c r="F90">
        <v>13</v>
      </c>
      <c r="G90">
        <v>236</v>
      </c>
      <c r="H90">
        <v>396</v>
      </c>
      <c r="I90" s="6">
        <f t="shared" si="3"/>
        <v>59.595959595959592</v>
      </c>
      <c r="J90">
        <v>2991</v>
      </c>
      <c r="K90" s="3">
        <f t="shared" si="4"/>
        <v>7.5530303030303028</v>
      </c>
      <c r="L90" s="4">
        <v>7.5</v>
      </c>
      <c r="M90">
        <v>20</v>
      </c>
      <c r="N90">
        <v>9</v>
      </c>
      <c r="O90" s="4">
        <v>135.19999999999999</v>
      </c>
      <c r="P90">
        <v>124</v>
      </c>
      <c r="Q90">
        <v>324</v>
      </c>
      <c r="R90" s="3">
        <f t="shared" si="5"/>
        <v>2.6129032258064515</v>
      </c>
      <c r="S90">
        <v>6</v>
      </c>
    </row>
    <row r="91" spans="1:19" x14ac:dyDescent="0.2">
      <c r="A91">
        <v>2018</v>
      </c>
      <c r="B91" t="s">
        <v>418</v>
      </c>
      <c r="C91" t="s">
        <v>319</v>
      </c>
      <c r="D91" t="s">
        <v>11</v>
      </c>
      <c r="E91" t="s">
        <v>90</v>
      </c>
      <c r="F91">
        <v>12</v>
      </c>
      <c r="G91">
        <v>213</v>
      </c>
      <c r="H91">
        <v>364</v>
      </c>
      <c r="I91" s="6">
        <f t="shared" si="3"/>
        <v>58.516483516483518</v>
      </c>
      <c r="J91">
        <v>2716</v>
      </c>
      <c r="K91" s="3">
        <f t="shared" si="4"/>
        <v>7.4615384615384617</v>
      </c>
      <c r="L91" s="4">
        <v>7.7</v>
      </c>
      <c r="M91">
        <v>24</v>
      </c>
      <c r="N91">
        <v>9</v>
      </c>
      <c r="O91" s="4">
        <v>138</v>
      </c>
      <c r="P91">
        <v>113</v>
      </c>
      <c r="Q91">
        <v>354</v>
      </c>
      <c r="R91" s="3">
        <f t="shared" si="5"/>
        <v>3.1327433628318584</v>
      </c>
      <c r="S91">
        <v>4</v>
      </c>
    </row>
    <row r="92" spans="1:19" x14ac:dyDescent="0.2">
      <c r="A92">
        <v>2019</v>
      </c>
      <c r="B92" t="s">
        <v>625</v>
      </c>
      <c r="C92" t="s">
        <v>320</v>
      </c>
      <c r="D92" t="s">
        <v>11</v>
      </c>
      <c r="E92" t="s">
        <v>90</v>
      </c>
      <c r="F92">
        <v>10</v>
      </c>
      <c r="G92">
        <v>99</v>
      </c>
      <c r="H92">
        <v>162</v>
      </c>
      <c r="I92" s="6">
        <f t="shared" si="3"/>
        <v>61.111111111111114</v>
      </c>
      <c r="J92">
        <v>1555</v>
      </c>
      <c r="K92" s="3">
        <f t="shared" si="4"/>
        <v>9.5987654320987659</v>
      </c>
      <c r="L92" s="4">
        <v>10.6</v>
      </c>
      <c r="M92">
        <v>13</v>
      </c>
      <c r="N92">
        <v>2</v>
      </c>
      <c r="O92" s="4">
        <v>165.8</v>
      </c>
      <c r="P92">
        <v>123</v>
      </c>
      <c r="Q92">
        <v>356</v>
      </c>
      <c r="R92" s="3">
        <f t="shared" si="5"/>
        <v>2.8943089430894311</v>
      </c>
      <c r="S92">
        <v>5</v>
      </c>
    </row>
    <row r="93" spans="1:19" x14ac:dyDescent="0.2">
      <c r="A93">
        <v>2020</v>
      </c>
      <c r="B93" t="s">
        <v>625</v>
      </c>
      <c r="C93" t="s">
        <v>319</v>
      </c>
      <c r="D93" t="s">
        <v>11</v>
      </c>
      <c r="E93" t="s">
        <v>90</v>
      </c>
      <c r="F93">
        <v>8</v>
      </c>
      <c r="G93">
        <v>98</v>
      </c>
      <c r="H93">
        <v>150</v>
      </c>
      <c r="I93" s="6">
        <f t="shared" si="3"/>
        <v>65.333333333333329</v>
      </c>
      <c r="J93">
        <v>1339</v>
      </c>
      <c r="K93" s="3">
        <f t="shared" si="4"/>
        <v>8.9266666666666659</v>
      </c>
      <c r="L93" s="4">
        <v>8.6</v>
      </c>
      <c r="M93">
        <v>9</v>
      </c>
      <c r="N93">
        <v>5</v>
      </c>
      <c r="O93" s="4">
        <v>153.5</v>
      </c>
      <c r="P93">
        <v>120</v>
      </c>
      <c r="Q93">
        <v>620</v>
      </c>
      <c r="R93" s="3">
        <f t="shared" si="5"/>
        <v>5.166666666666667</v>
      </c>
      <c r="S93">
        <v>9</v>
      </c>
    </row>
    <row r="94" spans="1:19" x14ac:dyDescent="0.2">
      <c r="A94">
        <v>2014</v>
      </c>
      <c r="B94" t="s">
        <v>165</v>
      </c>
      <c r="C94" t="s">
        <v>322</v>
      </c>
      <c r="D94" t="s">
        <v>18</v>
      </c>
      <c r="E94" t="s">
        <v>90</v>
      </c>
      <c r="F94">
        <v>12</v>
      </c>
      <c r="G94">
        <v>214</v>
      </c>
      <c r="H94">
        <v>367</v>
      </c>
      <c r="I94" s="6">
        <f t="shared" si="3"/>
        <v>58.310626702997268</v>
      </c>
      <c r="J94">
        <v>2037</v>
      </c>
      <c r="K94" s="3">
        <f t="shared" si="4"/>
        <v>5.5504087193460494</v>
      </c>
      <c r="L94" s="4">
        <v>4.5</v>
      </c>
      <c r="M94">
        <v>12</v>
      </c>
      <c r="N94">
        <v>14</v>
      </c>
      <c r="O94" s="4">
        <v>108.1</v>
      </c>
      <c r="P94">
        <v>104</v>
      </c>
      <c r="Q94">
        <v>-151</v>
      </c>
      <c r="R94" s="3">
        <f t="shared" si="5"/>
        <v>-1.4519230769230769</v>
      </c>
      <c r="S94">
        <v>0</v>
      </c>
    </row>
    <row r="95" spans="1:19" x14ac:dyDescent="0.2">
      <c r="A95">
        <v>2015</v>
      </c>
      <c r="B95" t="s">
        <v>165</v>
      </c>
      <c r="C95" t="s">
        <v>320</v>
      </c>
      <c r="D95" t="s">
        <v>18</v>
      </c>
      <c r="E95" t="s">
        <v>90</v>
      </c>
      <c r="F95">
        <v>11</v>
      </c>
      <c r="G95">
        <v>142</v>
      </c>
      <c r="H95">
        <v>235</v>
      </c>
      <c r="I95" s="6">
        <f t="shared" si="3"/>
        <v>60.425531914893618</v>
      </c>
      <c r="J95">
        <v>1791</v>
      </c>
      <c r="K95" s="3">
        <f t="shared" si="4"/>
        <v>7.6212765957446811</v>
      </c>
      <c r="L95" s="4">
        <v>6.3</v>
      </c>
      <c r="M95">
        <v>9</v>
      </c>
      <c r="N95">
        <v>11</v>
      </c>
      <c r="O95" s="4">
        <v>127.7</v>
      </c>
      <c r="P95">
        <v>73</v>
      </c>
      <c r="Q95">
        <v>67</v>
      </c>
      <c r="R95" s="3">
        <f t="shared" si="5"/>
        <v>0.9178082191780822</v>
      </c>
      <c r="S95">
        <v>3</v>
      </c>
    </row>
    <row r="96" spans="1:19" x14ac:dyDescent="0.2">
      <c r="A96">
        <v>2016</v>
      </c>
      <c r="B96" t="s">
        <v>165</v>
      </c>
      <c r="C96" t="s">
        <v>319</v>
      </c>
      <c r="D96" t="s">
        <v>18</v>
      </c>
      <c r="E96" t="s">
        <v>90</v>
      </c>
      <c r="F96">
        <v>12</v>
      </c>
      <c r="G96">
        <v>166</v>
      </c>
      <c r="H96">
        <v>299</v>
      </c>
      <c r="I96" s="6">
        <f t="shared" si="3"/>
        <v>55.518394648829428</v>
      </c>
      <c r="J96">
        <v>1774</v>
      </c>
      <c r="K96" s="3">
        <f t="shared" si="4"/>
        <v>5.9331103678929766</v>
      </c>
      <c r="L96" s="4">
        <v>5</v>
      </c>
      <c r="M96">
        <v>9</v>
      </c>
      <c r="N96">
        <v>10</v>
      </c>
      <c r="O96" s="4">
        <v>108.6</v>
      </c>
      <c r="P96">
        <v>130</v>
      </c>
      <c r="Q96">
        <v>521</v>
      </c>
      <c r="R96" s="3">
        <f t="shared" si="5"/>
        <v>4.0076923076923077</v>
      </c>
      <c r="S96">
        <v>6</v>
      </c>
    </row>
    <row r="97" spans="1:19" x14ac:dyDescent="0.2">
      <c r="A97">
        <v>2017</v>
      </c>
      <c r="B97" t="s">
        <v>165</v>
      </c>
      <c r="C97" t="s">
        <v>321</v>
      </c>
      <c r="D97" t="s">
        <v>18</v>
      </c>
      <c r="E97" t="s">
        <v>90</v>
      </c>
      <c r="F97">
        <v>12</v>
      </c>
      <c r="G97">
        <v>239</v>
      </c>
      <c r="H97">
        <v>374</v>
      </c>
      <c r="I97" s="6">
        <f t="shared" si="3"/>
        <v>63.903743315508024</v>
      </c>
      <c r="J97">
        <v>3192</v>
      </c>
      <c r="K97" s="3">
        <f t="shared" si="4"/>
        <v>8.5347593582887704</v>
      </c>
      <c r="L97" s="4">
        <v>9.4</v>
      </c>
      <c r="M97">
        <v>29</v>
      </c>
      <c r="N97">
        <v>6</v>
      </c>
      <c r="O97" s="4">
        <v>158</v>
      </c>
      <c r="P97">
        <v>140</v>
      </c>
      <c r="Q97">
        <v>683</v>
      </c>
      <c r="R97" s="3">
        <f t="shared" si="5"/>
        <v>4.878571428571429</v>
      </c>
      <c r="S97">
        <v>10</v>
      </c>
    </row>
    <row r="98" spans="1:19" x14ac:dyDescent="0.2">
      <c r="A98">
        <v>2018</v>
      </c>
      <c r="B98" t="s">
        <v>309</v>
      </c>
      <c r="C98" t="s">
        <v>322</v>
      </c>
      <c r="D98" t="s">
        <v>18</v>
      </c>
      <c r="E98" t="s">
        <v>90</v>
      </c>
      <c r="F98">
        <v>9</v>
      </c>
      <c r="G98">
        <v>161</v>
      </c>
      <c r="H98">
        <v>291</v>
      </c>
      <c r="I98" s="6">
        <f t="shared" si="3"/>
        <v>55.326460481099659</v>
      </c>
      <c r="J98">
        <v>1984</v>
      </c>
      <c r="K98" s="3">
        <f t="shared" si="4"/>
        <v>6.8178694158075599</v>
      </c>
      <c r="L98" s="4">
        <v>6.7</v>
      </c>
      <c r="M98">
        <v>16</v>
      </c>
      <c r="N98">
        <v>8</v>
      </c>
      <c r="O98" s="4">
        <v>125.2</v>
      </c>
      <c r="P98">
        <v>107</v>
      </c>
      <c r="Q98">
        <v>275</v>
      </c>
      <c r="R98" s="3">
        <f t="shared" si="5"/>
        <v>2.5700934579439254</v>
      </c>
      <c r="S98">
        <v>2</v>
      </c>
    </row>
    <row r="99" spans="1:19" x14ac:dyDescent="0.2">
      <c r="A99">
        <v>2019</v>
      </c>
      <c r="B99" t="s">
        <v>338</v>
      </c>
      <c r="C99" t="s">
        <v>319</v>
      </c>
      <c r="D99" t="s">
        <v>18</v>
      </c>
      <c r="E99" t="s">
        <v>90</v>
      </c>
      <c r="F99">
        <v>12</v>
      </c>
      <c r="G99">
        <v>220</v>
      </c>
      <c r="H99">
        <v>361</v>
      </c>
      <c r="I99" s="6">
        <f t="shared" si="3"/>
        <v>60.941828254847643</v>
      </c>
      <c r="J99">
        <v>2868</v>
      </c>
      <c r="K99" s="3">
        <f t="shared" si="4"/>
        <v>7.9445983379501381</v>
      </c>
      <c r="L99" s="4">
        <v>8</v>
      </c>
      <c r="M99">
        <v>26</v>
      </c>
      <c r="N99">
        <v>11</v>
      </c>
      <c r="O99" s="4">
        <v>145.30000000000001</v>
      </c>
      <c r="P99">
        <v>180</v>
      </c>
      <c r="Q99">
        <v>574</v>
      </c>
      <c r="R99" s="3">
        <f t="shared" si="5"/>
        <v>3.1888888888888891</v>
      </c>
      <c r="S99">
        <v>6</v>
      </c>
    </row>
    <row r="100" spans="1:19" x14ac:dyDescent="0.2">
      <c r="A100">
        <v>2020</v>
      </c>
      <c r="B100" t="s">
        <v>309</v>
      </c>
      <c r="C100" t="s">
        <v>320</v>
      </c>
      <c r="D100" t="s">
        <v>18</v>
      </c>
      <c r="E100" t="s">
        <v>90</v>
      </c>
      <c r="F100">
        <v>9</v>
      </c>
      <c r="G100">
        <v>159</v>
      </c>
      <c r="H100">
        <v>273</v>
      </c>
      <c r="I100" s="6">
        <f t="shared" si="3"/>
        <v>58.241758241758248</v>
      </c>
      <c r="J100">
        <v>2224</v>
      </c>
      <c r="K100" s="3">
        <f t="shared" si="4"/>
        <v>8.146520146520146</v>
      </c>
      <c r="L100" s="4">
        <v>8.3000000000000007</v>
      </c>
      <c r="M100">
        <v>13</v>
      </c>
      <c r="N100">
        <v>5</v>
      </c>
      <c r="O100" s="4">
        <v>138.69999999999999</v>
      </c>
      <c r="P100">
        <v>63</v>
      </c>
      <c r="Q100">
        <v>-1</v>
      </c>
      <c r="R100" s="3">
        <f t="shared" si="5"/>
        <v>-1.5873015873015872E-2</v>
      </c>
      <c r="S100">
        <v>2</v>
      </c>
    </row>
    <row r="101" spans="1:19" x14ac:dyDescent="0.2">
      <c r="A101">
        <v>2014</v>
      </c>
      <c r="B101" t="s">
        <v>504</v>
      </c>
      <c r="C101" t="s">
        <v>320</v>
      </c>
      <c r="D101" t="s">
        <v>70</v>
      </c>
      <c r="E101" t="s">
        <v>215</v>
      </c>
      <c r="F101">
        <v>13</v>
      </c>
      <c r="G101">
        <v>233</v>
      </c>
      <c r="H101">
        <v>390</v>
      </c>
      <c r="I101" s="6">
        <f t="shared" ref="I101:I164" si="6">G101/H101*100</f>
        <v>59.743589743589745</v>
      </c>
      <c r="J101">
        <v>3254</v>
      </c>
      <c r="K101" s="3">
        <f t="shared" ref="K101:K164" si="7">J101/H101</f>
        <v>8.3435897435897441</v>
      </c>
      <c r="L101" s="4">
        <v>8.4</v>
      </c>
      <c r="M101">
        <v>31</v>
      </c>
      <c r="N101">
        <v>13</v>
      </c>
      <c r="O101" s="4">
        <v>149.4</v>
      </c>
      <c r="P101">
        <v>63</v>
      </c>
      <c r="Q101">
        <v>142</v>
      </c>
      <c r="R101" s="3">
        <v>2.2999999999999998</v>
      </c>
      <c r="S101">
        <v>1</v>
      </c>
    </row>
    <row r="102" spans="1:19" x14ac:dyDescent="0.2">
      <c r="A102">
        <v>2015</v>
      </c>
      <c r="B102" t="s">
        <v>504</v>
      </c>
      <c r="C102" t="s">
        <v>319</v>
      </c>
      <c r="D102" t="s">
        <v>70</v>
      </c>
      <c r="E102" t="s">
        <v>215</v>
      </c>
      <c r="F102">
        <v>10</v>
      </c>
      <c r="G102">
        <v>206</v>
      </c>
      <c r="H102">
        <v>316</v>
      </c>
      <c r="I102" s="6">
        <f t="shared" si="6"/>
        <v>65.189873417721529</v>
      </c>
      <c r="J102">
        <v>2777</v>
      </c>
      <c r="K102" s="3">
        <f t="shared" si="7"/>
        <v>8.787974683544304</v>
      </c>
      <c r="L102" s="4">
        <v>8.4</v>
      </c>
      <c r="M102">
        <v>19</v>
      </c>
      <c r="N102">
        <v>11</v>
      </c>
      <c r="O102" s="4">
        <v>151.9</v>
      </c>
      <c r="P102">
        <v>32</v>
      </c>
      <c r="Q102">
        <v>27</v>
      </c>
      <c r="R102" s="3">
        <v>0.8</v>
      </c>
      <c r="S102">
        <v>2</v>
      </c>
    </row>
    <row r="103" spans="1:19" x14ac:dyDescent="0.2">
      <c r="A103">
        <v>2016</v>
      </c>
      <c r="B103" t="s">
        <v>441</v>
      </c>
      <c r="C103" t="s">
        <v>320</v>
      </c>
      <c r="D103" t="s">
        <v>70</v>
      </c>
      <c r="E103" t="s">
        <v>215</v>
      </c>
      <c r="F103">
        <v>7</v>
      </c>
      <c r="G103">
        <v>146</v>
      </c>
      <c r="H103">
        <v>255</v>
      </c>
      <c r="I103" s="6">
        <f t="shared" si="6"/>
        <v>57.254901960784309</v>
      </c>
      <c r="J103">
        <v>1744</v>
      </c>
      <c r="K103" s="3">
        <f t="shared" si="7"/>
        <v>6.8392156862745095</v>
      </c>
      <c r="L103" s="4">
        <v>6.5</v>
      </c>
      <c r="M103">
        <v>11</v>
      </c>
      <c r="N103">
        <v>7</v>
      </c>
      <c r="O103" s="4">
        <v>123.4</v>
      </c>
      <c r="P103">
        <v>53</v>
      </c>
      <c r="Q103">
        <v>45</v>
      </c>
      <c r="R103" s="3">
        <v>0.8</v>
      </c>
      <c r="S103">
        <v>2</v>
      </c>
    </row>
    <row r="104" spans="1:19" x14ac:dyDescent="0.2">
      <c r="A104">
        <v>2017</v>
      </c>
      <c r="B104" t="s">
        <v>441</v>
      </c>
      <c r="C104" t="s">
        <v>319</v>
      </c>
      <c r="D104" t="s">
        <v>70</v>
      </c>
      <c r="E104" t="s">
        <v>215</v>
      </c>
      <c r="F104">
        <v>12</v>
      </c>
      <c r="G104">
        <v>239</v>
      </c>
      <c r="H104">
        <v>424</v>
      </c>
      <c r="I104" s="6">
        <f t="shared" si="6"/>
        <v>56.367924528301884</v>
      </c>
      <c r="J104">
        <v>2562</v>
      </c>
      <c r="K104" s="3">
        <f t="shared" si="7"/>
        <v>6.0424528301886795</v>
      </c>
      <c r="L104" s="4">
        <v>6</v>
      </c>
      <c r="M104">
        <v>20</v>
      </c>
      <c r="N104">
        <v>9</v>
      </c>
      <c r="O104" s="4">
        <v>118.4</v>
      </c>
      <c r="P104">
        <v>92</v>
      </c>
      <c r="Q104">
        <v>312</v>
      </c>
      <c r="R104" s="3">
        <v>3.4</v>
      </c>
      <c r="S104">
        <v>4</v>
      </c>
    </row>
    <row r="105" spans="1:19" x14ac:dyDescent="0.2">
      <c r="A105">
        <v>2018</v>
      </c>
      <c r="B105" t="s">
        <v>285</v>
      </c>
      <c r="C105" t="s">
        <v>322</v>
      </c>
      <c r="D105" t="s">
        <v>70</v>
      </c>
      <c r="E105" t="s">
        <v>215</v>
      </c>
      <c r="F105">
        <v>13</v>
      </c>
      <c r="G105">
        <v>194</v>
      </c>
      <c r="H105">
        <v>311</v>
      </c>
      <c r="I105" s="6">
        <f t="shared" si="6"/>
        <v>62.379421221864952</v>
      </c>
      <c r="J105">
        <v>2445</v>
      </c>
      <c r="K105" s="3">
        <f t="shared" si="7"/>
        <v>7.861736334405145</v>
      </c>
      <c r="L105" s="4">
        <v>8.4</v>
      </c>
      <c r="M105">
        <v>20</v>
      </c>
      <c r="N105">
        <v>5</v>
      </c>
      <c r="O105" s="4">
        <v>146.4</v>
      </c>
      <c r="P105">
        <v>149</v>
      </c>
      <c r="Q105">
        <v>583</v>
      </c>
      <c r="R105" s="3">
        <v>3.9</v>
      </c>
      <c r="S105">
        <v>5</v>
      </c>
    </row>
    <row r="106" spans="1:19" x14ac:dyDescent="0.2">
      <c r="A106">
        <v>2019</v>
      </c>
      <c r="B106" t="s">
        <v>285</v>
      </c>
      <c r="C106" t="s">
        <v>320</v>
      </c>
      <c r="D106" t="s">
        <v>70</v>
      </c>
      <c r="E106" t="s">
        <v>215</v>
      </c>
      <c r="F106">
        <v>13</v>
      </c>
      <c r="G106">
        <v>179</v>
      </c>
      <c r="H106">
        <v>325</v>
      </c>
      <c r="I106" s="6">
        <f t="shared" si="6"/>
        <v>55.07692307692308</v>
      </c>
      <c r="J106">
        <v>2164</v>
      </c>
      <c r="K106" s="3">
        <f t="shared" si="7"/>
        <v>6.6584615384615384</v>
      </c>
      <c r="L106" s="4">
        <v>6.5</v>
      </c>
      <c r="M106">
        <v>18</v>
      </c>
      <c r="N106">
        <v>9</v>
      </c>
      <c r="O106" s="4">
        <v>123.7</v>
      </c>
      <c r="P106">
        <v>144</v>
      </c>
      <c r="Q106">
        <v>650</v>
      </c>
      <c r="R106" s="3">
        <v>4.5</v>
      </c>
      <c r="S106">
        <v>5</v>
      </c>
    </row>
    <row r="107" spans="1:19" x14ac:dyDescent="0.2">
      <c r="A107">
        <v>2020</v>
      </c>
      <c r="B107" t="s">
        <v>285</v>
      </c>
      <c r="C107" t="s">
        <v>319</v>
      </c>
      <c r="D107" t="s">
        <v>70</v>
      </c>
      <c r="E107" t="s">
        <v>215</v>
      </c>
      <c r="F107">
        <v>10</v>
      </c>
      <c r="G107">
        <v>186</v>
      </c>
      <c r="H107">
        <v>281</v>
      </c>
      <c r="I107" s="6">
        <f t="shared" si="6"/>
        <v>66.192170818505332</v>
      </c>
      <c r="J107">
        <v>2296</v>
      </c>
      <c r="K107" s="3">
        <f t="shared" si="7"/>
        <v>8.1708185053380777</v>
      </c>
      <c r="L107" s="4">
        <v>8.6</v>
      </c>
      <c r="M107">
        <v>19</v>
      </c>
      <c r="N107">
        <v>6</v>
      </c>
      <c r="O107" s="4">
        <v>152.9</v>
      </c>
      <c r="P107">
        <v>98</v>
      </c>
      <c r="Q107">
        <v>592</v>
      </c>
      <c r="R107" s="3">
        <f>Q107/P107</f>
        <v>6.0408163265306118</v>
      </c>
      <c r="S107">
        <v>12</v>
      </c>
    </row>
    <row r="108" spans="1:19" x14ac:dyDescent="0.2">
      <c r="A108">
        <v>2014</v>
      </c>
      <c r="B108" t="s">
        <v>553</v>
      </c>
      <c r="C108" t="s">
        <v>321</v>
      </c>
      <c r="D108" t="s">
        <v>97</v>
      </c>
      <c r="E108" t="s">
        <v>215</v>
      </c>
      <c r="F108">
        <v>12</v>
      </c>
      <c r="G108">
        <v>124</v>
      </c>
      <c r="H108">
        <v>224</v>
      </c>
      <c r="I108" s="6">
        <f t="shared" si="6"/>
        <v>55.357142857142861</v>
      </c>
      <c r="J108">
        <v>1522</v>
      </c>
      <c r="K108" s="3">
        <f t="shared" si="7"/>
        <v>6.7946428571428568</v>
      </c>
      <c r="L108" s="4">
        <v>6.2</v>
      </c>
      <c r="M108">
        <v>11</v>
      </c>
      <c r="N108">
        <v>8</v>
      </c>
      <c r="O108" s="4">
        <v>121.5</v>
      </c>
      <c r="P108">
        <v>75</v>
      </c>
      <c r="Q108">
        <v>69</v>
      </c>
      <c r="R108" s="3">
        <v>0.9</v>
      </c>
      <c r="S108">
        <v>2</v>
      </c>
    </row>
    <row r="109" spans="1:19" x14ac:dyDescent="0.2">
      <c r="A109">
        <v>2015</v>
      </c>
      <c r="B109" t="s">
        <v>425</v>
      </c>
      <c r="C109" t="s">
        <v>320</v>
      </c>
      <c r="D109" t="s">
        <v>97</v>
      </c>
      <c r="E109" t="s">
        <v>215</v>
      </c>
      <c r="F109">
        <v>12</v>
      </c>
      <c r="G109">
        <v>168</v>
      </c>
      <c r="H109">
        <v>279</v>
      </c>
      <c r="I109" s="6">
        <f t="shared" si="6"/>
        <v>60.215053763440864</v>
      </c>
      <c r="J109">
        <v>2078</v>
      </c>
      <c r="K109" s="3">
        <f t="shared" si="7"/>
        <v>7.4480286738351253</v>
      </c>
      <c r="L109" s="4">
        <v>6.8</v>
      </c>
      <c r="M109">
        <v>9</v>
      </c>
      <c r="N109">
        <v>8</v>
      </c>
      <c r="O109" s="4">
        <v>127.7</v>
      </c>
      <c r="P109">
        <v>154</v>
      </c>
      <c r="Q109">
        <v>503</v>
      </c>
      <c r="R109" s="3">
        <v>3.3</v>
      </c>
      <c r="S109">
        <v>3</v>
      </c>
    </row>
    <row r="110" spans="1:19" x14ac:dyDescent="0.2">
      <c r="A110">
        <v>2016</v>
      </c>
      <c r="B110" t="s">
        <v>425</v>
      </c>
      <c r="C110" t="s">
        <v>319</v>
      </c>
      <c r="D110" t="s">
        <v>97</v>
      </c>
      <c r="E110" t="s">
        <v>215</v>
      </c>
      <c r="F110">
        <v>9</v>
      </c>
      <c r="G110">
        <v>166</v>
      </c>
      <c r="H110">
        <v>283</v>
      </c>
      <c r="I110" s="6">
        <f t="shared" si="6"/>
        <v>58.657243816254415</v>
      </c>
      <c r="J110">
        <v>2010</v>
      </c>
      <c r="K110" s="3">
        <f t="shared" si="7"/>
        <v>7.1024734982332154</v>
      </c>
      <c r="L110" s="4">
        <v>6.6</v>
      </c>
      <c r="M110">
        <v>7</v>
      </c>
      <c r="N110">
        <v>6</v>
      </c>
      <c r="O110" s="4">
        <v>122.2</v>
      </c>
      <c r="P110">
        <v>144</v>
      </c>
      <c r="Q110">
        <v>326</v>
      </c>
      <c r="R110" s="3">
        <v>2.2999999999999998</v>
      </c>
      <c r="S110">
        <v>2</v>
      </c>
    </row>
    <row r="111" spans="1:19" x14ac:dyDescent="0.2">
      <c r="A111">
        <v>2017</v>
      </c>
      <c r="B111" t="s">
        <v>425</v>
      </c>
      <c r="C111" t="s">
        <v>321</v>
      </c>
      <c r="D111" t="s">
        <v>97</v>
      </c>
      <c r="E111" t="s">
        <v>215</v>
      </c>
      <c r="F111">
        <v>9</v>
      </c>
      <c r="G111">
        <v>171</v>
      </c>
      <c r="H111">
        <v>260</v>
      </c>
      <c r="I111" s="6">
        <f t="shared" si="6"/>
        <v>65.769230769230774</v>
      </c>
      <c r="J111">
        <v>2287</v>
      </c>
      <c r="K111" s="3">
        <f t="shared" si="7"/>
        <v>8.796153846153846</v>
      </c>
      <c r="L111" s="4">
        <v>9</v>
      </c>
      <c r="M111">
        <v>14</v>
      </c>
      <c r="N111">
        <v>5</v>
      </c>
      <c r="O111" s="4">
        <v>153.6</v>
      </c>
      <c r="P111">
        <v>90</v>
      </c>
      <c r="Q111">
        <v>200</v>
      </c>
      <c r="R111" s="3">
        <v>2.2000000000000002</v>
      </c>
      <c r="S111">
        <v>0</v>
      </c>
    </row>
    <row r="112" spans="1:19" x14ac:dyDescent="0.2">
      <c r="A112">
        <v>2018</v>
      </c>
      <c r="B112" t="s">
        <v>397</v>
      </c>
      <c r="C112" t="s">
        <v>321</v>
      </c>
      <c r="D112" t="s">
        <v>97</v>
      </c>
      <c r="E112" t="s">
        <v>215</v>
      </c>
      <c r="F112">
        <v>12</v>
      </c>
      <c r="G112">
        <v>186</v>
      </c>
      <c r="H112">
        <v>314</v>
      </c>
      <c r="I112" s="6">
        <f t="shared" si="6"/>
        <v>59.235668789808912</v>
      </c>
      <c r="J112">
        <v>1962</v>
      </c>
      <c r="K112" s="3">
        <f t="shared" si="7"/>
        <v>6.2484076433121016</v>
      </c>
      <c r="L112" s="4">
        <v>5.6</v>
      </c>
      <c r="M112">
        <v>19</v>
      </c>
      <c r="N112">
        <v>13</v>
      </c>
      <c r="O112" s="4">
        <v>123.4</v>
      </c>
      <c r="P112">
        <v>212</v>
      </c>
      <c r="Q112">
        <v>1139</v>
      </c>
      <c r="R112" s="3">
        <v>5.4</v>
      </c>
      <c r="S112">
        <v>10</v>
      </c>
    </row>
    <row r="113" spans="1:19" x14ac:dyDescent="0.2">
      <c r="A113">
        <v>2019</v>
      </c>
      <c r="B113" t="s">
        <v>369</v>
      </c>
      <c r="C113" t="s">
        <v>322</v>
      </c>
      <c r="D113" t="s">
        <v>97</v>
      </c>
      <c r="E113" t="s">
        <v>215</v>
      </c>
      <c r="F113">
        <v>10</v>
      </c>
      <c r="G113">
        <v>150</v>
      </c>
      <c r="H113">
        <v>260</v>
      </c>
      <c r="I113" s="6">
        <f t="shared" si="6"/>
        <v>57.692307692307686</v>
      </c>
      <c r="J113">
        <v>1782</v>
      </c>
      <c r="K113" s="3">
        <f t="shared" si="7"/>
        <v>6.8538461538461535</v>
      </c>
      <c r="L113" s="4">
        <v>5.6</v>
      </c>
      <c r="M113">
        <v>9</v>
      </c>
      <c r="N113">
        <v>11</v>
      </c>
      <c r="O113" s="4">
        <v>118.2</v>
      </c>
      <c r="P113">
        <v>41</v>
      </c>
      <c r="Q113">
        <v>-46</v>
      </c>
      <c r="R113" s="3">
        <v>-1.1000000000000001</v>
      </c>
      <c r="S113">
        <v>0</v>
      </c>
    </row>
    <row r="114" spans="1:19" x14ac:dyDescent="0.2">
      <c r="A114">
        <v>2014</v>
      </c>
      <c r="B114" t="s">
        <v>574</v>
      </c>
      <c r="C114" t="s">
        <v>321</v>
      </c>
      <c r="D114" t="s">
        <v>78</v>
      </c>
      <c r="E114" t="s">
        <v>215</v>
      </c>
      <c r="F114">
        <v>13</v>
      </c>
      <c r="G114">
        <v>392</v>
      </c>
      <c r="H114">
        <v>617</v>
      </c>
      <c r="I114" s="6">
        <f t="shared" si="6"/>
        <v>63.533225283630465</v>
      </c>
      <c r="J114">
        <v>4736</v>
      </c>
      <c r="K114" s="3">
        <f t="shared" si="7"/>
        <v>7.6758508914100485</v>
      </c>
      <c r="L114" s="4">
        <v>7.9</v>
      </c>
      <c r="M114">
        <v>30</v>
      </c>
      <c r="N114">
        <v>10</v>
      </c>
      <c r="O114" s="4">
        <v>140.80000000000001</v>
      </c>
      <c r="P114">
        <v>96</v>
      </c>
      <c r="Q114">
        <v>76</v>
      </c>
      <c r="R114" s="3">
        <v>0.8</v>
      </c>
      <c r="S114">
        <v>6</v>
      </c>
    </row>
    <row r="115" spans="1:19" x14ac:dyDescent="0.2">
      <c r="A115">
        <v>2015</v>
      </c>
      <c r="B115" t="s">
        <v>528</v>
      </c>
      <c r="C115" t="s">
        <v>319</v>
      </c>
      <c r="D115" t="s">
        <v>78</v>
      </c>
      <c r="E115" t="s">
        <v>215</v>
      </c>
      <c r="F115">
        <v>11</v>
      </c>
      <c r="G115">
        <v>260</v>
      </c>
      <c r="H115">
        <v>375</v>
      </c>
      <c r="I115" s="6">
        <f t="shared" si="6"/>
        <v>69.333333333333343</v>
      </c>
      <c r="J115">
        <v>2653</v>
      </c>
      <c r="K115" s="3">
        <f t="shared" si="7"/>
        <v>7.0746666666666664</v>
      </c>
      <c r="L115" s="4">
        <v>6.7</v>
      </c>
      <c r="M115">
        <v>16</v>
      </c>
      <c r="N115">
        <v>10</v>
      </c>
      <c r="O115" s="4">
        <v>137.5</v>
      </c>
      <c r="P115">
        <v>39</v>
      </c>
      <c r="Q115">
        <v>-8</v>
      </c>
      <c r="R115" s="3">
        <v>-0.2</v>
      </c>
      <c r="S115">
        <v>2</v>
      </c>
    </row>
    <row r="116" spans="1:19" x14ac:dyDescent="0.2">
      <c r="A116">
        <v>2016</v>
      </c>
      <c r="B116" t="s">
        <v>469</v>
      </c>
      <c r="C116" t="s">
        <v>321</v>
      </c>
      <c r="D116" t="s">
        <v>78</v>
      </c>
      <c r="E116" t="s">
        <v>215</v>
      </c>
      <c r="F116">
        <v>10</v>
      </c>
      <c r="G116">
        <v>237</v>
      </c>
      <c r="H116">
        <v>349</v>
      </c>
      <c r="I116" s="6">
        <f t="shared" si="6"/>
        <v>67.908309455587386</v>
      </c>
      <c r="J116">
        <v>2621</v>
      </c>
      <c r="K116" s="3">
        <f t="shared" si="7"/>
        <v>7.5100286532951293</v>
      </c>
      <c r="L116" s="4">
        <v>7.4</v>
      </c>
      <c r="M116">
        <v>16</v>
      </c>
      <c r="N116">
        <v>8</v>
      </c>
      <c r="O116" s="4">
        <v>141.5</v>
      </c>
      <c r="P116">
        <v>62</v>
      </c>
      <c r="Q116">
        <v>57</v>
      </c>
      <c r="R116" s="3">
        <v>0.9</v>
      </c>
      <c r="S116">
        <v>2</v>
      </c>
    </row>
    <row r="117" spans="1:19" x14ac:dyDescent="0.2">
      <c r="A117">
        <v>2017</v>
      </c>
      <c r="B117" t="s">
        <v>420</v>
      </c>
      <c r="C117" t="s">
        <v>319</v>
      </c>
      <c r="D117" t="s">
        <v>78</v>
      </c>
      <c r="E117" t="s">
        <v>215</v>
      </c>
      <c r="F117">
        <v>10</v>
      </c>
      <c r="G117">
        <v>174</v>
      </c>
      <c r="H117">
        <v>304</v>
      </c>
      <c r="I117" s="6">
        <f t="shared" si="6"/>
        <v>57.23684210526315</v>
      </c>
      <c r="J117">
        <v>2140</v>
      </c>
      <c r="K117" s="3">
        <f t="shared" si="7"/>
        <v>7.0394736842105265</v>
      </c>
      <c r="L117" s="4">
        <v>7.1</v>
      </c>
      <c r="M117">
        <v>16</v>
      </c>
      <c r="N117">
        <v>7</v>
      </c>
      <c r="O117" s="4">
        <v>129.1</v>
      </c>
      <c r="P117">
        <v>18</v>
      </c>
      <c r="Q117">
        <v>-40</v>
      </c>
      <c r="R117" s="3">
        <v>-2.2000000000000002</v>
      </c>
      <c r="S117">
        <v>0</v>
      </c>
    </row>
    <row r="118" spans="1:19" x14ac:dyDescent="0.2">
      <c r="A118">
        <v>2017</v>
      </c>
      <c r="B118" t="s">
        <v>433</v>
      </c>
      <c r="C118" t="s">
        <v>321</v>
      </c>
      <c r="D118" t="s">
        <v>78</v>
      </c>
      <c r="E118" t="s">
        <v>215</v>
      </c>
      <c r="F118">
        <v>11</v>
      </c>
      <c r="G118">
        <v>132</v>
      </c>
      <c r="H118">
        <v>238</v>
      </c>
      <c r="I118" s="6">
        <f t="shared" si="6"/>
        <v>55.462184873949582</v>
      </c>
      <c r="J118">
        <v>1655</v>
      </c>
      <c r="K118" s="3">
        <f t="shared" si="7"/>
        <v>6.9537815126050422</v>
      </c>
      <c r="L118" s="4">
        <v>6</v>
      </c>
      <c r="M118">
        <v>9</v>
      </c>
      <c r="N118">
        <v>9</v>
      </c>
      <c r="O118" s="4">
        <v>118.8</v>
      </c>
      <c r="P118">
        <v>64</v>
      </c>
      <c r="Q118">
        <v>165</v>
      </c>
      <c r="R118" s="3">
        <v>2.6</v>
      </c>
      <c r="S118">
        <v>3</v>
      </c>
    </row>
    <row r="119" spans="1:19" x14ac:dyDescent="0.2">
      <c r="A119">
        <v>2018</v>
      </c>
      <c r="B119" t="s">
        <v>234</v>
      </c>
      <c r="C119" t="s">
        <v>322</v>
      </c>
      <c r="D119" t="s">
        <v>78</v>
      </c>
      <c r="E119" t="s">
        <v>215</v>
      </c>
      <c r="F119">
        <v>10</v>
      </c>
      <c r="G119">
        <v>127</v>
      </c>
      <c r="H119">
        <v>263</v>
      </c>
      <c r="I119" s="6">
        <f t="shared" si="6"/>
        <v>48.28897338403042</v>
      </c>
      <c r="J119">
        <v>1785</v>
      </c>
      <c r="K119" s="3">
        <f t="shared" si="7"/>
        <v>6.7870722433460076</v>
      </c>
      <c r="L119" s="4">
        <v>7.2</v>
      </c>
      <c r="M119">
        <v>12</v>
      </c>
      <c r="N119">
        <v>3</v>
      </c>
      <c r="O119" s="4">
        <v>118.1</v>
      </c>
      <c r="P119">
        <v>119</v>
      </c>
      <c r="Q119">
        <v>592</v>
      </c>
      <c r="R119" s="3">
        <v>5</v>
      </c>
      <c r="S119">
        <v>6</v>
      </c>
    </row>
    <row r="120" spans="1:19" x14ac:dyDescent="0.2">
      <c r="A120">
        <v>2019</v>
      </c>
      <c r="B120" t="s">
        <v>234</v>
      </c>
      <c r="C120" t="s">
        <v>320</v>
      </c>
      <c r="D120" t="s">
        <v>78</v>
      </c>
      <c r="E120" t="s">
        <v>215</v>
      </c>
      <c r="F120">
        <v>12</v>
      </c>
      <c r="G120">
        <v>264</v>
      </c>
      <c r="H120">
        <v>442</v>
      </c>
      <c r="I120" s="6">
        <f t="shared" si="6"/>
        <v>59.728506787330318</v>
      </c>
      <c r="J120">
        <v>3387</v>
      </c>
      <c r="K120" s="3">
        <f t="shared" si="7"/>
        <v>7.6628959276018103</v>
      </c>
      <c r="L120" s="4">
        <v>7.6</v>
      </c>
      <c r="M120">
        <v>21</v>
      </c>
      <c r="N120">
        <v>10</v>
      </c>
      <c r="O120" s="4">
        <v>135.30000000000001</v>
      </c>
      <c r="P120">
        <v>108</v>
      </c>
      <c r="Q120">
        <v>359</v>
      </c>
      <c r="R120" s="3">
        <v>3.3</v>
      </c>
      <c r="S120">
        <v>6</v>
      </c>
    </row>
    <row r="121" spans="1:19" x14ac:dyDescent="0.2">
      <c r="A121">
        <v>2020</v>
      </c>
      <c r="B121" t="s">
        <v>234</v>
      </c>
      <c r="C121" t="s">
        <v>319</v>
      </c>
      <c r="D121" t="s">
        <v>78</v>
      </c>
      <c r="E121" t="s">
        <v>215</v>
      </c>
      <c r="F121">
        <v>8</v>
      </c>
      <c r="G121">
        <v>165</v>
      </c>
      <c r="H121">
        <v>269</v>
      </c>
      <c r="I121" s="6">
        <f t="shared" si="6"/>
        <v>61.338289962825279</v>
      </c>
      <c r="J121">
        <v>1927</v>
      </c>
      <c r="K121" s="3">
        <f t="shared" si="7"/>
        <v>7.1635687732342008</v>
      </c>
      <c r="L121" s="4">
        <v>7</v>
      </c>
      <c r="M121">
        <v>18</v>
      </c>
      <c r="N121">
        <v>9</v>
      </c>
      <c r="O121" s="4">
        <v>136.9</v>
      </c>
      <c r="P121">
        <v>54</v>
      </c>
      <c r="Q121">
        <v>109</v>
      </c>
      <c r="R121" s="3">
        <f>Q121/P121</f>
        <v>2.0185185185185186</v>
      </c>
      <c r="S121">
        <v>1</v>
      </c>
    </row>
    <row r="122" spans="1:19" x14ac:dyDescent="0.2">
      <c r="A122">
        <v>2014</v>
      </c>
      <c r="B122" t="s">
        <v>490</v>
      </c>
      <c r="C122" t="s">
        <v>320</v>
      </c>
      <c r="D122" t="s">
        <v>51</v>
      </c>
      <c r="E122" t="s">
        <v>215</v>
      </c>
      <c r="F122">
        <v>13</v>
      </c>
      <c r="G122">
        <v>177</v>
      </c>
      <c r="H122">
        <v>263</v>
      </c>
      <c r="I122" s="6">
        <f t="shared" si="6"/>
        <v>67.300380228136873</v>
      </c>
      <c r="J122">
        <v>2010</v>
      </c>
      <c r="K122" s="3">
        <f t="shared" si="7"/>
        <v>7.6425855513307983</v>
      </c>
      <c r="L122" s="4">
        <v>7.4</v>
      </c>
      <c r="M122">
        <v>12</v>
      </c>
      <c r="N122">
        <v>7</v>
      </c>
      <c r="O122" s="4">
        <v>141.19999999999999</v>
      </c>
      <c r="P122">
        <v>118</v>
      </c>
      <c r="Q122">
        <v>573</v>
      </c>
      <c r="R122" s="3">
        <v>4.9000000000000004</v>
      </c>
      <c r="S122">
        <v>6</v>
      </c>
    </row>
    <row r="123" spans="1:19" x14ac:dyDescent="0.2">
      <c r="A123">
        <v>2015</v>
      </c>
      <c r="B123" t="s">
        <v>490</v>
      </c>
      <c r="C123" t="s">
        <v>319</v>
      </c>
      <c r="D123" t="s">
        <v>51</v>
      </c>
      <c r="E123" t="s">
        <v>215</v>
      </c>
      <c r="F123">
        <v>14</v>
      </c>
      <c r="G123">
        <v>231</v>
      </c>
      <c r="H123">
        <v>345</v>
      </c>
      <c r="I123" s="6">
        <f t="shared" si="6"/>
        <v>66.956521739130437</v>
      </c>
      <c r="J123">
        <v>2827</v>
      </c>
      <c r="K123" s="3">
        <f t="shared" si="7"/>
        <v>8.1942028985507243</v>
      </c>
      <c r="L123" s="4">
        <v>8.4</v>
      </c>
      <c r="M123">
        <v>17</v>
      </c>
      <c r="N123">
        <v>6</v>
      </c>
      <c r="O123" s="4">
        <v>148.6</v>
      </c>
      <c r="P123">
        <v>197</v>
      </c>
      <c r="Q123">
        <v>1114</v>
      </c>
      <c r="R123" s="3">
        <v>5.7</v>
      </c>
      <c r="S123">
        <v>21</v>
      </c>
    </row>
    <row r="124" spans="1:19" x14ac:dyDescent="0.2">
      <c r="A124">
        <v>2016</v>
      </c>
      <c r="B124" t="s">
        <v>490</v>
      </c>
      <c r="C124" t="s">
        <v>321</v>
      </c>
      <c r="D124" t="s">
        <v>51</v>
      </c>
      <c r="E124" t="s">
        <v>215</v>
      </c>
      <c r="F124">
        <v>12</v>
      </c>
      <c r="G124">
        <v>319</v>
      </c>
      <c r="H124">
        <v>469</v>
      </c>
      <c r="I124" s="6">
        <f t="shared" si="6"/>
        <v>68.017057569296384</v>
      </c>
      <c r="J124">
        <v>3557</v>
      </c>
      <c r="K124" s="3">
        <f t="shared" si="7"/>
        <v>7.5842217484008527</v>
      </c>
      <c r="L124" s="4">
        <v>7.3</v>
      </c>
      <c r="M124">
        <v>22</v>
      </c>
      <c r="N124">
        <v>13</v>
      </c>
      <c r="O124" s="4">
        <v>141.69999999999999</v>
      </c>
      <c r="P124">
        <v>197</v>
      </c>
      <c r="Q124">
        <v>518</v>
      </c>
      <c r="R124" s="3">
        <v>2.6</v>
      </c>
      <c r="S124">
        <v>10</v>
      </c>
    </row>
    <row r="125" spans="1:19" x14ac:dyDescent="0.2">
      <c r="A125">
        <v>2017</v>
      </c>
      <c r="B125" t="s">
        <v>629</v>
      </c>
      <c r="C125" t="s">
        <v>321</v>
      </c>
      <c r="D125" t="s">
        <v>51</v>
      </c>
      <c r="E125" t="s">
        <v>215</v>
      </c>
      <c r="F125">
        <v>7</v>
      </c>
      <c r="G125">
        <v>111</v>
      </c>
      <c r="H125">
        <v>167</v>
      </c>
      <c r="I125" s="6">
        <f t="shared" si="6"/>
        <v>66.467065868263475</v>
      </c>
      <c r="J125">
        <v>1125</v>
      </c>
      <c r="K125" s="3">
        <f t="shared" si="7"/>
        <v>6.7365269461077846</v>
      </c>
      <c r="L125" s="4">
        <v>5.7</v>
      </c>
      <c r="M125">
        <v>5</v>
      </c>
      <c r="N125">
        <v>6</v>
      </c>
      <c r="O125" s="4">
        <v>121.6</v>
      </c>
      <c r="P125">
        <v>47</v>
      </c>
      <c r="Q125">
        <v>212</v>
      </c>
      <c r="R125" s="3">
        <v>4.5</v>
      </c>
      <c r="S125">
        <v>1</v>
      </c>
    </row>
    <row r="126" spans="1:19" x14ac:dyDescent="0.2">
      <c r="A126">
        <v>2018</v>
      </c>
      <c r="B126" t="s">
        <v>290</v>
      </c>
      <c r="C126" t="s">
        <v>319</v>
      </c>
      <c r="D126" t="s">
        <v>51</v>
      </c>
      <c r="E126" t="s">
        <v>215</v>
      </c>
      <c r="F126">
        <v>11</v>
      </c>
      <c r="G126">
        <v>219</v>
      </c>
      <c r="H126">
        <v>345</v>
      </c>
      <c r="I126" s="6">
        <f t="shared" si="6"/>
        <v>63.478260869565219</v>
      </c>
      <c r="J126">
        <v>2982</v>
      </c>
      <c r="K126" s="3">
        <f t="shared" si="7"/>
        <v>8.6434782608695659</v>
      </c>
      <c r="L126" s="4">
        <v>9.9</v>
      </c>
      <c r="M126">
        <v>36</v>
      </c>
      <c r="N126">
        <v>6</v>
      </c>
      <c r="O126" s="4">
        <v>167</v>
      </c>
      <c r="P126">
        <v>111</v>
      </c>
      <c r="Q126">
        <v>674</v>
      </c>
      <c r="R126" s="3">
        <v>6.1</v>
      </c>
      <c r="S126">
        <v>14</v>
      </c>
    </row>
    <row r="127" spans="1:19" x14ac:dyDescent="0.2">
      <c r="A127">
        <v>2019</v>
      </c>
      <c r="B127" t="s">
        <v>307</v>
      </c>
      <c r="C127" t="s">
        <v>320</v>
      </c>
      <c r="D127" t="s">
        <v>51</v>
      </c>
      <c r="E127" t="s">
        <v>215</v>
      </c>
      <c r="F127">
        <v>7</v>
      </c>
      <c r="G127">
        <v>106</v>
      </c>
      <c r="H127">
        <v>179</v>
      </c>
      <c r="I127" s="6">
        <f t="shared" si="6"/>
        <v>59.217877094972074</v>
      </c>
      <c r="J127">
        <v>1533</v>
      </c>
      <c r="K127" s="3">
        <f t="shared" si="7"/>
        <v>8.5642458100558656</v>
      </c>
      <c r="L127" s="4">
        <v>7.5</v>
      </c>
      <c r="M127">
        <v>11</v>
      </c>
      <c r="N127">
        <v>9</v>
      </c>
      <c r="O127" s="4">
        <v>141.4</v>
      </c>
      <c r="P127">
        <v>66</v>
      </c>
      <c r="Q127">
        <v>244</v>
      </c>
      <c r="R127" s="3">
        <v>3.7</v>
      </c>
      <c r="S127">
        <v>2</v>
      </c>
    </row>
    <row r="128" spans="1:19" x14ac:dyDescent="0.2">
      <c r="A128">
        <v>2020</v>
      </c>
      <c r="B128" t="s">
        <v>307</v>
      </c>
      <c r="C128" t="s">
        <v>319</v>
      </c>
      <c r="D128" t="s">
        <v>51</v>
      </c>
      <c r="E128" t="s">
        <v>215</v>
      </c>
      <c r="F128">
        <v>8</v>
      </c>
      <c r="G128">
        <v>170</v>
      </c>
      <c r="H128">
        <v>285</v>
      </c>
      <c r="I128" s="6">
        <f t="shared" si="6"/>
        <v>59.649122807017541</v>
      </c>
      <c r="J128">
        <v>2048</v>
      </c>
      <c r="K128" s="3">
        <f t="shared" si="7"/>
        <v>7.1859649122807019</v>
      </c>
      <c r="L128" s="4">
        <v>6.7</v>
      </c>
      <c r="M128">
        <v>15</v>
      </c>
      <c r="N128">
        <v>10</v>
      </c>
      <c r="O128" s="4">
        <v>130.4</v>
      </c>
      <c r="P128">
        <v>72</v>
      </c>
      <c r="Q128">
        <v>253</v>
      </c>
      <c r="R128" s="3">
        <f>Q128/P128</f>
        <v>3.5138888888888888</v>
      </c>
      <c r="S128">
        <v>5</v>
      </c>
    </row>
    <row r="129" spans="1:19" x14ac:dyDescent="0.2">
      <c r="A129">
        <v>2014</v>
      </c>
      <c r="B129" t="s">
        <v>125</v>
      </c>
      <c r="C129" t="s">
        <v>320</v>
      </c>
      <c r="D129" t="s">
        <v>60</v>
      </c>
      <c r="E129" t="s">
        <v>215</v>
      </c>
      <c r="F129">
        <v>13</v>
      </c>
      <c r="G129">
        <v>259</v>
      </c>
      <c r="H129">
        <v>413</v>
      </c>
      <c r="I129" s="6">
        <f t="shared" si="6"/>
        <v>62.711864406779661</v>
      </c>
      <c r="J129">
        <v>3031</v>
      </c>
      <c r="K129" s="3">
        <f t="shared" si="7"/>
        <v>7.3389830508474576</v>
      </c>
      <c r="L129" s="4">
        <v>7.4</v>
      </c>
      <c r="M129">
        <v>22</v>
      </c>
      <c r="N129">
        <v>9</v>
      </c>
      <c r="O129" s="4">
        <v>137.6</v>
      </c>
      <c r="P129">
        <v>113</v>
      </c>
      <c r="Q129">
        <v>321</v>
      </c>
      <c r="R129" s="3">
        <v>2.8</v>
      </c>
      <c r="S129">
        <v>13</v>
      </c>
    </row>
    <row r="130" spans="1:19" x14ac:dyDescent="0.2">
      <c r="A130">
        <v>2015</v>
      </c>
      <c r="B130" t="s">
        <v>125</v>
      </c>
      <c r="C130" t="s">
        <v>319</v>
      </c>
      <c r="D130" t="s">
        <v>60</v>
      </c>
      <c r="E130" t="s">
        <v>215</v>
      </c>
      <c r="F130">
        <v>13</v>
      </c>
      <c r="G130">
        <v>296</v>
      </c>
      <c r="H130">
        <v>443</v>
      </c>
      <c r="I130" s="6">
        <f t="shared" si="6"/>
        <v>66.817155756207683</v>
      </c>
      <c r="J130">
        <v>3776</v>
      </c>
      <c r="K130" s="3">
        <f t="shared" si="7"/>
        <v>8.5237020316027081</v>
      </c>
      <c r="L130" s="4">
        <v>9.4</v>
      </c>
      <c r="M130">
        <v>28</v>
      </c>
      <c r="N130">
        <v>4</v>
      </c>
      <c r="O130" s="4">
        <v>157.5</v>
      </c>
      <c r="P130">
        <v>87</v>
      </c>
      <c r="Q130">
        <v>239</v>
      </c>
      <c r="R130" s="3">
        <v>2.7</v>
      </c>
      <c r="S130">
        <v>2</v>
      </c>
    </row>
    <row r="131" spans="1:19" x14ac:dyDescent="0.2">
      <c r="A131">
        <v>2016</v>
      </c>
      <c r="B131" t="s">
        <v>445</v>
      </c>
      <c r="C131" t="s">
        <v>319</v>
      </c>
      <c r="D131" t="s">
        <v>60</v>
      </c>
      <c r="E131" t="s">
        <v>215</v>
      </c>
      <c r="F131">
        <v>13</v>
      </c>
      <c r="G131">
        <v>280</v>
      </c>
      <c r="H131">
        <v>443</v>
      </c>
      <c r="I131" s="6">
        <f t="shared" si="6"/>
        <v>63.205417607223481</v>
      </c>
      <c r="J131">
        <v>3698</v>
      </c>
      <c r="K131" s="3">
        <f t="shared" si="7"/>
        <v>8.3476297968397297</v>
      </c>
      <c r="L131" s="4">
        <v>8.8000000000000007</v>
      </c>
      <c r="M131">
        <v>32</v>
      </c>
      <c r="N131">
        <v>10</v>
      </c>
      <c r="O131" s="4">
        <v>152.6</v>
      </c>
      <c r="P131">
        <v>71</v>
      </c>
      <c r="Q131">
        <v>-70</v>
      </c>
      <c r="R131" s="3">
        <v>-1</v>
      </c>
      <c r="S131">
        <v>4</v>
      </c>
    </row>
    <row r="132" spans="1:19" x14ac:dyDescent="0.2">
      <c r="A132">
        <v>2017</v>
      </c>
      <c r="B132" t="s">
        <v>445</v>
      </c>
      <c r="C132" t="s">
        <v>321</v>
      </c>
      <c r="D132" t="s">
        <v>60</v>
      </c>
      <c r="E132" t="s">
        <v>215</v>
      </c>
      <c r="F132">
        <v>13</v>
      </c>
      <c r="G132">
        <v>299</v>
      </c>
      <c r="H132">
        <v>474</v>
      </c>
      <c r="I132" s="6">
        <f t="shared" si="6"/>
        <v>63.080168776371302</v>
      </c>
      <c r="J132">
        <v>4257</v>
      </c>
      <c r="K132" s="3">
        <f t="shared" si="7"/>
        <v>8.9810126582278489</v>
      </c>
      <c r="L132" s="4">
        <v>9.6999999999999993</v>
      </c>
      <c r="M132">
        <v>38</v>
      </c>
      <c r="N132">
        <v>9</v>
      </c>
      <c r="O132" s="4">
        <v>161.19999999999999</v>
      </c>
      <c r="P132">
        <v>54</v>
      </c>
      <c r="Q132">
        <v>22</v>
      </c>
      <c r="R132" s="3">
        <v>0.4</v>
      </c>
      <c r="S132">
        <v>6</v>
      </c>
    </row>
    <row r="133" spans="1:19" x14ac:dyDescent="0.2">
      <c r="A133">
        <v>2018</v>
      </c>
      <c r="B133" t="s">
        <v>303</v>
      </c>
      <c r="C133" t="s">
        <v>319</v>
      </c>
      <c r="D133" t="s">
        <v>60</v>
      </c>
      <c r="E133" t="s">
        <v>215</v>
      </c>
      <c r="F133">
        <v>14</v>
      </c>
      <c r="G133">
        <v>246</v>
      </c>
      <c r="H133">
        <v>392</v>
      </c>
      <c r="I133" s="6">
        <f t="shared" si="6"/>
        <v>62.755102040816325</v>
      </c>
      <c r="J133">
        <v>3296</v>
      </c>
      <c r="K133" s="3">
        <f t="shared" si="7"/>
        <v>8.408163265306122</v>
      </c>
      <c r="L133" s="4">
        <v>8.6999999999999993</v>
      </c>
      <c r="M133">
        <v>26</v>
      </c>
      <c r="N133">
        <v>9</v>
      </c>
      <c r="O133" s="4">
        <v>150.69999999999999</v>
      </c>
      <c r="P133">
        <v>53</v>
      </c>
      <c r="Q133">
        <v>-43</v>
      </c>
      <c r="R133" s="3">
        <v>-0.8</v>
      </c>
      <c r="S133">
        <v>1</v>
      </c>
    </row>
    <row r="134" spans="1:19" x14ac:dyDescent="0.2">
      <c r="A134">
        <v>2019</v>
      </c>
      <c r="B134" t="s">
        <v>303</v>
      </c>
      <c r="C134" t="s">
        <v>319</v>
      </c>
      <c r="D134" t="s">
        <v>60</v>
      </c>
      <c r="E134" t="s">
        <v>215</v>
      </c>
      <c r="F134">
        <v>14</v>
      </c>
      <c r="G134">
        <v>269</v>
      </c>
      <c r="H134">
        <v>421</v>
      </c>
      <c r="I134" s="6">
        <f t="shared" si="6"/>
        <v>63.895486935866984</v>
      </c>
      <c r="J134">
        <v>4014</v>
      </c>
      <c r="K134" s="3">
        <f t="shared" si="7"/>
        <v>9.5344418052256525</v>
      </c>
      <c r="L134" s="4">
        <v>9.9</v>
      </c>
      <c r="M134">
        <v>33</v>
      </c>
      <c r="N134">
        <v>11</v>
      </c>
      <c r="O134" s="4">
        <v>164.6</v>
      </c>
      <c r="P134">
        <v>61</v>
      </c>
      <c r="Q134">
        <v>-71</v>
      </c>
      <c r="R134" s="3">
        <v>-1.2</v>
      </c>
      <c r="S134">
        <v>4</v>
      </c>
    </row>
    <row r="135" spans="1:19" x14ac:dyDescent="0.2">
      <c r="A135">
        <v>2020</v>
      </c>
      <c r="B135" t="s">
        <v>303</v>
      </c>
      <c r="C135" t="s">
        <v>321</v>
      </c>
      <c r="D135" t="s">
        <v>60</v>
      </c>
      <c r="E135" t="s">
        <v>215</v>
      </c>
      <c r="F135">
        <v>11</v>
      </c>
      <c r="G135">
        <v>254</v>
      </c>
      <c r="H135">
        <v>420</v>
      </c>
      <c r="I135" s="6">
        <f t="shared" si="6"/>
        <v>60.476190476190474</v>
      </c>
      <c r="J135">
        <v>3380</v>
      </c>
      <c r="K135" s="3">
        <f t="shared" si="7"/>
        <v>8.0476190476190474</v>
      </c>
      <c r="L135" s="4">
        <v>8.5</v>
      </c>
      <c r="M135">
        <v>31</v>
      </c>
      <c r="N135">
        <v>10</v>
      </c>
      <c r="O135" s="4">
        <v>147.69999999999999</v>
      </c>
      <c r="P135">
        <v>63</v>
      </c>
      <c r="Q135">
        <v>88</v>
      </c>
      <c r="R135" s="3">
        <f>Q135/P135</f>
        <v>1.3968253968253967</v>
      </c>
      <c r="S135">
        <v>2</v>
      </c>
    </row>
    <row r="136" spans="1:19" x14ac:dyDescent="0.2">
      <c r="A136">
        <v>2014</v>
      </c>
      <c r="B136" t="s">
        <v>630</v>
      </c>
      <c r="C136" t="s">
        <v>319</v>
      </c>
      <c r="D136" t="s">
        <v>84</v>
      </c>
      <c r="E136" t="s">
        <v>215</v>
      </c>
      <c r="F136">
        <v>6</v>
      </c>
      <c r="G136">
        <v>99</v>
      </c>
      <c r="H136">
        <v>181</v>
      </c>
      <c r="I136" s="6">
        <f t="shared" si="6"/>
        <v>54.696132596685089</v>
      </c>
      <c r="J136">
        <v>855</v>
      </c>
      <c r="K136" s="3">
        <f t="shared" si="7"/>
        <v>4.7237569060773481</v>
      </c>
      <c r="L136" s="4">
        <v>3.2</v>
      </c>
      <c r="M136">
        <v>2</v>
      </c>
      <c r="N136">
        <v>7</v>
      </c>
      <c r="O136" s="4">
        <v>90.3</v>
      </c>
      <c r="P136">
        <v>44</v>
      </c>
      <c r="Q136">
        <v>99</v>
      </c>
      <c r="R136" s="3">
        <v>2.2999999999999998</v>
      </c>
      <c r="S136">
        <v>0</v>
      </c>
    </row>
    <row r="137" spans="1:19" x14ac:dyDescent="0.2">
      <c r="A137">
        <v>2015</v>
      </c>
      <c r="B137" t="s">
        <v>532</v>
      </c>
      <c r="C137" t="s">
        <v>319</v>
      </c>
      <c r="D137" t="s">
        <v>84</v>
      </c>
      <c r="E137" t="s">
        <v>215</v>
      </c>
      <c r="F137">
        <v>12</v>
      </c>
      <c r="G137">
        <v>182</v>
      </c>
      <c r="H137">
        <v>336</v>
      </c>
      <c r="I137" s="6">
        <f t="shared" si="6"/>
        <v>54.166666666666664</v>
      </c>
      <c r="J137">
        <v>2259</v>
      </c>
      <c r="K137" s="3">
        <f t="shared" si="7"/>
        <v>6.7232142857142856</v>
      </c>
      <c r="L137" s="4">
        <v>6.7</v>
      </c>
      <c r="M137">
        <v>16</v>
      </c>
      <c r="N137">
        <v>7</v>
      </c>
      <c r="O137" s="4">
        <v>122.2</v>
      </c>
      <c r="P137">
        <v>187</v>
      </c>
      <c r="Q137">
        <v>761</v>
      </c>
      <c r="R137" s="3">
        <v>4.0999999999999996</v>
      </c>
      <c r="S137">
        <v>10</v>
      </c>
    </row>
    <row r="138" spans="1:19" x14ac:dyDescent="0.2">
      <c r="A138">
        <v>2016</v>
      </c>
      <c r="B138" t="s">
        <v>392</v>
      </c>
      <c r="C138" t="s">
        <v>322</v>
      </c>
      <c r="D138" t="s">
        <v>84</v>
      </c>
      <c r="E138" t="s">
        <v>215</v>
      </c>
      <c r="F138">
        <v>12</v>
      </c>
      <c r="G138">
        <v>234</v>
      </c>
      <c r="H138">
        <v>422</v>
      </c>
      <c r="I138" s="6">
        <f t="shared" si="6"/>
        <v>55.45023696682464</v>
      </c>
      <c r="J138">
        <v>2930</v>
      </c>
      <c r="K138" s="3">
        <f t="shared" si="7"/>
        <v>6.9431279620853079</v>
      </c>
      <c r="L138" s="4">
        <v>6.2</v>
      </c>
      <c r="M138">
        <v>19</v>
      </c>
      <c r="N138">
        <v>15</v>
      </c>
      <c r="O138" s="4">
        <v>121.5</v>
      </c>
      <c r="P138">
        <v>41</v>
      </c>
      <c r="Q138">
        <v>-83</v>
      </c>
      <c r="R138" s="3">
        <v>-2</v>
      </c>
      <c r="S138">
        <v>2</v>
      </c>
    </row>
    <row r="139" spans="1:19" x14ac:dyDescent="0.2">
      <c r="A139">
        <v>2017</v>
      </c>
      <c r="B139" t="s">
        <v>392</v>
      </c>
      <c r="C139" t="s">
        <v>320</v>
      </c>
      <c r="D139" t="s">
        <v>84</v>
      </c>
      <c r="E139" t="s">
        <v>215</v>
      </c>
      <c r="F139">
        <v>13</v>
      </c>
      <c r="G139">
        <v>276</v>
      </c>
      <c r="H139">
        <v>472</v>
      </c>
      <c r="I139" s="6">
        <f t="shared" si="6"/>
        <v>58.474576271186443</v>
      </c>
      <c r="J139">
        <v>3569</v>
      </c>
      <c r="K139" s="3">
        <f t="shared" si="7"/>
        <v>7.5614406779661021</v>
      </c>
      <c r="L139" s="4">
        <v>7.8</v>
      </c>
      <c r="M139">
        <v>33</v>
      </c>
      <c r="N139">
        <v>12</v>
      </c>
      <c r="O139" s="4">
        <v>140</v>
      </c>
      <c r="P139">
        <v>54</v>
      </c>
      <c r="Q139">
        <v>47</v>
      </c>
      <c r="R139" s="3">
        <v>0.9</v>
      </c>
      <c r="S139">
        <v>1</v>
      </c>
    </row>
    <row r="140" spans="1:19" x14ac:dyDescent="0.2">
      <c r="A140">
        <v>2018</v>
      </c>
      <c r="B140" t="s">
        <v>392</v>
      </c>
      <c r="C140" t="s">
        <v>319</v>
      </c>
      <c r="D140" t="s">
        <v>84</v>
      </c>
      <c r="E140" t="s">
        <v>215</v>
      </c>
      <c r="F140">
        <v>12</v>
      </c>
      <c r="G140">
        <v>208</v>
      </c>
      <c r="H140">
        <v>372</v>
      </c>
      <c r="I140" s="6">
        <f t="shared" si="6"/>
        <v>55.913978494623649</v>
      </c>
      <c r="J140">
        <v>2582</v>
      </c>
      <c r="K140" s="3">
        <f t="shared" si="7"/>
        <v>6.940860215053763</v>
      </c>
      <c r="L140" s="4">
        <v>7.1</v>
      </c>
      <c r="M140">
        <v>19</v>
      </c>
      <c r="N140">
        <v>7</v>
      </c>
      <c r="O140" s="4">
        <v>127.3</v>
      </c>
      <c r="P140">
        <v>45</v>
      </c>
      <c r="Q140">
        <v>-68</v>
      </c>
      <c r="R140" s="3">
        <f>Q140/P140</f>
        <v>-1.5111111111111111</v>
      </c>
      <c r="S140">
        <v>0</v>
      </c>
    </row>
    <row r="141" spans="1:19" x14ac:dyDescent="0.2">
      <c r="A141">
        <v>2019</v>
      </c>
      <c r="B141" t="s">
        <v>216</v>
      </c>
      <c r="C141" t="s">
        <v>319</v>
      </c>
      <c r="D141" t="s">
        <v>84</v>
      </c>
      <c r="E141" t="s">
        <v>215</v>
      </c>
      <c r="F141">
        <v>13</v>
      </c>
      <c r="G141">
        <v>307</v>
      </c>
      <c r="H141">
        <v>490</v>
      </c>
      <c r="I141" s="6">
        <f t="shared" si="6"/>
        <v>62.65306122448979</v>
      </c>
      <c r="J141">
        <v>3929</v>
      </c>
      <c r="K141" s="3">
        <f t="shared" si="7"/>
        <v>8.018367346938776</v>
      </c>
      <c r="L141" s="4">
        <v>8.5</v>
      </c>
      <c r="M141">
        <v>34</v>
      </c>
      <c r="N141">
        <v>10</v>
      </c>
      <c r="O141" s="4">
        <v>148.80000000000001</v>
      </c>
      <c r="P141">
        <v>64</v>
      </c>
      <c r="Q141">
        <v>105</v>
      </c>
      <c r="R141" s="3">
        <f t="shared" ref="R141:R177" si="8">Q141/P141</f>
        <v>1.640625</v>
      </c>
      <c r="S141">
        <v>2</v>
      </c>
    </row>
    <row r="142" spans="1:19" x14ac:dyDescent="0.2">
      <c r="A142">
        <v>2020</v>
      </c>
      <c r="B142" t="s">
        <v>216</v>
      </c>
      <c r="C142" t="s">
        <v>321</v>
      </c>
      <c r="D142" t="s">
        <v>84</v>
      </c>
      <c r="E142" t="s">
        <v>215</v>
      </c>
      <c r="F142">
        <v>10</v>
      </c>
      <c r="G142">
        <v>242</v>
      </c>
      <c r="H142">
        <v>370</v>
      </c>
      <c r="I142" s="6">
        <f t="shared" si="6"/>
        <v>65.405405405405403</v>
      </c>
      <c r="J142">
        <v>3095</v>
      </c>
      <c r="K142" s="3">
        <f t="shared" si="7"/>
        <v>8.3648648648648649</v>
      </c>
      <c r="L142" s="4">
        <v>8.9</v>
      </c>
      <c r="M142">
        <v>23</v>
      </c>
      <c r="N142">
        <v>6</v>
      </c>
      <c r="O142" s="4">
        <v>152.9</v>
      </c>
      <c r="P142">
        <v>58</v>
      </c>
      <c r="Q142">
        <v>105</v>
      </c>
      <c r="R142" s="3">
        <f t="shared" si="8"/>
        <v>1.8103448275862069</v>
      </c>
      <c r="S142">
        <v>2</v>
      </c>
    </row>
    <row r="143" spans="1:19" x14ac:dyDescent="0.2">
      <c r="A143">
        <v>2014</v>
      </c>
      <c r="B143" t="s">
        <v>158</v>
      </c>
      <c r="C143" t="s">
        <v>320</v>
      </c>
      <c r="D143" t="s">
        <v>64</v>
      </c>
      <c r="E143" t="s">
        <v>215</v>
      </c>
      <c r="F143">
        <v>11</v>
      </c>
      <c r="G143">
        <v>122</v>
      </c>
      <c r="H143">
        <v>242</v>
      </c>
      <c r="I143" s="6">
        <f t="shared" si="6"/>
        <v>50.413223140495866</v>
      </c>
      <c r="J143">
        <v>1639</v>
      </c>
      <c r="K143" s="3">
        <f t="shared" si="7"/>
        <v>6.7727272727272725</v>
      </c>
      <c r="L143" s="4">
        <v>6.1</v>
      </c>
      <c r="M143">
        <v>8</v>
      </c>
      <c r="N143">
        <v>7</v>
      </c>
      <c r="O143" s="4">
        <v>112.4</v>
      </c>
      <c r="P143">
        <v>29</v>
      </c>
      <c r="Q143">
        <v>-85</v>
      </c>
      <c r="R143" s="3">
        <f t="shared" si="8"/>
        <v>-2.9310344827586206</v>
      </c>
      <c r="S143">
        <v>0</v>
      </c>
    </row>
    <row r="144" spans="1:19" x14ac:dyDescent="0.2">
      <c r="A144">
        <v>2015</v>
      </c>
      <c r="B144" t="s">
        <v>449</v>
      </c>
      <c r="C144" t="s">
        <v>320</v>
      </c>
      <c r="D144" t="s">
        <v>64</v>
      </c>
      <c r="E144" t="s">
        <v>215</v>
      </c>
      <c r="F144">
        <v>13</v>
      </c>
      <c r="G144">
        <v>162</v>
      </c>
      <c r="H144">
        <v>275</v>
      </c>
      <c r="I144" s="6">
        <f t="shared" si="6"/>
        <v>58.909090909090914</v>
      </c>
      <c r="J144">
        <v>2290</v>
      </c>
      <c r="K144" s="3">
        <f t="shared" si="7"/>
        <v>8.327272727272728</v>
      </c>
      <c r="L144" s="4">
        <v>8.6</v>
      </c>
      <c r="M144">
        <v>22</v>
      </c>
      <c r="N144">
        <v>8</v>
      </c>
      <c r="O144" s="4">
        <v>149.4</v>
      </c>
      <c r="P144">
        <v>191</v>
      </c>
      <c r="Q144">
        <v>991</v>
      </c>
      <c r="R144" s="3">
        <f t="shared" si="8"/>
        <v>5.1884816753926701</v>
      </c>
      <c r="S144">
        <v>12</v>
      </c>
    </row>
    <row r="145" spans="1:19" x14ac:dyDescent="0.2">
      <c r="A145">
        <v>2016</v>
      </c>
      <c r="B145" t="s">
        <v>449</v>
      </c>
      <c r="C145" t="s">
        <v>319</v>
      </c>
      <c r="D145" t="s">
        <v>64</v>
      </c>
      <c r="E145" t="s">
        <v>215</v>
      </c>
      <c r="F145">
        <v>13</v>
      </c>
      <c r="G145">
        <v>207</v>
      </c>
      <c r="H145">
        <v>331</v>
      </c>
      <c r="I145" s="6">
        <f t="shared" si="6"/>
        <v>62.537764350453173</v>
      </c>
      <c r="J145">
        <v>2812</v>
      </c>
      <c r="K145" s="3">
        <f t="shared" si="7"/>
        <v>8.4954682779456192</v>
      </c>
      <c r="L145" s="4">
        <v>9</v>
      </c>
      <c r="M145">
        <v>24</v>
      </c>
      <c r="N145">
        <v>7</v>
      </c>
      <c r="O145" s="4">
        <v>153.6</v>
      </c>
      <c r="P145">
        <v>198</v>
      </c>
      <c r="Q145">
        <v>1530</v>
      </c>
      <c r="R145" s="3">
        <f t="shared" si="8"/>
        <v>7.7272727272727275</v>
      </c>
      <c r="S145">
        <v>18</v>
      </c>
    </row>
    <row r="146" spans="1:19" x14ac:dyDescent="0.2">
      <c r="A146">
        <v>2017</v>
      </c>
      <c r="B146" t="s">
        <v>449</v>
      </c>
      <c r="C146" t="s">
        <v>321</v>
      </c>
      <c r="D146" t="s">
        <v>64</v>
      </c>
      <c r="E146" t="s">
        <v>215</v>
      </c>
      <c r="F146">
        <v>12</v>
      </c>
      <c r="G146">
        <v>188</v>
      </c>
      <c r="H146">
        <v>354</v>
      </c>
      <c r="I146" s="6">
        <f t="shared" si="6"/>
        <v>53.10734463276836</v>
      </c>
      <c r="J146">
        <v>2911</v>
      </c>
      <c r="K146" s="3">
        <f t="shared" si="7"/>
        <v>8.22316384180791</v>
      </c>
      <c r="L146" s="4">
        <v>8.9</v>
      </c>
      <c r="M146">
        <v>25</v>
      </c>
      <c r="N146">
        <v>6</v>
      </c>
      <c r="O146" s="4">
        <v>142.1</v>
      </c>
      <c r="P146">
        <v>196</v>
      </c>
      <c r="Q146">
        <v>1078</v>
      </c>
      <c r="R146" s="3">
        <f t="shared" si="8"/>
        <v>5.5</v>
      </c>
      <c r="S146">
        <v>11</v>
      </c>
    </row>
    <row r="147" spans="1:19" x14ac:dyDescent="0.2">
      <c r="A147">
        <v>2018</v>
      </c>
      <c r="B147" t="s">
        <v>415</v>
      </c>
      <c r="C147" t="s">
        <v>319</v>
      </c>
      <c r="D147" t="s">
        <v>64</v>
      </c>
      <c r="E147" t="s">
        <v>215</v>
      </c>
      <c r="F147">
        <v>11</v>
      </c>
      <c r="G147">
        <v>214</v>
      </c>
      <c r="H147">
        <v>350</v>
      </c>
      <c r="I147" s="6">
        <f t="shared" si="6"/>
        <v>61.142857142857146</v>
      </c>
      <c r="J147">
        <v>2705</v>
      </c>
      <c r="K147" s="3">
        <f t="shared" si="7"/>
        <v>7.7285714285714286</v>
      </c>
      <c r="L147" s="4">
        <v>7</v>
      </c>
      <c r="M147">
        <v>12</v>
      </c>
      <c r="N147">
        <v>11</v>
      </c>
      <c r="O147" s="4">
        <v>131.1</v>
      </c>
      <c r="P147">
        <v>107</v>
      </c>
      <c r="Q147">
        <v>301</v>
      </c>
      <c r="R147" s="3">
        <f t="shared" si="8"/>
        <v>2.8130841121495327</v>
      </c>
      <c r="S147">
        <v>8</v>
      </c>
    </row>
    <row r="148" spans="1:19" x14ac:dyDescent="0.2">
      <c r="A148">
        <v>2019</v>
      </c>
      <c r="B148" t="s">
        <v>230</v>
      </c>
      <c r="C148" t="s">
        <v>322</v>
      </c>
      <c r="D148" t="s">
        <v>64</v>
      </c>
      <c r="E148" t="s">
        <v>215</v>
      </c>
      <c r="F148">
        <v>12</v>
      </c>
      <c r="G148">
        <v>124</v>
      </c>
      <c r="H148">
        <v>224</v>
      </c>
      <c r="I148" s="6">
        <f t="shared" si="6"/>
        <v>55.357142857142861</v>
      </c>
      <c r="J148">
        <v>1429</v>
      </c>
      <c r="K148" s="3">
        <f t="shared" si="7"/>
        <v>6.3794642857142856</v>
      </c>
      <c r="L148" s="4">
        <v>5.8</v>
      </c>
      <c r="M148">
        <v>12</v>
      </c>
      <c r="N148">
        <v>8</v>
      </c>
      <c r="O148" s="4">
        <v>119.5</v>
      </c>
      <c r="P148">
        <v>105</v>
      </c>
      <c r="Q148">
        <v>283</v>
      </c>
      <c r="R148" s="3">
        <f t="shared" si="8"/>
        <v>2.6952380952380954</v>
      </c>
      <c r="S148">
        <v>4</v>
      </c>
    </row>
    <row r="149" spans="1:19" x14ac:dyDescent="0.2">
      <c r="A149">
        <v>2020</v>
      </c>
      <c r="B149" t="s">
        <v>230</v>
      </c>
      <c r="C149" t="s">
        <v>320</v>
      </c>
      <c r="D149" t="s">
        <v>64</v>
      </c>
      <c r="E149" t="s">
        <v>215</v>
      </c>
      <c r="F149">
        <v>8</v>
      </c>
      <c r="G149">
        <v>120</v>
      </c>
      <c r="H149">
        <v>194</v>
      </c>
      <c r="I149" s="6">
        <f t="shared" si="6"/>
        <v>61.855670103092784</v>
      </c>
      <c r="J149">
        <v>1341</v>
      </c>
      <c r="K149" s="3">
        <f t="shared" si="7"/>
        <v>6.9123711340206189</v>
      </c>
      <c r="L149" s="4">
        <v>7.4</v>
      </c>
      <c r="M149">
        <v>9</v>
      </c>
      <c r="N149">
        <v>2</v>
      </c>
      <c r="O149" s="4">
        <v>133.19999999999999</v>
      </c>
      <c r="P149">
        <v>62</v>
      </c>
      <c r="Q149">
        <v>74</v>
      </c>
      <c r="R149" s="3">
        <f t="shared" si="8"/>
        <v>1.1935483870967742</v>
      </c>
      <c r="S149">
        <v>1</v>
      </c>
    </row>
    <row r="150" spans="1:19" x14ac:dyDescent="0.2">
      <c r="A150">
        <v>2014</v>
      </c>
      <c r="B150" t="s">
        <v>151</v>
      </c>
      <c r="C150" t="s">
        <v>320</v>
      </c>
      <c r="D150" t="s">
        <v>65</v>
      </c>
      <c r="E150" t="s">
        <v>215</v>
      </c>
      <c r="F150">
        <v>12</v>
      </c>
      <c r="G150">
        <v>203</v>
      </c>
      <c r="H150">
        <v>381</v>
      </c>
      <c r="I150" s="6">
        <f t="shared" si="6"/>
        <v>53.280839895013123</v>
      </c>
      <c r="J150">
        <v>2317</v>
      </c>
      <c r="K150" s="3">
        <f t="shared" si="7"/>
        <v>6.0813648293963256</v>
      </c>
      <c r="L150" s="4">
        <v>5</v>
      </c>
      <c r="M150">
        <v>13</v>
      </c>
      <c r="N150">
        <v>15</v>
      </c>
      <c r="O150" s="4">
        <v>107.8</v>
      </c>
      <c r="P150">
        <v>106</v>
      </c>
      <c r="Q150">
        <v>324</v>
      </c>
      <c r="R150" s="3">
        <f t="shared" si="8"/>
        <v>3.0566037735849059</v>
      </c>
      <c r="S150">
        <v>3</v>
      </c>
    </row>
    <row r="151" spans="1:19" x14ac:dyDescent="0.2">
      <c r="A151">
        <v>2015</v>
      </c>
      <c r="B151" t="s">
        <v>151</v>
      </c>
      <c r="C151" t="s">
        <v>319</v>
      </c>
      <c r="D151" t="s">
        <v>65</v>
      </c>
      <c r="E151" t="s">
        <v>215</v>
      </c>
      <c r="F151">
        <v>14</v>
      </c>
      <c r="G151">
        <v>245</v>
      </c>
      <c r="H151">
        <v>432</v>
      </c>
      <c r="I151" s="6">
        <f t="shared" si="6"/>
        <v>56.712962962962962</v>
      </c>
      <c r="J151">
        <v>2972</v>
      </c>
      <c r="K151" s="3">
        <f t="shared" si="7"/>
        <v>6.8796296296296298</v>
      </c>
      <c r="L151" s="4">
        <v>6.9</v>
      </c>
      <c r="M151">
        <v>19</v>
      </c>
      <c r="N151">
        <v>8</v>
      </c>
      <c r="O151" s="4">
        <v>125.3</v>
      </c>
      <c r="P151">
        <v>80</v>
      </c>
      <c r="Q151">
        <v>215</v>
      </c>
      <c r="R151" s="3">
        <f t="shared" si="8"/>
        <v>2.6875</v>
      </c>
      <c r="S151">
        <v>2</v>
      </c>
    </row>
    <row r="152" spans="1:19" x14ac:dyDescent="0.2">
      <c r="A152">
        <v>2016</v>
      </c>
      <c r="B152" t="s">
        <v>151</v>
      </c>
      <c r="C152" t="s">
        <v>321</v>
      </c>
      <c r="D152" t="s">
        <v>65</v>
      </c>
      <c r="E152" t="s">
        <v>215</v>
      </c>
      <c r="F152">
        <v>14</v>
      </c>
      <c r="G152">
        <v>230</v>
      </c>
      <c r="H152">
        <v>395</v>
      </c>
      <c r="I152" s="6">
        <f t="shared" si="6"/>
        <v>58.22784810126582</v>
      </c>
      <c r="J152">
        <v>3295</v>
      </c>
      <c r="K152" s="3">
        <f t="shared" si="7"/>
        <v>8.3417721518987342</v>
      </c>
      <c r="L152" s="4">
        <v>8</v>
      </c>
      <c r="M152">
        <v>22</v>
      </c>
      <c r="N152">
        <v>13</v>
      </c>
      <c r="O152" s="4">
        <v>140.1</v>
      </c>
      <c r="P152">
        <v>65</v>
      </c>
      <c r="Q152">
        <v>-100</v>
      </c>
      <c r="R152" s="3">
        <f t="shared" si="8"/>
        <v>-1.5384615384615385</v>
      </c>
      <c r="S152">
        <v>1</v>
      </c>
    </row>
    <row r="153" spans="1:19" x14ac:dyDescent="0.2">
      <c r="A153">
        <v>2017</v>
      </c>
      <c r="B153" t="s">
        <v>631</v>
      </c>
      <c r="C153" t="s">
        <v>320</v>
      </c>
      <c r="D153" t="s">
        <v>65</v>
      </c>
      <c r="E153" t="s">
        <v>215</v>
      </c>
      <c r="F153">
        <v>7</v>
      </c>
      <c r="G153">
        <v>136</v>
      </c>
      <c r="H153">
        <v>245</v>
      </c>
      <c r="I153" s="6">
        <f t="shared" si="6"/>
        <v>55.510204081632651</v>
      </c>
      <c r="J153">
        <v>1658</v>
      </c>
      <c r="K153" s="3">
        <f t="shared" si="7"/>
        <v>6.7673469387755105</v>
      </c>
      <c r="L153" s="4">
        <v>6</v>
      </c>
      <c r="M153">
        <v>9</v>
      </c>
      <c r="N153">
        <v>8</v>
      </c>
      <c r="O153" s="4">
        <v>117.9</v>
      </c>
      <c r="P153">
        <v>27</v>
      </c>
      <c r="Q153">
        <v>-32</v>
      </c>
      <c r="R153" s="3">
        <f t="shared" si="8"/>
        <v>-1.1851851851851851</v>
      </c>
      <c r="S153">
        <v>0</v>
      </c>
    </row>
    <row r="154" spans="1:19" x14ac:dyDescent="0.2">
      <c r="A154">
        <v>2018</v>
      </c>
      <c r="B154" t="s">
        <v>352</v>
      </c>
      <c r="C154" t="s">
        <v>320</v>
      </c>
      <c r="D154" t="s">
        <v>65</v>
      </c>
      <c r="E154" t="s">
        <v>215</v>
      </c>
      <c r="F154">
        <v>11</v>
      </c>
      <c r="G154">
        <v>198</v>
      </c>
      <c r="H154">
        <v>345</v>
      </c>
      <c r="I154" s="6">
        <f t="shared" si="6"/>
        <v>57.391304347826086</v>
      </c>
      <c r="J154">
        <v>2563</v>
      </c>
      <c r="K154" s="3">
        <f t="shared" si="7"/>
        <v>7.4289855072463764</v>
      </c>
      <c r="L154" s="4">
        <v>6.4</v>
      </c>
      <c r="M154">
        <v>14</v>
      </c>
      <c r="N154">
        <v>14</v>
      </c>
      <c r="O154" s="4">
        <v>125.1</v>
      </c>
      <c r="P154">
        <v>43</v>
      </c>
      <c r="Q154">
        <v>63</v>
      </c>
      <c r="R154" s="3">
        <f t="shared" si="8"/>
        <v>1.4651162790697674</v>
      </c>
      <c r="S154">
        <v>3</v>
      </c>
    </row>
    <row r="155" spans="1:19" x14ac:dyDescent="0.2">
      <c r="A155">
        <v>2019</v>
      </c>
      <c r="B155" t="s">
        <v>352</v>
      </c>
      <c r="C155" t="s">
        <v>319</v>
      </c>
      <c r="D155" t="s">
        <v>65</v>
      </c>
      <c r="E155" t="s">
        <v>215</v>
      </c>
      <c r="F155">
        <v>13</v>
      </c>
      <c r="G155">
        <v>246</v>
      </c>
      <c r="H155">
        <v>419</v>
      </c>
      <c r="I155" s="6">
        <f t="shared" si="6"/>
        <v>58.711217183770884</v>
      </c>
      <c r="J155">
        <v>2861</v>
      </c>
      <c r="K155" s="3">
        <f t="shared" si="7"/>
        <v>6.8281622911694511</v>
      </c>
      <c r="L155" s="4">
        <v>6.5</v>
      </c>
      <c r="M155">
        <v>21</v>
      </c>
      <c r="N155">
        <v>12</v>
      </c>
      <c r="O155" s="4">
        <v>126.9</v>
      </c>
      <c r="P155">
        <v>35</v>
      </c>
      <c r="Q155">
        <v>-64</v>
      </c>
      <c r="R155" s="3">
        <f t="shared" si="8"/>
        <v>-1.8285714285714285</v>
      </c>
      <c r="S155">
        <v>2</v>
      </c>
    </row>
    <row r="156" spans="1:19" x14ac:dyDescent="0.2">
      <c r="A156">
        <v>2020</v>
      </c>
      <c r="B156" t="s">
        <v>352</v>
      </c>
      <c r="C156" t="s">
        <v>321</v>
      </c>
      <c r="D156" t="s">
        <v>65</v>
      </c>
      <c r="E156" t="s">
        <v>215</v>
      </c>
      <c r="F156">
        <v>3</v>
      </c>
      <c r="G156">
        <v>92</v>
      </c>
      <c r="H156">
        <v>135</v>
      </c>
      <c r="I156" s="6">
        <f t="shared" si="6"/>
        <v>68.148148148148152</v>
      </c>
      <c r="J156">
        <v>868</v>
      </c>
      <c r="K156" s="3">
        <f t="shared" si="7"/>
        <v>6.4296296296296296</v>
      </c>
      <c r="L156" s="4">
        <v>5.8</v>
      </c>
      <c r="M156">
        <v>9</v>
      </c>
      <c r="N156">
        <v>5</v>
      </c>
      <c r="O156" s="4">
        <v>135.30000000000001</v>
      </c>
      <c r="P156">
        <v>22</v>
      </c>
      <c r="Q156">
        <v>31</v>
      </c>
      <c r="R156" s="3">
        <f t="shared" si="8"/>
        <v>1.4090909090909092</v>
      </c>
      <c r="S156">
        <v>2</v>
      </c>
    </row>
    <row r="157" spans="1:19" x14ac:dyDescent="0.2">
      <c r="A157">
        <v>2014</v>
      </c>
      <c r="B157" t="s">
        <v>160</v>
      </c>
      <c r="C157" t="s">
        <v>322</v>
      </c>
      <c r="D157" t="s">
        <v>54</v>
      </c>
      <c r="E157" t="s">
        <v>215</v>
      </c>
      <c r="F157">
        <v>10</v>
      </c>
      <c r="G157">
        <v>185</v>
      </c>
      <c r="H157">
        <v>336</v>
      </c>
      <c r="I157" s="6">
        <f t="shared" si="6"/>
        <v>55.05952380952381</v>
      </c>
      <c r="J157">
        <v>1962</v>
      </c>
      <c r="K157" s="3">
        <f t="shared" si="7"/>
        <v>5.8392857142857144</v>
      </c>
      <c r="L157" s="4">
        <v>4.7</v>
      </c>
      <c r="M157">
        <v>12</v>
      </c>
      <c r="N157">
        <v>14</v>
      </c>
      <c r="O157" s="4">
        <v>107.6</v>
      </c>
      <c r="P157">
        <v>36</v>
      </c>
      <c r="Q157">
        <v>-125</v>
      </c>
      <c r="R157" s="3">
        <f t="shared" si="8"/>
        <v>-3.4722222222222223</v>
      </c>
      <c r="S157">
        <v>0</v>
      </c>
    </row>
    <row r="158" spans="1:19" x14ac:dyDescent="0.2">
      <c r="A158">
        <v>2015</v>
      </c>
      <c r="B158" t="s">
        <v>160</v>
      </c>
      <c r="C158" t="s">
        <v>320</v>
      </c>
      <c r="D158" t="s">
        <v>54</v>
      </c>
      <c r="E158" t="s">
        <v>215</v>
      </c>
      <c r="F158">
        <v>9</v>
      </c>
      <c r="G158">
        <v>143</v>
      </c>
      <c r="H158">
        <v>276</v>
      </c>
      <c r="I158" s="6">
        <f t="shared" si="6"/>
        <v>51.811594202898547</v>
      </c>
      <c r="J158">
        <v>1639</v>
      </c>
      <c r="K158" s="3">
        <f t="shared" si="7"/>
        <v>5.9384057971014492</v>
      </c>
      <c r="L158" s="4">
        <v>5.6</v>
      </c>
      <c r="M158">
        <v>11</v>
      </c>
      <c r="N158">
        <v>7</v>
      </c>
      <c r="O158" s="4">
        <v>109.8</v>
      </c>
      <c r="P158">
        <v>23</v>
      </c>
      <c r="Q158">
        <v>-162</v>
      </c>
      <c r="R158" s="3">
        <f t="shared" si="8"/>
        <v>-7.0434782608695654</v>
      </c>
      <c r="S158">
        <v>0</v>
      </c>
    </row>
    <row r="159" spans="1:19" x14ac:dyDescent="0.2">
      <c r="A159">
        <v>2016</v>
      </c>
      <c r="B159" t="s">
        <v>477</v>
      </c>
      <c r="C159" t="s">
        <v>320</v>
      </c>
      <c r="D159" t="s">
        <v>54</v>
      </c>
      <c r="E159" t="s">
        <v>215</v>
      </c>
      <c r="F159">
        <v>12</v>
      </c>
      <c r="G159">
        <v>101</v>
      </c>
      <c r="H159">
        <v>237</v>
      </c>
      <c r="I159" s="6">
        <f t="shared" si="6"/>
        <v>42.616033755274266</v>
      </c>
      <c r="J159">
        <v>1309</v>
      </c>
      <c r="K159" s="3">
        <f t="shared" si="7"/>
        <v>5.5232067510548521</v>
      </c>
      <c r="L159" s="4">
        <v>4.8</v>
      </c>
      <c r="M159">
        <v>10</v>
      </c>
      <c r="N159">
        <v>8</v>
      </c>
      <c r="O159" s="4">
        <v>96.2</v>
      </c>
      <c r="P159">
        <v>120</v>
      </c>
      <c r="Q159">
        <v>216</v>
      </c>
      <c r="R159" s="3">
        <f t="shared" si="8"/>
        <v>1.8</v>
      </c>
      <c r="S159">
        <v>1</v>
      </c>
    </row>
    <row r="160" spans="1:19" x14ac:dyDescent="0.2">
      <c r="A160">
        <v>2017</v>
      </c>
      <c r="B160" t="s">
        <v>427</v>
      </c>
      <c r="C160" t="s">
        <v>319</v>
      </c>
      <c r="D160" t="s">
        <v>54</v>
      </c>
      <c r="E160" t="s">
        <v>215</v>
      </c>
      <c r="F160">
        <v>11</v>
      </c>
      <c r="G160">
        <v>124</v>
      </c>
      <c r="H160">
        <v>219</v>
      </c>
      <c r="I160" s="6">
        <f t="shared" si="6"/>
        <v>56.62100456621004</v>
      </c>
      <c r="J160">
        <v>1797</v>
      </c>
      <c r="K160" s="3">
        <f t="shared" si="7"/>
        <v>8.205479452054794</v>
      </c>
      <c r="L160" s="4">
        <v>8.3000000000000007</v>
      </c>
      <c r="M160">
        <v>12</v>
      </c>
      <c r="N160">
        <v>5</v>
      </c>
      <c r="O160" s="4">
        <v>139.1</v>
      </c>
      <c r="P160">
        <v>148</v>
      </c>
      <c r="Q160">
        <v>592</v>
      </c>
      <c r="R160" s="3">
        <f t="shared" si="8"/>
        <v>4</v>
      </c>
      <c r="S160">
        <v>7</v>
      </c>
    </row>
    <row r="161" spans="1:19" x14ac:dyDescent="0.2">
      <c r="A161">
        <v>2018</v>
      </c>
      <c r="B161" t="s">
        <v>340</v>
      </c>
      <c r="C161" t="s">
        <v>321</v>
      </c>
      <c r="D161" t="s">
        <v>54</v>
      </c>
      <c r="E161" t="s">
        <v>215</v>
      </c>
      <c r="F161">
        <v>9</v>
      </c>
      <c r="G161">
        <v>79</v>
      </c>
      <c r="H161">
        <v>154</v>
      </c>
      <c r="I161" s="6">
        <f t="shared" si="6"/>
        <v>51.298701298701296</v>
      </c>
      <c r="J161">
        <v>1304</v>
      </c>
      <c r="K161" s="3">
        <f t="shared" si="7"/>
        <v>8.4675324675324681</v>
      </c>
      <c r="L161" s="4">
        <v>8.6</v>
      </c>
      <c r="M161">
        <v>10</v>
      </c>
      <c r="N161">
        <v>4</v>
      </c>
      <c r="O161" s="4">
        <v>138.69999999999999</v>
      </c>
      <c r="P161">
        <v>59</v>
      </c>
      <c r="Q161">
        <v>238</v>
      </c>
      <c r="R161" s="3">
        <f t="shared" si="8"/>
        <v>4.0338983050847457</v>
      </c>
      <c r="S161">
        <v>5</v>
      </c>
    </row>
    <row r="162" spans="1:19" x14ac:dyDescent="0.2">
      <c r="A162">
        <v>2019</v>
      </c>
      <c r="B162" t="s">
        <v>340</v>
      </c>
      <c r="C162" t="s">
        <v>321</v>
      </c>
      <c r="D162" t="s">
        <v>54</v>
      </c>
      <c r="E162" t="s">
        <v>215</v>
      </c>
      <c r="F162">
        <v>13</v>
      </c>
      <c r="G162">
        <v>183</v>
      </c>
      <c r="H162">
        <v>314</v>
      </c>
      <c r="I162" s="6">
        <f t="shared" si="6"/>
        <v>58.280254777070063</v>
      </c>
      <c r="J162">
        <v>2444</v>
      </c>
      <c r="K162" s="3">
        <f t="shared" si="7"/>
        <v>7.7834394904458595</v>
      </c>
      <c r="L162" s="4">
        <v>7.4</v>
      </c>
      <c r="M162">
        <v>17</v>
      </c>
      <c r="N162">
        <v>10</v>
      </c>
      <c r="O162" s="4">
        <v>135.19999999999999</v>
      </c>
      <c r="P162">
        <v>169</v>
      </c>
      <c r="Q162">
        <v>745</v>
      </c>
      <c r="R162" s="3">
        <f t="shared" si="8"/>
        <v>4.4082840236686387</v>
      </c>
      <c r="S162">
        <v>12</v>
      </c>
    </row>
    <row r="163" spans="1:19" x14ac:dyDescent="0.2">
      <c r="A163">
        <v>2020</v>
      </c>
      <c r="B163" t="s">
        <v>314</v>
      </c>
      <c r="C163" t="s">
        <v>322</v>
      </c>
      <c r="D163" t="s">
        <v>54</v>
      </c>
      <c r="E163" t="s">
        <v>215</v>
      </c>
      <c r="F163">
        <v>10</v>
      </c>
      <c r="G163">
        <v>140</v>
      </c>
      <c r="H163">
        <v>254</v>
      </c>
      <c r="I163" s="6">
        <f t="shared" si="6"/>
        <v>55.118110236220474</v>
      </c>
      <c r="J163">
        <v>1806</v>
      </c>
      <c r="K163" s="3">
        <f t="shared" si="7"/>
        <v>7.1102362204724407</v>
      </c>
      <c r="L163" s="4">
        <v>7.3</v>
      </c>
      <c r="M163">
        <v>20</v>
      </c>
      <c r="N163">
        <v>8</v>
      </c>
      <c r="O163" s="4">
        <v>134.5</v>
      </c>
      <c r="P163">
        <v>115</v>
      </c>
      <c r="Q163">
        <v>229</v>
      </c>
      <c r="R163" s="3">
        <f t="shared" si="8"/>
        <v>1.991304347826087</v>
      </c>
      <c r="S163">
        <v>8</v>
      </c>
    </row>
    <row r="164" spans="1:19" x14ac:dyDescent="0.2">
      <c r="A164">
        <v>2014</v>
      </c>
      <c r="B164" t="s">
        <v>488</v>
      </c>
      <c r="C164" t="s">
        <v>320</v>
      </c>
      <c r="D164" t="s">
        <v>20</v>
      </c>
      <c r="E164" t="s">
        <v>215</v>
      </c>
      <c r="F164">
        <v>12</v>
      </c>
      <c r="G164">
        <v>256</v>
      </c>
      <c r="H164">
        <v>462</v>
      </c>
      <c r="I164" s="6">
        <f t="shared" si="6"/>
        <v>55.411255411255411</v>
      </c>
      <c r="J164">
        <v>3102</v>
      </c>
      <c r="K164" s="3">
        <f t="shared" si="7"/>
        <v>6.7142857142857144</v>
      </c>
      <c r="L164" s="4">
        <v>6.1</v>
      </c>
      <c r="M164">
        <v>23</v>
      </c>
      <c r="N164">
        <v>17</v>
      </c>
      <c r="O164" s="4">
        <v>120.9</v>
      </c>
      <c r="P164">
        <v>77</v>
      </c>
      <c r="Q164">
        <v>58</v>
      </c>
      <c r="R164" s="3">
        <f t="shared" si="8"/>
        <v>0.75324675324675328</v>
      </c>
      <c r="S164">
        <v>3</v>
      </c>
    </row>
    <row r="165" spans="1:19" x14ac:dyDescent="0.2">
      <c r="A165">
        <v>2015</v>
      </c>
      <c r="B165" t="s">
        <v>488</v>
      </c>
      <c r="C165" t="s">
        <v>319</v>
      </c>
      <c r="D165" t="s">
        <v>20</v>
      </c>
      <c r="E165" t="s">
        <v>215</v>
      </c>
      <c r="F165">
        <v>13</v>
      </c>
      <c r="G165">
        <v>305</v>
      </c>
      <c r="H165">
        <v>485</v>
      </c>
      <c r="I165" s="6">
        <f t="shared" ref="I165:I177" si="9">G165/H165*100</f>
        <v>62.886597938144327</v>
      </c>
      <c r="J165">
        <v>4332</v>
      </c>
      <c r="K165" s="3">
        <f t="shared" ref="K165:K177" si="10">J165/H165</f>
        <v>8.9319587628865982</v>
      </c>
      <c r="L165" s="4">
        <v>9.1999999999999993</v>
      </c>
      <c r="M165">
        <v>25</v>
      </c>
      <c r="N165">
        <v>8</v>
      </c>
      <c r="O165" s="4">
        <v>151.6</v>
      </c>
      <c r="P165">
        <v>96</v>
      </c>
      <c r="Q165">
        <v>-9</v>
      </c>
      <c r="R165" s="3">
        <f t="shared" si="8"/>
        <v>-9.375E-2</v>
      </c>
      <c r="S165">
        <v>2</v>
      </c>
    </row>
    <row r="166" spans="1:19" x14ac:dyDescent="0.2">
      <c r="A166">
        <v>2016</v>
      </c>
      <c r="B166" t="s">
        <v>488</v>
      </c>
      <c r="C166" t="s">
        <v>321</v>
      </c>
      <c r="D166" t="s">
        <v>20</v>
      </c>
      <c r="E166" t="s">
        <v>215</v>
      </c>
      <c r="F166">
        <v>13</v>
      </c>
      <c r="G166">
        <v>259</v>
      </c>
      <c r="H166">
        <v>435</v>
      </c>
      <c r="I166" s="6">
        <f t="shared" si="9"/>
        <v>59.540229885057471</v>
      </c>
      <c r="J166">
        <v>3348</v>
      </c>
      <c r="K166" s="3">
        <f t="shared" si="10"/>
        <v>7.6965517241379313</v>
      </c>
      <c r="L166" s="4">
        <v>7.9</v>
      </c>
      <c r="M166">
        <v>32</v>
      </c>
      <c r="N166">
        <v>12</v>
      </c>
      <c r="O166" s="4">
        <v>142.9</v>
      </c>
      <c r="P166">
        <v>47</v>
      </c>
      <c r="Q166">
        <v>-29</v>
      </c>
      <c r="R166" s="3">
        <f t="shared" si="8"/>
        <v>-0.61702127659574468</v>
      </c>
      <c r="S166">
        <v>4</v>
      </c>
    </row>
    <row r="167" spans="1:19" x14ac:dyDescent="0.2">
      <c r="A167">
        <v>2017</v>
      </c>
      <c r="B167" t="s">
        <v>632</v>
      </c>
      <c r="C167" t="s">
        <v>320</v>
      </c>
      <c r="D167" t="s">
        <v>20</v>
      </c>
      <c r="E167" t="s">
        <v>215</v>
      </c>
      <c r="F167">
        <v>12</v>
      </c>
      <c r="G167">
        <v>83</v>
      </c>
      <c r="H167">
        <v>157</v>
      </c>
      <c r="I167" s="6">
        <f t="shared" si="9"/>
        <v>52.866242038216562</v>
      </c>
      <c r="J167">
        <v>921</v>
      </c>
      <c r="K167" s="3">
        <f t="shared" si="10"/>
        <v>5.8662420382165603</v>
      </c>
      <c r="L167" s="4">
        <v>5.7</v>
      </c>
      <c r="M167">
        <v>3</v>
      </c>
      <c r="N167">
        <v>2</v>
      </c>
      <c r="O167" s="4">
        <v>105.9</v>
      </c>
      <c r="P167">
        <v>69</v>
      </c>
      <c r="Q167">
        <v>429</v>
      </c>
      <c r="R167" s="3">
        <f t="shared" si="8"/>
        <v>6.2173913043478262</v>
      </c>
      <c r="S167">
        <v>9</v>
      </c>
    </row>
    <row r="168" spans="1:19" x14ac:dyDescent="0.2">
      <c r="A168">
        <v>2018</v>
      </c>
      <c r="B168" t="s">
        <v>633</v>
      </c>
      <c r="C168" t="s">
        <v>320</v>
      </c>
      <c r="D168" t="s">
        <v>20</v>
      </c>
      <c r="E168" t="s">
        <v>215</v>
      </c>
      <c r="F168">
        <v>8</v>
      </c>
      <c r="G168">
        <v>101</v>
      </c>
      <c r="H168">
        <v>198</v>
      </c>
      <c r="I168" s="6">
        <f t="shared" si="9"/>
        <v>51.010101010101003</v>
      </c>
      <c r="J168">
        <v>1378</v>
      </c>
      <c r="K168" s="3">
        <f t="shared" si="10"/>
        <v>6.9595959595959593</v>
      </c>
      <c r="L168" s="4">
        <v>7</v>
      </c>
      <c r="M168">
        <v>9</v>
      </c>
      <c r="N168">
        <v>4</v>
      </c>
      <c r="O168" s="4">
        <v>120.4</v>
      </c>
      <c r="P168">
        <v>58</v>
      </c>
      <c r="Q168">
        <v>71</v>
      </c>
      <c r="R168" s="3">
        <f t="shared" si="8"/>
        <v>1.2241379310344827</v>
      </c>
      <c r="S168">
        <v>1</v>
      </c>
    </row>
    <row r="169" spans="1:19" x14ac:dyDescent="0.2">
      <c r="A169">
        <v>2019</v>
      </c>
      <c r="B169" t="s">
        <v>312</v>
      </c>
      <c r="C169" t="s">
        <v>319</v>
      </c>
      <c r="D169" t="s">
        <v>20</v>
      </c>
      <c r="E169" t="s">
        <v>215</v>
      </c>
      <c r="F169">
        <v>12</v>
      </c>
      <c r="G169">
        <v>246</v>
      </c>
      <c r="H169">
        <v>429</v>
      </c>
      <c r="I169" s="6">
        <f t="shared" si="9"/>
        <v>57.342657342657347</v>
      </c>
      <c r="J169">
        <v>3279</v>
      </c>
      <c r="K169" s="3">
        <f t="shared" si="10"/>
        <v>7.6433566433566433</v>
      </c>
      <c r="L169" s="4">
        <v>7.6</v>
      </c>
      <c r="M169">
        <v>19</v>
      </c>
      <c r="N169">
        <v>9</v>
      </c>
      <c r="O169" s="4">
        <v>132</v>
      </c>
      <c r="P169">
        <v>75</v>
      </c>
      <c r="Q169">
        <v>-96</v>
      </c>
      <c r="R169" s="3">
        <f t="shared" si="8"/>
        <v>-1.28</v>
      </c>
      <c r="S169">
        <v>0</v>
      </c>
    </row>
    <row r="170" spans="1:19" x14ac:dyDescent="0.2">
      <c r="A170">
        <v>2020</v>
      </c>
      <c r="B170" t="s">
        <v>312</v>
      </c>
      <c r="C170" t="s">
        <v>321</v>
      </c>
      <c r="D170" t="s">
        <v>20</v>
      </c>
      <c r="E170" t="s">
        <v>215</v>
      </c>
      <c r="F170">
        <v>9</v>
      </c>
      <c r="G170">
        <v>147</v>
      </c>
      <c r="H170">
        <v>263</v>
      </c>
      <c r="I170" s="6">
        <f t="shared" si="9"/>
        <v>55.893536121673002</v>
      </c>
      <c r="J170">
        <v>1947</v>
      </c>
      <c r="K170" s="3">
        <f t="shared" si="10"/>
        <v>7.4030418250950571</v>
      </c>
      <c r="L170" s="4">
        <v>6.7</v>
      </c>
      <c r="M170">
        <v>13</v>
      </c>
      <c r="N170">
        <v>10</v>
      </c>
      <c r="O170" s="4">
        <v>126.8</v>
      </c>
      <c r="P170">
        <v>36</v>
      </c>
      <c r="Q170">
        <v>-62</v>
      </c>
      <c r="R170" s="3">
        <f t="shared" si="8"/>
        <v>-1.7222222222222223</v>
      </c>
      <c r="S170">
        <v>0</v>
      </c>
    </row>
    <row r="171" spans="1:19" x14ac:dyDescent="0.2">
      <c r="A171">
        <v>2014</v>
      </c>
      <c r="B171" t="s">
        <v>541</v>
      </c>
      <c r="C171" t="s">
        <v>320</v>
      </c>
      <c r="D171" t="s">
        <v>249</v>
      </c>
      <c r="E171" t="s">
        <v>215</v>
      </c>
      <c r="F171">
        <v>13</v>
      </c>
      <c r="G171">
        <v>223</v>
      </c>
      <c r="H171">
        <v>392</v>
      </c>
      <c r="I171" s="6">
        <f t="shared" si="9"/>
        <v>56.887755102040813</v>
      </c>
      <c r="J171">
        <v>2952</v>
      </c>
      <c r="K171" s="3">
        <f t="shared" si="10"/>
        <v>7.5306122448979593</v>
      </c>
      <c r="L171" s="4">
        <v>7.1</v>
      </c>
      <c r="M171">
        <v>23</v>
      </c>
      <c r="N171">
        <v>14</v>
      </c>
      <c r="O171" s="4">
        <v>132.4</v>
      </c>
      <c r="P171">
        <v>112</v>
      </c>
      <c r="Q171">
        <v>189</v>
      </c>
      <c r="R171" s="3">
        <f t="shared" si="8"/>
        <v>1.6875</v>
      </c>
      <c r="S171">
        <v>3</v>
      </c>
    </row>
    <row r="172" spans="1:19" x14ac:dyDescent="0.2">
      <c r="A172">
        <v>2015</v>
      </c>
      <c r="B172" t="s">
        <v>541</v>
      </c>
      <c r="C172" t="s">
        <v>319</v>
      </c>
      <c r="D172" t="s">
        <v>249</v>
      </c>
      <c r="E172" t="s">
        <v>215</v>
      </c>
      <c r="F172">
        <v>9</v>
      </c>
      <c r="G172">
        <v>127</v>
      </c>
      <c r="H172">
        <v>250</v>
      </c>
      <c r="I172" s="6">
        <f t="shared" si="9"/>
        <v>50.8</v>
      </c>
      <c r="J172">
        <v>1374</v>
      </c>
      <c r="K172" s="3">
        <f t="shared" si="10"/>
        <v>5.4960000000000004</v>
      </c>
      <c r="L172" s="4">
        <v>3.5</v>
      </c>
      <c r="M172">
        <v>7</v>
      </c>
      <c r="N172">
        <v>14</v>
      </c>
      <c r="O172" s="4">
        <v>95</v>
      </c>
      <c r="P172">
        <v>46</v>
      </c>
      <c r="Q172">
        <v>140</v>
      </c>
      <c r="R172" s="3">
        <f t="shared" si="8"/>
        <v>3.0434782608695654</v>
      </c>
      <c r="S172">
        <v>0</v>
      </c>
    </row>
    <row r="173" spans="1:19" x14ac:dyDescent="0.2">
      <c r="A173">
        <v>2016</v>
      </c>
      <c r="B173" t="s">
        <v>405</v>
      </c>
      <c r="C173" t="s">
        <v>322</v>
      </c>
      <c r="D173" t="s">
        <v>249</v>
      </c>
      <c r="E173" t="s">
        <v>215</v>
      </c>
      <c r="F173">
        <v>10</v>
      </c>
      <c r="G173">
        <v>194</v>
      </c>
      <c r="H173">
        <v>336</v>
      </c>
      <c r="I173" s="6">
        <f t="shared" si="9"/>
        <v>57.738095238095234</v>
      </c>
      <c r="J173">
        <v>1983</v>
      </c>
      <c r="K173" s="3">
        <f t="shared" si="10"/>
        <v>5.9017857142857144</v>
      </c>
      <c r="L173" s="4">
        <v>5.6</v>
      </c>
      <c r="M173">
        <v>10</v>
      </c>
      <c r="N173">
        <v>7</v>
      </c>
      <c r="O173" s="4">
        <v>113</v>
      </c>
      <c r="P173">
        <v>100</v>
      </c>
      <c r="Q173">
        <v>158</v>
      </c>
      <c r="R173" s="3">
        <f t="shared" si="8"/>
        <v>1.58</v>
      </c>
      <c r="S173">
        <v>3</v>
      </c>
    </row>
    <row r="174" spans="1:19" x14ac:dyDescent="0.2">
      <c r="A174">
        <v>2017</v>
      </c>
      <c r="B174" t="s">
        <v>405</v>
      </c>
      <c r="C174" t="s">
        <v>320</v>
      </c>
      <c r="D174" t="s">
        <v>249</v>
      </c>
      <c r="E174" t="s">
        <v>215</v>
      </c>
      <c r="F174">
        <v>13</v>
      </c>
      <c r="G174">
        <v>265</v>
      </c>
      <c r="H174">
        <v>395</v>
      </c>
      <c r="I174" s="6">
        <f t="shared" si="9"/>
        <v>67.088607594936718</v>
      </c>
      <c r="J174">
        <v>4037</v>
      </c>
      <c r="K174" s="3">
        <f t="shared" si="10"/>
        <v>10.220253164556961</v>
      </c>
      <c r="L174" s="4">
        <v>11.1</v>
      </c>
      <c r="M174">
        <v>37</v>
      </c>
      <c r="N174">
        <v>9</v>
      </c>
      <c r="O174" s="4">
        <v>179.3</v>
      </c>
      <c r="P174">
        <v>106</v>
      </c>
      <c r="Q174">
        <v>613</v>
      </c>
      <c r="R174" s="3">
        <f t="shared" si="8"/>
        <v>5.783018867924528</v>
      </c>
      <c r="S174">
        <v>8</v>
      </c>
    </row>
    <row r="175" spans="1:19" x14ac:dyDescent="0.2">
      <c r="A175">
        <v>2018</v>
      </c>
      <c r="B175" t="s">
        <v>405</v>
      </c>
      <c r="C175" t="s">
        <v>319</v>
      </c>
      <c r="D175" t="s">
        <v>249</v>
      </c>
      <c r="E175" t="s">
        <v>215</v>
      </c>
      <c r="F175">
        <v>10</v>
      </c>
      <c r="G175">
        <v>171</v>
      </c>
      <c r="H175">
        <v>289</v>
      </c>
      <c r="I175" s="6">
        <f t="shared" si="9"/>
        <v>59.169550173010379</v>
      </c>
      <c r="J175">
        <v>2663</v>
      </c>
      <c r="K175" s="3">
        <f t="shared" si="10"/>
        <v>9.2145328719723185</v>
      </c>
      <c r="L175" s="4">
        <v>10</v>
      </c>
      <c r="M175">
        <v>25</v>
      </c>
      <c r="N175">
        <v>6</v>
      </c>
      <c r="O175" s="4">
        <v>161</v>
      </c>
      <c r="P175">
        <v>79</v>
      </c>
      <c r="Q175">
        <v>307</v>
      </c>
      <c r="R175" s="3">
        <f t="shared" si="8"/>
        <v>3.8860759493670884</v>
      </c>
      <c r="S175">
        <v>9</v>
      </c>
    </row>
    <row r="176" spans="1:19" x14ac:dyDescent="0.2">
      <c r="A176">
        <v>2019</v>
      </c>
      <c r="B176" t="s">
        <v>304</v>
      </c>
      <c r="C176" t="s">
        <v>322</v>
      </c>
      <c r="D176" t="s">
        <v>249</v>
      </c>
      <c r="E176" t="s">
        <v>215</v>
      </c>
      <c r="F176">
        <v>13</v>
      </c>
      <c r="G176">
        <v>236</v>
      </c>
      <c r="H176">
        <v>398</v>
      </c>
      <c r="I176" s="6">
        <f t="shared" si="9"/>
        <v>59.2964824120603</v>
      </c>
      <c r="J176">
        <v>3653</v>
      </c>
      <c r="K176" s="3">
        <f t="shared" si="10"/>
        <v>9.1783919597989954</v>
      </c>
      <c r="L176" s="4">
        <v>9.8000000000000007</v>
      </c>
      <c r="M176">
        <v>29</v>
      </c>
      <c r="N176">
        <v>7</v>
      </c>
      <c r="O176" s="4">
        <v>156.9</v>
      </c>
      <c r="P176">
        <v>71</v>
      </c>
      <c r="Q176">
        <v>78</v>
      </c>
      <c r="R176" s="3">
        <f t="shared" si="8"/>
        <v>1.0985915492957747</v>
      </c>
      <c r="S176">
        <v>4</v>
      </c>
    </row>
    <row r="177" spans="1:19" x14ac:dyDescent="0.2">
      <c r="A177">
        <v>2020</v>
      </c>
      <c r="B177" t="s">
        <v>304</v>
      </c>
      <c r="C177" t="s">
        <v>320</v>
      </c>
      <c r="D177" t="s">
        <v>249</v>
      </c>
      <c r="E177" t="s">
        <v>215</v>
      </c>
      <c r="F177">
        <v>10</v>
      </c>
      <c r="G177">
        <v>248</v>
      </c>
      <c r="H177">
        <v>413</v>
      </c>
      <c r="I177" s="6">
        <f t="shared" si="9"/>
        <v>60.048426150121074</v>
      </c>
      <c r="J177">
        <v>3570</v>
      </c>
      <c r="K177" s="3">
        <f t="shared" si="10"/>
        <v>8.6440677966101696</v>
      </c>
      <c r="L177" s="4">
        <v>9.8000000000000007</v>
      </c>
      <c r="M177">
        <v>32</v>
      </c>
      <c r="N177">
        <v>4</v>
      </c>
      <c r="O177" s="4">
        <v>156.30000000000001</v>
      </c>
      <c r="P177">
        <v>72</v>
      </c>
      <c r="Q177">
        <v>169</v>
      </c>
      <c r="R177" s="3">
        <f t="shared" si="8"/>
        <v>2.3472222222222223</v>
      </c>
      <c r="S177">
        <v>2</v>
      </c>
    </row>
    <row r="178" spans="1:19" x14ac:dyDescent="0.2">
      <c r="A178">
        <v>2014</v>
      </c>
      <c r="B178" t="s">
        <v>119</v>
      </c>
      <c r="C178" t="s">
        <v>321</v>
      </c>
      <c r="D178" t="s">
        <v>62</v>
      </c>
      <c r="E178" t="s">
        <v>94</v>
      </c>
      <c r="F178">
        <v>12</v>
      </c>
      <c r="G178">
        <v>270</v>
      </c>
      <c r="H178">
        <v>428</v>
      </c>
      <c r="I178" s="6">
        <v>63.084112149532714</v>
      </c>
      <c r="J178">
        <v>3855</v>
      </c>
      <c r="K178" s="3">
        <v>9.0070093457943923</v>
      </c>
      <c r="L178" s="4">
        <v>9.6</v>
      </c>
      <c r="M178">
        <v>29</v>
      </c>
      <c r="N178">
        <v>7</v>
      </c>
      <c r="O178" s="4">
        <v>157.80000000000001</v>
      </c>
      <c r="P178">
        <v>84</v>
      </c>
      <c r="Q178">
        <v>101</v>
      </c>
      <c r="R178" s="3">
        <v>1.2</v>
      </c>
      <c r="S178">
        <v>6</v>
      </c>
    </row>
    <row r="179" spans="1:19" x14ac:dyDescent="0.2">
      <c r="A179">
        <v>2015</v>
      </c>
      <c r="B179" t="s">
        <v>606</v>
      </c>
      <c r="C179" t="s">
        <v>320</v>
      </c>
      <c r="D179" t="s">
        <v>62</v>
      </c>
      <c r="E179" t="s">
        <v>94</v>
      </c>
      <c r="F179">
        <v>8</v>
      </c>
      <c r="G179">
        <v>48</v>
      </c>
      <c r="H179">
        <v>85</v>
      </c>
      <c r="I179" s="6">
        <v>56.470588235294116</v>
      </c>
      <c r="J179">
        <v>804</v>
      </c>
      <c r="K179" s="3">
        <v>9.4588235294117649</v>
      </c>
      <c r="L179" s="4">
        <v>10.8</v>
      </c>
      <c r="M179">
        <v>8</v>
      </c>
      <c r="N179">
        <v>1</v>
      </c>
      <c r="O179" s="4">
        <v>164.6</v>
      </c>
      <c r="P179">
        <v>32</v>
      </c>
      <c r="Q179">
        <v>185</v>
      </c>
      <c r="R179" s="3">
        <v>5.8</v>
      </c>
      <c r="S179">
        <v>3</v>
      </c>
    </row>
    <row r="180" spans="1:19" x14ac:dyDescent="0.2">
      <c r="A180">
        <v>2016</v>
      </c>
      <c r="B180" t="s">
        <v>312</v>
      </c>
      <c r="C180" t="s">
        <v>322</v>
      </c>
      <c r="D180" t="s">
        <v>62</v>
      </c>
      <c r="E180" t="s">
        <v>94</v>
      </c>
      <c r="F180">
        <v>10</v>
      </c>
      <c r="G180">
        <v>116</v>
      </c>
      <c r="H180">
        <v>196</v>
      </c>
      <c r="I180" s="6">
        <v>59.183673469387756</v>
      </c>
      <c r="J180">
        <v>1526</v>
      </c>
      <c r="K180" s="3">
        <v>7.7857142857142856</v>
      </c>
      <c r="L180" s="4">
        <v>7.5</v>
      </c>
      <c r="M180">
        <v>13</v>
      </c>
      <c r="N180">
        <v>7</v>
      </c>
      <c r="O180" s="4">
        <v>139.30000000000001</v>
      </c>
      <c r="P180">
        <v>25</v>
      </c>
      <c r="Q180">
        <v>-26</v>
      </c>
      <c r="R180" s="3">
        <v>-1</v>
      </c>
      <c r="S180">
        <v>1</v>
      </c>
    </row>
    <row r="181" spans="1:19" x14ac:dyDescent="0.2">
      <c r="A181">
        <v>2017</v>
      </c>
      <c r="B181" t="s">
        <v>312</v>
      </c>
      <c r="C181" t="s">
        <v>320</v>
      </c>
      <c r="D181" t="s">
        <v>62</v>
      </c>
      <c r="E181" t="s">
        <v>94</v>
      </c>
      <c r="F181">
        <v>9</v>
      </c>
      <c r="G181">
        <v>105</v>
      </c>
      <c r="H181">
        <v>201</v>
      </c>
      <c r="I181" s="6">
        <v>52.238805970149251</v>
      </c>
      <c r="J181">
        <v>1471</v>
      </c>
      <c r="K181" s="3">
        <v>7.3184079601990053</v>
      </c>
      <c r="L181" s="4">
        <v>6.3</v>
      </c>
      <c r="M181">
        <v>8</v>
      </c>
      <c r="N181">
        <v>8</v>
      </c>
      <c r="O181" s="4">
        <v>118.9</v>
      </c>
      <c r="P181">
        <v>30</v>
      </c>
      <c r="Q181">
        <v>-79</v>
      </c>
      <c r="R181" s="3">
        <v>-2.6</v>
      </c>
      <c r="S181">
        <v>0</v>
      </c>
    </row>
    <row r="182" spans="1:19" x14ac:dyDescent="0.2">
      <c r="A182">
        <v>2018</v>
      </c>
      <c r="B182" t="s">
        <v>231</v>
      </c>
      <c r="C182" t="s">
        <v>320</v>
      </c>
      <c r="D182" t="s">
        <v>62</v>
      </c>
      <c r="E182" t="s">
        <v>94</v>
      </c>
      <c r="F182">
        <v>13</v>
      </c>
      <c r="G182">
        <v>240</v>
      </c>
      <c r="H182">
        <v>390</v>
      </c>
      <c r="I182" s="6">
        <v>61.53846153846154</v>
      </c>
      <c r="J182">
        <v>3019</v>
      </c>
      <c r="K182" s="3">
        <v>7.7410256410256411</v>
      </c>
      <c r="L182" s="4">
        <v>7.7</v>
      </c>
      <c r="M182">
        <v>19</v>
      </c>
      <c r="N182">
        <v>9</v>
      </c>
      <c r="O182" s="4">
        <v>138</v>
      </c>
      <c r="P182">
        <v>133</v>
      </c>
      <c r="Q182">
        <v>375</v>
      </c>
      <c r="R182" s="3">
        <v>2.8</v>
      </c>
      <c r="S182">
        <v>7</v>
      </c>
    </row>
    <row r="183" spans="1:19" x14ac:dyDescent="0.2">
      <c r="A183">
        <v>2019</v>
      </c>
      <c r="B183" t="s">
        <v>231</v>
      </c>
      <c r="C183" t="s">
        <v>319</v>
      </c>
      <c r="D183" t="s">
        <v>62</v>
      </c>
      <c r="E183" t="s">
        <v>94</v>
      </c>
      <c r="F183">
        <v>14</v>
      </c>
      <c r="G183">
        <v>251</v>
      </c>
      <c r="H183">
        <v>389</v>
      </c>
      <c r="I183" s="6">
        <v>64.52442159383034</v>
      </c>
      <c r="J183">
        <v>3161</v>
      </c>
      <c r="K183" s="3">
        <v>8.125964010282777</v>
      </c>
      <c r="L183" s="4">
        <v>8.4</v>
      </c>
      <c r="M183">
        <v>21</v>
      </c>
      <c r="N183">
        <v>7</v>
      </c>
      <c r="O183" s="4">
        <v>147</v>
      </c>
      <c r="P183">
        <v>147</v>
      </c>
      <c r="Q183">
        <v>344</v>
      </c>
      <c r="R183" s="3">
        <v>2.2999999999999998</v>
      </c>
      <c r="S183">
        <v>11</v>
      </c>
    </row>
    <row r="184" spans="1:19" x14ac:dyDescent="0.2">
      <c r="A184">
        <v>2020</v>
      </c>
      <c r="B184" t="s">
        <v>231</v>
      </c>
      <c r="C184" t="s">
        <v>321</v>
      </c>
      <c r="D184" t="s">
        <v>62</v>
      </c>
      <c r="E184" t="s">
        <v>94</v>
      </c>
      <c r="F184">
        <v>9</v>
      </c>
      <c r="G184">
        <v>198</v>
      </c>
      <c r="H184">
        <v>321</v>
      </c>
      <c r="I184" s="6">
        <v>61.682242990654203</v>
      </c>
      <c r="J184">
        <v>1958</v>
      </c>
      <c r="K184" s="3">
        <v>6.0996884735202492</v>
      </c>
      <c r="L184" s="4">
        <v>5.9</v>
      </c>
      <c r="M184">
        <v>14</v>
      </c>
      <c r="N184">
        <v>8</v>
      </c>
      <c r="O184" s="4">
        <v>122.3</v>
      </c>
      <c r="P184">
        <v>107</v>
      </c>
      <c r="Q184">
        <v>154</v>
      </c>
      <c r="R184" s="3">
        <v>1.4392523364485981</v>
      </c>
      <c r="S184">
        <v>4</v>
      </c>
    </row>
    <row r="185" spans="1:19" x14ac:dyDescent="0.2">
      <c r="A185">
        <v>2014</v>
      </c>
      <c r="B185" t="s">
        <v>560</v>
      </c>
      <c r="C185" t="s">
        <v>319</v>
      </c>
      <c r="D185" t="s">
        <v>75</v>
      </c>
      <c r="E185" t="s">
        <v>94</v>
      </c>
      <c r="F185">
        <v>11</v>
      </c>
      <c r="G185">
        <v>254</v>
      </c>
      <c r="H185">
        <v>451</v>
      </c>
      <c r="I185" s="6">
        <v>56.31929046563193</v>
      </c>
      <c r="J185">
        <v>2669</v>
      </c>
      <c r="K185" s="3">
        <v>5.917960088691796</v>
      </c>
      <c r="L185" s="4">
        <v>5.8</v>
      </c>
      <c r="M185">
        <v>18</v>
      </c>
      <c r="N185">
        <v>9</v>
      </c>
      <c r="O185" s="4">
        <v>115.2</v>
      </c>
      <c r="P185">
        <v>125</v>
      </c>
      <c r="Q185">
        <v>421</v>
      </c>
      <c r="R185" s="3">
        <v>3.4</v>
      </c>
      <c r="S185">
        <v>3</v>
      </c>
    </row>
    <row r="186" spans="1:19" x14ac:dyDescent="0.2">
      <c r="A186">
        <v>2015</v>
      </c>
      <c r="B186" t="s">
        <v>535</v>
      </c>
      <c r="C186" t="s">
        <v>320</v>
      </c>
      <c r="D186" t="s">
        <v>75</v>
      </c>
      <c r="E186" t="s">
        <v>94</v>
      </c>
      <c r="F186">
        <v>11</v>
      </c>
      <c r="G186">
        <v>107</v>
      </c>
      <c r="H186">
        <v>192</v>
      </c>
      <c r="I186" s="6">
        <f t="shared" ref="I186:I246" si="11">G186/H186*100</f>
        <v>55.729166666666664</v>
      </c>
      <c r="J186">
        <v>1247</v>
      </c>
      <c r="K186" s="3">
        <f>J186/H186</f>
        <v>6.494791666666667</v>
      </c>
      <c r="L186" s="4">
        <v>6.6</v>
      </c>
      <c r="M186">
        <v>10</v>
      </c>
      <c r="N186">
        <v>4</v>
      </c>
      <c r="O186" s="4">
        <v>123.3</v>
      </c>
      <c r="P186">
        <v>94</v>
      </c>
      <c r="Q186">
        <v>330</v>
      </c>
      <c r="R186" s="3">
        <f>Q186/P186</f>
        <v>3.5106382978723403</v>
      </c>
      <c r="S186">
        <v>4</v>
      </c>
    </row>
    <row r="187" spans="1:19" x14ac:dyDescent="0.2">
      <c r="A187">
        <v>2016</v>
      </c>
      <c r="B187" t="s">
        <v>468</v>
      </c>
      <c r="C187" t="s">
        <v>320</v>
      </c>
      <c r="D187" t="s">
        <v>75</v>
      </c>
      <c r="E187" t="s">
        <v>94</v>
      </c>
      <c r="F187">
        <v>10</v>
      </c>
      <c r="G187">
        <v>133</v>
      </c>
      <c r="H187">
        <v>225</v>
      </c>
      <c r="I187" s="6">
        <f t="shared" si="11"/>
        <v>59.111111111111114</v>
      </c>
      <c r="J187">
        <v>1791</v>
      </c>
      <c r="K187" s="3">
        <f t="shared" ref="K187:K247" si="12">J187/H187</f>
        <v>7.96</v>
      </c>
      <c r="L187" s="4">
        <v>8</v>
      </c>
      <c r="M187">
        <v>12</v>
      </c>
      <c r="N187">
        <v>5</v>
      </c>
      <c r="O187" s="4">
        <v>139.1</v>
      </c>
      <c r="P187">
        <v>36</v>
      </c>
      <c r="Q187">
        <v>59</v>
      </c>
      <c r="R187" s="3">
        <f t="shared" ref="R187:R247" si="13">Q187/P187</f>
        <v>1.6388888888888888</v>
      </c>
      <c r="S187">
        <v>1</v>
      </c>
    </row>
    <row r="188" spans="1:19" x14ac:dyDescent="0.2">
      <c r="A188">
        <v>2017</v>
      </c>
      <c r="B188" t="s">
        <v>636</v>
      </c>
      <c r="C188" t="s">
        <v>321</v>
      </c>
      <c r="D188" t="s">
        <v>75</v>
      </c>
      <c r="E188" t="s">
        <v>94</v>
      </c>
      <c r="F188">
        <v>8</v>
      </c>
      <c r="G188">
        <v>161</v>
      </c>
      <c r="H188">
        <v>243</v>
      </c>
      <c r="I188" s="6">
        <f t="shared" si="11"/>
        <v>66.255144032921805</v>
      </c>
      <c r="J188">
        <v>1787</v>
      </c>
      <c r="K188" s="3">
        <f t="shared" si="12"/>
        <v>7.3539094650205765</v>
      </c>
      <c r="L188" s="4">
        <v>8</v>
      </c>
      <c r="M188">
        <v>15</v>
      </c>
      <c r="N188">
        <v>3</v>
      </c>
      <c r="O188" s="4">
        <v>145.9</v>
      </c>
      <c r="P188">
        <v>31</v>
      </c>
      <c r="Q188">
        <v>-5</v>
      </c>
      <c r="R188" s="3">
        <f t="shared" si="13"/>
        <v>-0.16129032258064516</v>
      </c>
      <c r="S188">
        <v>0</v>
      </c>
    </row>
    <row r="189" spans="1:19" x14ac:dyDescent="0.2">
      <c r="A189">
        <v>2018</v>
      </c>
      <c r="B189" t="s">
        <v>284</v>
      </c>
      <c r="C189" t="s">
        <v>322</v>
      </c>
      <c r="D189" t="s">
        <v>75</v>
      </c>
      <c r="E189" t="s">
        <v>94</v>
      </c>
      <c r="F189">
        <v>10</v>
      </c>
      <c r="G189">
        <v>146</v>
      </c>
      <c r="H189">
        <v>220</v>
      </c>
      <c r="I189" s="6">
        <f t="shared" si="11"/>
        <v>66.363636363636374</v>
      </c>
      <c r="J189">
        <v>2250</v>
      </c>
      <c r="K189" s="3">
        <f t="shared" si="12"/>
        <v>10.227272727272727</v>
      </c>
      <c r="L189" s="4">
        <v>10.3</v>
      </c>
      <c r="M189">
        <v>16</v>
      </c>
      <c r="N189">
        <v>7</v>
      </c>
      <c r="O189" s="4">
        <v>169.9</v>
      </c>
      <c r="P189">
        <v>100</v>
      </c>
      <c r="Q189">
        <v>308</v>
      </c>
      <c r="R189" s="3">
        <f t="shared" si="13"/>
        <v>3.08</v>
      </c>
      <c r="S189">
        <v>5</v>
      </c>
    </row>
    <row r="190" spans="1:19" x14ac:dyDescent="0.2">
      <c r="A190">
        <v>2019</v>
      </c>
      <c r="B190" t="s">
        <v>284</v>
      </c>
      <c r="C190" t="s">
        <v>320</v>
      </c>
      <c r="D190" t="s">
        <v>75</v>
      </c>
      <c r="E190" t="s">
        <v>94</v>
      </c>
      <c r="F190">
        <v>13</v>
      </c>
      <c r="G190">
        <v>312</v>
      </c>
      <c r="H190">
        <v>475</v>
      </c>
      <c r="I190" s="6">
        <f t="shared" si="11"/>
        <v>65.684210526315795</v>
      </c>
      <c r="J190">
        <v>3982</v>
      </c>
      <c r="K190" s="3">
        <f t="shared" si="12"/>
        <v>8.3831578947368417</v>
      </c>
      <c r="L190" s="4">
        <v>8.6999999999999993</v>
      </c>
      <c r="M190">
        <v>27</v>
      </c>
      <c r="N190">
        <v>9</v>
      </c>
      <c r="O190" s="4">
        <v>151.1</v>
      </c>
      <c r="P190">
        <v>93</v>
      </c>
      <c r="Q190">
        <v>249</v>
      </c>
      <c r="R190" s="3">
        <f t="shared" si="13"/>
        <v>2.6774193548387095</v>
      </c>
      <c r="S190">
        <v>8</v>
      </c>
    </row>
    <row r="191" spans="1:19" x14ac:dyDescent="0.2">
      <c r="A191">
        <v>2020</v>
      </c>
      <c r="B191" t="s">
        <v>284</v>
      </c>
      <c r="C191" t="s">
        <v>319</v>
      </c>
      <c r="D191" t="s">
        <v>75</v>
      </c>
      <c r="E191" t="s">
        <v>94</v>
      </c>
      <c r="F191">
        <v>12</v>
      </c>
      <c r="G191">
        <v>243</v>
      </c>
      <c r="H191">
        <v>365</v>
      </c>
      <c r="I191" s="6">
        <f t="shared" si="11"/>
        <v>66.575342465753423</v>
      </c>
      <c r="J191">
        <v>2750</v>
      </c>
      <c r="K191" s="3">
        <f t="shared" si="12"/>
        <v>7.5342465753424657</v>
      </c>
      <c r="L191" s="4">
        <v>7.5</v>
      </c>
      <c r="M191">
        <v>19</v>
      </c>
      <c r="N191">
        <v>9</v>
      </c>
      <c r="O191" s="4">
        <v>142.1</v>
      </c>
      <c r="P191">
        <v>87</v>
      </c>
      <c r="Q191">
        <v>382</v>
      </c>
      <c r="R191" s="3">
        <f t="shared" si="13"/>
        <v>4.3908045977011492</v>
      </c>
      <c r="S191">
        <v>5</v>
      </c>
    </row>
    <row r="192" spans="1:19" x14ac:dyDescent="0.2">
      <c r="A192">
        <v>2014</v>
      </c>
      <c r="B192" t="s">
        <v>551</v>
      </c>
      <c r="C192" t="s">
        <v>319</v>
      </c>
      <c r="D192" t="s">
        <v>66</v>
      </c>
      <c r="E192" t="s">
        <v>94</v>
      </c>
      <c r="F192">
        <v>12</v>
      </c>
      <c r="G192">
        <v>137</v>
      </c>
      <c r="H192">
        <v>244</v>
      </c>
      <c r="I192" s="6">
        <f t="shared" si="11"/>
        <v>56.147540983606561</v>
      </c>
      <c r="J192">
        <v>1715</v>
      </c>
      <c r="K192" s="3">
        <f t="shared" si="12"/>
        <v>7.028688524590164</v>
      </c>
      <c r="L192" s="4">
        <v>6.7</v>
      </c>
      <c r="M192">
        <v>9</v>
      </c>
      <c r="N192">
        <v>6</v>
      </c>
      <c r="O192" s="4">
        <v>122.4</v>
      </c>
      <c r="P192">
        <v>67</v>
      </c>
      <c r="Q192">
        <v>23</v>
      </c>
      <c r="R192" s="3">
        <f t="shared" si="13"/>
        <v>0.34328358208955223</v>
      </c>
      <c r="S192">
        <v>4</v>
      </c>
    </row>
    <row r="193" spans="1:19" x14ac:dyDescent="0.2">
      <c r="A193">
        <v>2015</v>
      </c>
      <c r="B193" t="s">
        <v>418</v>
      </c>
      <c r="C193" t="s">
        <v>322</v>
      </c>
      <c r="D193" t="s">
        <v>66</v>
      </c>
      <c r="E193" t="s">
        <v>94</v>
      </c>
      <c r="F193">
        <v>10</v>
      </c>
      <c r="G193">
        <v>164</v>
      </c>
      <c r="H193">
        <v>315</v>
      </c>
      <c r="I193" s="6">
        <f t="shared" si="11"/>
        <v>52.06349206349207</v>
      </c>
      <c r="J193">
        <v>1719</v>
      </c>
      <c r="K193" s="3">
        <f t="shared" si="12"/>
        <v>5.4571428571428573</v>
      </c>
      <c r="L193" s="4">
        <v>4.5</v>
      </c>
      <c r="M193">
        <v>8</v>
      </c>
      <c r="N193">
        <v>10</v>
      </c>
      <c r="O193" s="4">
        <v>99.9</v>
      </c>
      <c r="P193">
        <v>58</v>
      </c>
      <c r="Q193">
        <v>-82</v>
      </c>
      <c r="R193" s="3">
        <f t="shared" si="13"/>
        <v>-1.4137931034482758</v>
      </c>
      <c r="S193">
        <v>0</v>
      </c>
    </row>
    <row r="194" spans="1:19" x14ac:dyDescent="0.2">
      <c r="A194">
        <v>2016</v>
      </c>
      <c r="B194" t="s">
        <v>637</v>
      </c>
      <c r="C194" t="s">
        <v>319</v>
      </c>
      <c r="D194" t="s">
        <v>66</v>
      </c>
      <c r="E194" t="s">
        <v>94</v>
      </c>
      <c r="F194">
        <v>7</v>
      </c>
      <c r="G194">
        <v>112</v>
      </c>
      <c r="H194">
        <v>191</v>
      </c>
      <c r="I194" s="6">
        <f t="shared" si="11"/>
        <v>58.638743455497377</v>
      </c>
      <c r="J194" s="2">
        <v>1075</v>
      </c>
      <c r="K194" s="3">
        <f t="shared" si="12"/>
        <v>5.6282722513089007</v>
      </c>
      <c r="L194" s="4">
        <v>4.2</v>
      </c>
      <c r="M194" s="2">
        <v>7</v>
      </c>
      <c r="N194" s="2">
        <v>9</v>
      </c>
      <c r="O194" s="4">
        <v>108.6</v>
      </c>
      <c r="P194" s="2">
        <v>28</v>
      </c>
      <c r="Q194" s="2">
        <v>91</v>
      </c>
      <c r="R194" s="3">
        <f t="shared" si="13"/>
        <v>3.25</v>
      </c>
      <c r="S194" s="2">
        <v>0</v>
      </c>
    </row>
    <row r="195" spans="1:19" x14ac:dyDescent="0.2">
      <c r="A195">
        <v>2017</v>
      </c>
      <c r="B195" t="s">
        <v>400</v>
      </c>
      <c r="C195" t="s">
        <v>319</v>
      </c>
      <c r="D195" t="s">
        <v>66</v>
      </c>
      <c r="E195" t="s">
        <v>94</v>
      </c>
      <c r="F195">
        <v>10</v>
      </c>
      <c r="G195">
        <v>148</v>
      </c>
      <c r="H195">
        <v>273</v>
      </c>
      <c r="I195" s="6">
        <f t="shared" si="11"/>
        <v>54.212454212454212</v>
      </c>
      <c r="J195">
        <v>1609</v>
      </c>
      <c r="K195" s="3">
        <f t="shared" si="12"/>
        <v>5.8937728937728942</v>
      </c>
      <c r="L195" s="4">
        <v>5</v>
      </c>
      <c r="M195">
        <v>10</v>
      </c>
      <c r="N195">
        <v>10</v>
      </c>
      <c r="O195" s="4">
        <v>108.5</v>
      </c>
      <c r="P195">
        <v>25</v>
      </c>
      <c r="Q195">
        <v>-87</v>
      </c>
      <c r="R195" s="3">
        <f t="shared" si="13"/>
        <v>-3.48</v>
      </c>
      <c r="S195">
        <v>0</v>
      </c>
    </row>
    <row r="196" spans="1:19" x14ac:dyDescent="0.2">
      <c r="A196">
        <v>2018</v>
      </c>
      <c r="B196" t="s">
        <v>400</v>
      </c>
      <c r="C196" t="s">
        <v>321</v>
      </c>
      <c r="D196" t="s">
        <v>66</v>
      </c>
      <c r="E196" t="s">
        <v>94</v>
      </c>
      <c r="F196">
        <v>11</v>
      </c>
      <c r="G196">
        <v>183</v>
      </c>
      <c r="H196">
        <v>321</v>
      </c>
      <c r="I196" s="6">
        <f t="shared" si="11"/>
        <v>57.009345794392516</v>
      </c>
      <c r="J196">
        <v>1894</v>
      </c>
      <c r="K196" s="3">
        <f t="shared" si="12"/>
        <v>5.9003115264797508</v>
      </c>
      <c r="L196" s="4">
        <v>6.3</v>
      </c>
      <c r="M196">
        <v>13</v>
      </c>
      <c r="N196">
        <v>3</v>
      </c>
      <c r="O196" s="4">
        <v>118.1</v>
      </c>
      <c r="P196">
        <v>35</v>
      </c>
      <c r="Q196">
        <v>-156</v>
      </c>
      <c r="R196" s="3">
        <f t="shared" si="13"/>
        <v>-4.4571428571428573</v>
      </c>
      <c r="S196">
        <v>0</v>
      </c>
    </row>
    <row r="197" spans="1:19" x14ac:dyDescent="0.2">
      <c r="A197">
        <v>2019</v>
      </c>
      <c r="B197" t="s">
        <v>366</v>
      </c>
      <c r="C197" t="s">
        <v>321</v>
      </c>
      <c r="D197" t="s">
        <v>66</v>
      </c>
      <c r="E197" t="s">
        <v>94</v>
      </c>
      <c r="F197">
        <v>12</v>
      </c>
      <c r="G197">
        <v>226</v>
      </c>
      <c r="H197">
        <v>371</v>
      </c>
      <c r="I197" s="6">
        <f t="shared" si="11"/>
        <v>60.916442048517517</v>
      </c>
      <c r="J197">
        <v>2664</v>
      </c>
      <c r="K197" s="3">
        <f t="shared" si="12"/>
        <v>7.1805929919137466</v>
      </c>
      <c r="L197" s="4">
        <v>7.1</v>
      </c>
      <c r="M197">
        <v>24</v>
      </c>
      <c r="N197">
        <v>11</v>
      </c>
      <c r="O197" s="4">
        <v>136.69999999999999</v>
      </c>
      <c r="P197">
        <v>67</v>
      </c>
      <c r="Q197">
        <v>68</v>
      </c>
      <c r="R197" s="3">
        <f t="shared" si="13"/>
        <v>1.0149253731343284</v>
      </c>
      <c r="S197">
        <v>1</v>
      </c>
    </row>
    <row r="198" spans="1:19" x14ac:dyDescent="0.2">
      <c r="A198">
        <v>2020</v>
      </c>
      <c r="B198" t="s">
        <v>273</v>
      </c>
      <c r="C198" t="s">
        <v>322</v>
      </c>
      <c r="D198" t="s">
        <v>66</v>
      </c>
      <c r="E198" t="s">
        <v>94</v>
      </c>
      <c r="F198">
        <v>7</v>
      </c>
      <c r="G198">
        <v>76</v>
      </c>
      <c r="H198">
        <v>152</v>
      </c>
      <c r="I198" s="6">
        <f t="shared" si="11"/>
        <v>50</v>
      </c>
      <c r="J198">
        <v>718</v>
      </c>
      <c r="K198" s="3">
        <f t="shared" si="12"/>
        <v>4.7236842105263159</v>
      </c>
      <c r="L198" s="4">
        <v>3.7</v>
      </c>
      <c r="M198">
        <v>1</v>
      </c>
      <c r="N198">
        <v>4</v>
      </c>
      <c r="O198" s="4">
        <v>86.6</v>
      </c>
      <c r="P198">
        <v>73</v>
      </c>
      <c r="Q198">
        <v>20</v>
      </c>
      <c r="R198" s="3">
        <f t="shared" si="13"/>
        <v>0.27397260273972601</v>
      </c>
      <c r="S198">
        <v>3</v>
      </c>
    </row>
    <row r="199" spans="1:19" x14ac:dyDescent="0.2">
      <c r="A199">
        <v>2014</v>
      </c>
      <c r="B199" t="s">
        <v>565</v>
      </c>
      <c r="C199" t="s">
        <v>321</v>
      </c>
      <c r="D199" t="s">
        <v>106</v>
      </c>
      <c r="E199" t="s">
        <v>94</v>
      </c>
      <c r="F199">
        <v>13</v>
      </c>
      <c r="G199">
        <v>262</v>
      </c>
      <c r="H199">
        <v>397</v>
      </c>
      <c r="I199" s="6">
        <f t="shared" si="11"/>
        <v>65.994962216624685</v>
      </c>
      <c r="J199">
        <v>3501</v>
      </c>
      <c r="K199" s="3">
        <f t="shared" si="12"/>
        <v>8.8186397984886646</v>
      </c>
      <c r="L199" s="4">
        <v>9.1</v>
      </c>
      <c r="M199">
        <v>22</v>
      </c>
      <c r="N199">
        <v>7</v>
      </c>
      <c r="O199" s="4">
        <v>154.80000000000001</v>
      </c>
      <c r="P199">
        <v>154</v>
      </c>
      <c r="Q199">
        <v>484</v>
      </c>
      <c r="R199" s="3">
        <f t="shared" si="13"/>
        <v>3.1428571428571428</v>
      </c>
      <c r="S199">
        <v>9</v>
      </c>
    </row>
    <row r="200" spans="1:19" x14ac:dyDescent="0.2">
      <c r="A200">
        <v>2015</v>
      </c>
      <c r="B200" t="s">
        <v>520</v>
      </c>
      <c r="C200" t="s">
        <v>319</v>
      </c>
      <c r="D200" t="s">
        <v>106</v>
      </c>
      <c r="E200" t="s">
        <v>94</v>
      </c>
      <c r="F200">
        <v>13</v>
      </c>
      <c r="G200">
        <v>131</v>
      </c>
      <c r="H200">
        <v>275</v>
      </c>
      <c r="I200" s="6">
        <f t="shared" si="11"/>
        <v>47.63636363636364</v>
      </c>
      <c r="J200">
        <v>1837</v>
      </c>
      <c r="K200" s="3">
        <f t="shared" si="12"/>
        <v>6.68</v>
      </c>
      <c r="L200" s="4">
        <v>5.7</v>
      </c>
      <c r="M200">
        <v>9</v>
      </c>
      <c r="N200">
        <v>10</v>
      </c>
      <c r="O200" s="4">
        <v>107.3</v>
      </c>
      <c r="P200">
        <v>180</v>
      </c>
      <c r="Q200">
        <v>613</v>
      </c>
      <c r="R200" s="3">
        <f t="shared" si="13"/>
        <v>3.4055555555555554</v>
      </c>
      <c r="S200">
        <v>13</v>
      </c>
    </row>
    <row r="201" spans="1:19" x14ac:dyDescent="0.2">
      <c r="A201">
        <v>2016</v>
      </c>
      <c r="B201" t="s">
        <v>499</v>
      </c>
      <c r="C201" t="s">
        <v>319</v>
      </c>
      <c r="D201" t="s">
        <v>106</v>
      </c>
      <c r="E201" t="s">
        <v>94</v>
      </c>
      <c r="F201">
        <v>13</v>
      </c>
      <c r="G201">
        <v>152</v>
      </c>
      <c r="H201">
        <v>264</v>
      </c>
      <c r="I201" s="6">
        <f t="shared" si="11"/>
        <v>57.575757575757578</v>
      </c>
      <c r="J201">
        <v>1755</v>
      </c>
      <c r="K201" s="3">
        <f t="shared" si="12"/>
        <v>6.6477272727272725</v>
      </c>
      <c r="L201" s="4">
        <v>6.6</v>
      </c>
      <c r="M201">
        <v>9</v>
      </c>
      <c r="N201">
        <v>4</v>
      </c>
      <c r="O201" s="4">
        <v>121.6</v>
      </c>
      <c r="P201">
        <v>183</v>
      </c>
      <c r="Q201">
        <v>1012</v>
      </c>
      <c r="R201" s="3">
        <f t="shared" si="13"/>
        <v>5.5300546448087431</v>
      </c>
      <c r="S201">
        <v>12</v>
      </c>
    </row>
    <row r="202" spans="1:19" x14ac:dyDescent="0.2">
      <c r="A202">
        <v>2017</v>
      </c>
      <c r="B202" t="s">
        <v>499</v>
      </c>
      <c r="C202" t="s">
        <v>321</v>
      </c>
      <c r="D202" t="s">
        <v>106</v>
      </c>
      <c r="E202" t="s">
        <v>94</v>
      </c>
      <c r="F202">
        <v>5</v>
      </c>
      <c r="G202">
        <v>55</v>
      </c>
      <c r="H202">
        <v>100</v>
      </c>
      <c r="I202" s="6">
        <f t="shared" si="11"/>
        <v>55.000000000000007</v>
      </c>
      <c r="J202">
        <v>930</v>
      </c>
      <c r="K202" s="3">
        <f t="shared" si="12"/>
        <v>9.3000000000000007</v>
      </c>
      <c r="L202" s="4">
        <v>9.4</v>
      </c>
      <c r="M202">
        <v>7</v>
      </c>
      <c r="N202">
        <v>3</v>
      </c>
      <c r="O202" s="4">
        <v>150.19999999999999</v>
      </c>
      <c r="P202">
        <v>65</v>
      </c>
      <c r="Q202">
        <v>336</v>
      </c>
      <c r="R202" s="3">
        <f t="shared" si="13"/>
        <v>5.1692307692307695</v>
      </c>
      <c r="S202">
        <v>3</v>
      </c>
    </row>
    <row r="203" spans="1:19" x14ac:dyDescent="0.2">
      <c r="A203">
        <v>2018</v>
      </c>
      <c r="B203" t="s">
        <v>341</v>
      </c>
      <c r="C203" t="s">
        <v>320</v>
      </c>
      <c r="D203" t="s">
        <v>106</v>
      </c>
      <c r="E203" t="s">
        <v>94</v>
      </c>
      <c r="F203">
        <v>11</v>
      </c>
      <c r="G203">
        <v>122</v>
      </c>
      <c r="H203">
        <v>208</v>
      </c>
      <c r="I203" s="6">
        <f t="shared" si="11"/>
        <v>58.653846153846153</v>
      </c>
      <c r="J203">
        <v>1391</v>
      </c>
      <c r="K203" s="3">
        <f t="shared" si="12"/>
        <v>6.6875</v>
      </c>
      <c r="L203" s="4">
        <v>6.7</v>
      </c>
      <c r="M203">
        <v>9</v>
      </c>
      <c r="N203">
        <v>4</v>
      </c>
      <c r="O203" s="4">
        <v>125.3</v>
      </c>
      <c r="P203">
        <v>105</v>
      </c>
      <c r="Q203">
        <v>373</v>
      </c>
      <c r="R203" s="3">
        <f t="shared" si="13"/>
        <v>3.5523809523809522</v>
      </c>
      <c r="S203">
        <v>5</v>
      </c>
    </row>
    <row r="204" spans="1:19" x14ac:dyDescent="0.2">
      <c r="A204">
        <v>2019</v>
      </c>
      <c r="B204" t="s">
        <v>341</v>
      </c>
      <c r="C204" t="s">
        <v>319</v>
      </c>
      <c r="D204" t="s">
        <v>106</v>
      </c>
      <c r="E204" t="s">
        <v>94</v>
      </c>
      <c r="F204">
        <v>13</v>
      </c>
      <c r="G204">
        <v>177</v>
      </c>
      <c r="H204">
        <v>297</v>
      </c>
      <c r="I204" s="6">
        <f t="shared" si="11"/>
        <v>59.595959595959592</v>
      </c>
      <c r="J204">
        <v>2315</v>
      </c>
      <c r="K204" s="3">
        <f t="shared" si="12"/>
        <v>7.794612794612795</v>
      </c>
      <c r="L204" s="4">
        <v>7.8</v>
      </c>
      <c r="M204">
        <v>12</v>
      </c>
      <c r="N204">
        <v>5</v>
      </c>
      <c r="O204" s="4">
        <v>135</v>
      </c>
      <c r="P204">
        <v>114</v>
      </c>
      <c r="Q204">
        <v>405</v>
      </c>
      <c r="R204" s="3">
        <f t="shared" si="13"/>
        <v>3.5526315789473686</v>
      </c>
      <c r="S204">
        <v>11</v>
      </c>
    </row>
    <row r="205" spans="1:19" x14ac:dyDescent="0.2">
      <c r="A205">
        <v>2020</v>
      </c>
      <c r="B205" t="s">
        <v>271</v>
      </c>
      <c r="C205" t="s">
        <v>322</v>
      </c>
      <c r="D205" t="s">
        <v>106</v>
      </c>
      <c r="E205" t="s">
        <v>94</v>
      </c>
      <c r="F205">
        <v>9</v>
      </c>
      <c r="G205">
        <v>90</v>
      </c>
      <c r="H205">
        <v>168</v>
      </c>
      <c r="I205" s="6">
        <f t="shared" si="11"/>
        <v>53.571428571428569</v>
      </c>
      <c r="J205">
        <v>1178</v>
      </c>
      <c r="K205" s="3">
        <f t="shared" si="12"/>
        <v>7.0119047619047619</v>
      </c>
      <c r="L205" s="4">
        <v>5.3</v>
      </c>
      <c r="M205">
        <v>8</v>
      </c>
      <c r="N205">
        <v>10</v>
      </c>
      <c r="O205" s="4">
        <v>116.3</v>
      </c>
      <c r="P205">
        <v>78</v>
      </c>
      <c r="Q205">
        <v>364</v>
      </c>
      <c r="R205" s="3">
        <f t="shared" si="13"/>
        <v>4.666666666666667</v>
      </c>
      <c r="S205">
        <v>3</v>
      </c>
    </row>
    <row r="206" spans="1:19" x14ac:dyDescent="0.2">
      <c r="A206">
        <v>2014</v>
      </c>
      <c r="B206" t="s">
        <v>497</v>
      </c>
      <c r="C206" t="s">
        <v>320</v>
      </c>
      <c r="D206" t="s">
        <v>12</v>
      </c>
      <c r="E206" t="s">
        <v>94</v>
      </c>
      <c r="F206">
        <v>10</v>
      </c>
      <c r="G206">
        <v>179</v>
      </c>
      <c r="H206">
        <v>316</v>
      </c>
      <c r="I206" s="6">
        <f t="shared" si="11"/>
        <v>56.64556962025317</v>
      </c>
      <c r="J206">
        <v>2300</v>
      </c>
      <c r="K206" s="3">
        <f t="shared" si="12"/>
        <v>7.2784810126582276</v>
      </c>
      <c r="L206" s="4">
        <v>6.5</v>
      </c>
      <c r="M206">
        <v>14</v>
      </c>
      <c r="N206">
        <v>12</v>
      </c>
      <c r="O206" s="4">
        <v>124.8</v>
      </c>
      <c r="P206">
        <v>68</v>
      </c>
      <c r="Q206">
        <v>339</v>
      </c>
      <c r="R206" s="3">
        <f t="shared" si="13"/>
        <v>4.9852941176470589</v>
      </c>
      <c r="S206">
        <v>5</v>
      </c>
    </row>
    <row r="207" spans="1:19" x14ac:dyDescent="0.2">
      <c r="A207">
        <v>2015</v>
      </c>
      <c r="B207" t="s">
        <v>152</v>
      </c>
      <c r="C207" t="s">
        <v>320</v>
      </c>
      <c r="D207" t="s">
        <v>12</v>
      </c>
      <c r="E207" t="s">
        <v>94</v>
      </c>
      <c r="F207">
        <v>13</v>
      </c>
      <c r="G207">
        <v>269</v>
      </c>
      <c r="H207">
        <v>395</v>
      </c>
      <c r="I207" s="6">
        <f t="shared" si="11"/>
        <v>68.101265822784811</v>
      </c>
      <c r="J207">
        <v>3700</v>
      </c>
      <c r="K207" s="3">
        <f t="shared" si="12"/>
        <v>9.3670886075949369</v>
      </c>
      <c r="L207" s="4">
        <v>10.4</v>
      </c>
      <c r="M207">
        <v>36</v>
      </c>
      <c r="N207">
        <v>7</v>
      </c>
      <c r="O207" s="4">
        <v>173.3</v>
      </c>
      <c r="P207">
        <v>141</v>
      </c>
      <c r="Q207">
        <v>405</v>
      </c>
      <c r="R207" s="3">
        <f t="shared" si="13"/>
        <v>2.8723404255319149</v>
      </c>
      <c r="S207">
        <v>7</v>
      </c>
    </row>
    <row r="208" spans="1:19" x14ac:dyDescent="0.2">
      <c r="A208">
        <v>2016</v>
      </c>
      <c r="B208" t="s">
        <v>152</v>
      </c>
      <c r="C208" t="s">
        <v>319</v>
      </c>
      <c r="D208" t="s">
        <v>12</v>
      </c>
      <c r="E208" t="s">
        <v>94</v>
      </c>
      <c r="F208">
        <v>13</v>
      </c>
      <c r="G208">
        <v>254</v>
      </c>
      <c r="H208">
        <v>358</v>
      </c>
      <c r="I208" s="6">
        <f t="shared" si="11"/>
        <v>70.949720670391059</v>
      </c>
      <c r="J208">
        <v>3965</v>
      </c>
      <c r="K208" s="3">
        <f t="shared" si="12"/>
        <v>11.075418994413408</v>
      </c>
      <c r="L208" s="4">
        <v>12.3</v>
      </c>
      <c r="M208">
        <v>40</v>
      </c>
      <c r="N208">
        <v>8</v>
      </c>
      <c r="O208" s="4">
        <v>196.4</v>
      </c>
      <c r="P208">
        <v>78</v>
      </c>
      <c r="Q208">
        <v>177</v>
      </c>
      <c r="R208" s="3">
        <f t="shared" si="13"/>
        <v>2.2692307692307692</v>
      </c>
      <c r="S208">
        <v>6</v>
      </c>
    </row>
    <row r="209" spans="1:19" x14ac:dyDescent="0.2">
      <c r="A209">
        <v>2017</v>
      </c>
      <c r="B209" t="s">
        <v>152</v>
      </c>
      <c r="C209" t="s">
        <v>321</v>
      </c>
      <c r="D209" t="s">
        <v>12</v>
      </c>
      <c r="E209" t="s">
        <v>94</v>
      </c>
      <c r="F209">
        <v>14</v>
      </c>
      <c r="G209">
        <v>285</v>
      </c>
      <c r="H209">
        <v>404</v>
      </c>
      <c r="I209" s="6">
        <f t="shared" si="11"/>
        <v>70.544554455445535</v>
      </c>
      <c r="J209">
        <v>4627</v>
      </c>
      <c r="K209" s="3">
        <f t="shared" si="12"/>
        <v>11.452970297029703</v>
      </c>
      <c r="L209" s="4">
        <v>12.9</v>
      </c>
      <c r="M209">
        <v>43</v>
      </c>
      <c r="N209">
        <v>6</v>
      </c>
      <c r="O209" s="4">
        <v>198.9</v>
      </c>
      <c r="P209">
        <v>97</v>
      </c>
      <c r="Q209">
        <v>311</v>
      </c>
      <c r="R209" s="3">
        <f t="shared" si="13"/>
        <v>3.2061855670103094</v>
      </c>
      <c r="S209">
        <v>5</v>
      </c>
    </row>
    <row r="210" spans="1:19" x14ac:dyDescent="0.2">
      <c r="A210">
        <v>2018</v>
      </c>
      <c r="B210" t="s">
        <v>167</v>
      </c>
      <c r="C210" t="s">
        <v>319</v>
      </c>
      <c r="D210" t="s">
        <v>12</v>
      </c>
      <c r="E210" t="s">
        <v>94</v>
      </c>
      <c r="F210">
        <v>14</v>
      </c>
      <c r="G210">
        <v>260</v>
      </c>
      <c r="H210">
        <v>377</v>
      </c>
      <c r="I210" s="6">
        <f t="shared" si="11"/>
        <v>68.965517241379317</v>
      </c>
      <c r="J210">
        <v>4361</v>
      </c>
      <c r="K210" s="3">
        <f t="shared" si="12"/>
        <v>11.567639257294429</v>
      </c>
      <c r="L210" s="4">
        <v>13</v>
      </c>
      <c r="M210">
        <v>42</v>
      </c>
      <c r="N210">
        <v>7</v>
      </c>
      <c r="O210" s="4">
        <v>199.2</v>
      </c>
      <c r="P210">
        <v>140</v>
      </c>
      <c r="Q210">
        <v>1001</v>
      </c>
      <c r="R210" s="3">
        <f t="shared" si="13"/>
        <v>7.15</v>
      </c>
      <c r="S210">
        <v>12</v>
      </c>
    </row>
    <row r="211" spans="1:19" x14ac:dyDescent="0.2">
      <c r="A211">
        <v>2019</v>
      </c>
      <c r="B211" t="s">
        <v>180</v>
      </c>
      <c r="C211" t="s">
        <v>321</v>
      </c>
      <c r="D211" t="s">
        <v>12</v>
      </c>
      <c r="E211" t="s">
        <v>94</v>
      </c>
      <c r="F211">
        <v>14</v>
      </c>
      <c r="G211">
        <v>237</v>
      </c>
      <c r="H211">
        <v>340</v>
      </c>
      <c r="I211" s="6">
        <f t="shared" si="11"/>
        <v>69.705882352941174</v>
      </c>
      <c r="J211">
        <v>3851</v>
      </c>
      <c r="K211" s="3">
        <f t="shared" si="12"/>
        <v>11.326470588235294</v>
      </c>
      <c r="L211" s="4">
        <v>12.2</v>
      </c>
      <c r="M211">
        <v>32</v>
      </c>
      <c r="N211">
        <v>8</v>
      </c>
      <c r="O211" s="4">
        <v>191.2</v>
      </c>
      <c r="P211">
        <v>233</v>
      </c>
      <c r="Q211">
        <v>1298</v>
      </c>
      <c r="R211" s="3">
        <f t="shared" si="13"/>
        <v>5.570815450643777</v>
      </c>
      <c r="S211">
        <v>20</v>
      </c>
    </row>
    <row r="212" spans="1:19" x14ac:dyDescent="0.2">
      <c r="A212">
        <v>2020</v>
      </c>
      <c r="B212" t="s">
        <v>283</v>
      </c>
      <c r="C212" t="s">
        <v>322</v>
      </c>
      <c r="D212" t="s">
        <v>12</v>
      </c>
      <c r="E212" t="s">
        <v>94</v>
      </c>
      <c r="F212">
        <v>11</v>
      </c>
      <c r="G212">
        <v>214</v>
      </c>
      <c r="H212">
        <v>317</v>
      </c>
      <c r="I212" s="6">
        <f t="shared" si="11"/>
        <v>67.50788643533123</v>
      </c>
      <c r="J212">
        <v>3031</v>
      </c>
      <c r="K212" s="3">
        <f t="shared" si="12"/>
        <v>9.5615141955835963</v>
      </c>
      <c r="L212" s="4">
        <v>10.3</v>
      </c>
      <c r="M212">
        <v>28</v>
      </c>
      <c r="N212">
        <v>7</v>
      </c>
      <c r="O212" s="4">
        <v>172.6</v>
      </c>
      <c r="P212">
        <v>81</v>
      </c>
      <c r="Q212">
        <v>160</v>
      </c>
      <c r="R212" s="3">
        <f t="shared" si="13"/>
        <v>1.9753086419753085</v>
      </c>
      <c r="S212">
        <v>6</v>
      </c>
    </row>
    <row r="213" spans="1:19" x14ac:dyDescent="0.2">
      <c r="A213">
        <v>2014</v>
      </c>
      <c r="B213" t="s">
        <v>638</v>
      </c>
      <c r="C213" t="s">
        <v>319</v>
      </c>
      <c r="D213" t="s">
        <v>110</v>
      </c>
      <c r="E213" t="s">
        <v>94</v>
      </c>
      <c r="F213">
        <v>9</v>
      </c>
      <c r="G213">
        <v>152</v>
      </c>
      <c r="H213">
        <v>277</v>
      </c>
      <c r="I213" s="6">
        <f t="shared" si="11"/>
        <v>54.873646209386287</v>
      </c>
      <c r="J213">
        <v>2041</v>
      </c>
      <c r="K213" s="3">
        <f t="shared" si="12"/>
        <v>7.3682310469314078</v>
      </c>
      <c r="L213" s="4">
        <v>6.3</v>
      </c>
      <c r="M213">
        <v>12</v>
      </c>
      <c r="N213">
        <v>12</v>
      </c>
      <c r="O213" s="4">
        <v>122.4</v>
      </c>
      <c r="P213">
        <v>60</v>
      </c>
      <c r="Q213">
        <v>-17</v>
      </c>
      <c r="R213" s="3">
        <f t="shared" si="13"/>
        <v>-0.28333333333333333</v>
      </c>
      <c r="S213">
        <v>1</v>
      </c>
    </row>
    <row r="214" spans="1:19" x14ac:dyDescent="0.2">
      <c r="A214">
        <v>2015</v>
      </c>
      <c r="B214" t="s">
        <v>157</v>
      </c>
      <c r="C214" t="s">
        <v>320</v>
      </c>
      <c r="D214" t="s">
        <v>110</v>
      </c>
      <c r="E214" t="s">
        <v>94</v>
      </c>
      <c r="F214">
        <v>13</v>
      </c>
      <c r="G214">
        <v>264</v>
      </c>
      <c r="H214">
        <v>424</v>
      </c>
      <c r="I214" s="6">
        <f t="shared" si="11"/>
        <v>62.264150943396224</v>
      </c>
      <c r="J214">
        <v>3770</v>
      </c>
      <c r="K214" s="3">
        <f t="shared" si="12"/>
        <v>8.8915094339622645</v>
      </c>
      <c r="L214" s="4">
        <v>8.9</v>
      </c>
      <c r="M214">
        <v>21</v>
      </c>
      <c r="N214">
        <v>9</v>
      </c>
      <c r="O214" s="4">
        <v>149.1</v>
      </c>
      <c r="P214">
        <v>67</v>
      </c>
      <c r="Q214">
        <v>-35</v>
      </c>
      <c r="R214" s="3">
        <f t="shared" si="13"/>
        <v>-0.52238805970149249</v>
      </c>
      <c r="S214">
        <v>1</v>
      </c>
    </row>
    <row r="215" spans="1:19" x14ac:dyDescent="0.2">
      <c r="A215">
        <v>2016</v>
      </c>
      <c r="B215" t="s">
        <v>157</v>
      </c>
      <c r="C215" t="s">
        <v>319</v>
      </c>
      <c r="D215" t="s">
        <v>110</v>
      </c>
      <c r="E215" t="s">
        <v>94</v>
      </c>
      <c r="F215">
        <v>13</v>
      </c>
      <c r="G215">
        <v>284</v>
      </c>
      <c r="H215">
        <v>448</v>
      </c>
      <c r="I215" s="6">
        <f t="shared" si="11"/>
        <v>63.392857142857139</v>
      </c>
      <c r="J215">
        <v>4091</v>
      </c>
      <c r="K215" s="3">
        <f t="shared" si="12"/>
        <v>9.1316964285714288</v>
      </c>
      <c r="L215" s="4">
        <v>10</v>
      </c>
      <c r="M215">
        <v>28</v>
      </c>
      <c r="N215">
        <v>4</v>
      </c>
      <c r="O215" s="4">
        <v>158.9</v>
      </c>
      <c r="P215">
        <v>83</v>
      </c>
      <c r="Q215">
        <v>61</v>
      </c>
      <c r="R215" s="3">
        <f t="shared" si="13"/>
        <v>0.73493975903614461</v>
      </c>
      <c r="S215">
        <v>6</v>
      </c>
    </row>
    <row r="216" spans="1:19" x14ac:dyDescent="0.2">
      <c r="A216">
        <v>2017</v>
      </c>
      <c r="B216" t="s">
        <v>157</v>
      </c>
      <c r="C216" t="s">
        <v>321</v>
      </c>
      <c r="D216" t="s">
        <v>110</v>
      </c>
      <c r="E216" t="s">
        <v>94</v>
      </c>
      <c r="F216">
        <v>13</v>
      </c>
      <c r="G216">
        <v>318</v>
      </c>
      <c r="H216">
        <v>489</v>
      </c>
      <c r="I216" s="6">
        <f t="shared" si="11"/>
        <v>65.030674846625772</v>
      </c>
      <c r="J216">
        <v>4904</v>
      </c>
      <c r="K216" s="3">
        <f t="shared" si="12"/>
        <v>10.028629856850715</v>
      </c>
      <c r="L216" s="4">
        <v>10.7</v>
      </c>
      <c r="M216">
        <v>37</v>
      </c>
      <c r="N216">
        <v>9</v>
      </c>
      <c r="O216" s="4">
        <v>170.6</v>
      </c>
      <c r="P216">
        <v>61</v>
      </c>
      <c r="Q216">
        <v>35</v>
      </c>
      <c r="R216" s="3">
        <f t="shared" si="13"/>
        <v>0.57377049180327866</v>
      </c>
      <c r="S216">
        <v>10</v>
      </c>
    </row>
    <row r="217" spans="1:19" x14ac:dyDescent="0.2">
      <c r="A217">
        <v>2018</v>
      </c>
      <c r="B217" t="s">
        <v>407</v>
      </c>
      <c r="C217" t="s">
        <v>321</v>
      </c>
      <c r="D217" t="s">
        <v>110</v>
      </c>
      <c r="E217" t="s">
        <v>94</v>
      </c>
      <c r="F217">
        <v>13</v>
      </c>
      <c r="G217">
        <v>288</v>
      </c>
      <c r="H217">
        <v>485</v>
      </c>
      <c r="I217" s="6">
        <f t="shared" si="11"/>
        <v>59.381443298969074</v>
      </c>
      <c r="J217">
        <v>3978</v>
      </c>
      <c r="K217" s="3">
        <f t="shared" si="12"/>
        <v>8.2020618556701024</v>
      </c>
      <c r="L217" s="4">
        <v>8.3000000000000007</v>
      </c>
      <c r="M217">
        <v>32</v>
      </c>
      <c r="N217">
        <v>13</v>
      </c>
      <c r="O217" s="4">
        <v>144.69999999999999</v>
      </c>
      <c r="P217">
        <v>122</v>
      </c>
      <c r="Q217">
        <v>406</v>
      </c>
      <c r="R217" s="3">
        <f t="shared" si="13"/>
        <v>3.3278688524590163</v>
      </c>
      <c r="S217">
        <v>10</v>
      </c>
    </row>
    <row r="218" spans="1:19" x14ac:dyDescent="0.2">
      <c r="A218">
        <v>2019</v>
      </c>
      <c r="B218" t="s">
        <v>295</v>
      </c>
      <c r="C218" t="s">
        <v>322</v>
      </c>
      <c r="D218" t="s">
        <v>110</v>
      </c>
      <c r="E218" t="s">
        <v>94</v>
      </c>
      <c r="F218">
        <v>11</v>
      </c>
      <c r="G218">
        <v>155</v>
      </c>
      <c r="H218">
        <v>247</v>
      </c>
      <c r="I218" s="6">
        <f t="shared" si="11"/>
        <v>62.753036437246969</v>
      </c>
      <c r="J218">
        <v>2065</v>
      </c>
      <c r="K218" s="3">
        <f t="shared" si="12"/>
        <v>8.3603238866396765</v>
      </c>
      <c r="L218" s="4">
        <v>7.7</v>
      </c>
      <c r="M218">
        <v>16</v>
      </c>
      <c r="N218">
        <v>11</v>
      </c>
      <c r="O218" s="4">
        <v>145.4</v>
      </c>
      <c r="P218">
        <v>139</v>
      </c>
      <c r="Q218">
        <v>628</v>
      </c>
      <c r="R218" s="3">
        <f t="shared" si="13"/>
        <v>4.5179856115107917</v>
      </c>
      <c r="S218">
        <v>2</v>
      </c>
    </row>
    <row r="219" spans="1:19" x14ac:dyDescent="0.2">
      <c r="A219">
        <v>2020</v>
      </c>
      <c r="B219" t="s">
        <v>295</v>
      </c>
      <c r="C219" t="s">
        <v>320</v>
      </c>
      <c r="D219" t="s">
        <v>110</v>
      </c>
      <c r="E219" t="s">
        <v>94</v>
      </c>
      <c r="F219">
        <v>9</v>
      </c>
      <c r="G219">
        <v>155</v>
      </c>
      <c r="H219">
        <v>247</v>
      </c>
      <c r="I219" s="6">
        <f t="shared" si="11"/>
        <v>62.753036437246969</v>
      </c>
      <c r="J219">
        <v>2007</v>
      </c>
      <c r="K219" s="3">
        <f t="shared" si="12"/>
        <v>8.1255060728744937</v>
      </c>
      <c r="L219" s="4">
        <v>7.8</v>
      </c>
      <c r="M219">
        <v>14</v>
      </c>
      <c r="N219">
        <v>8</v>
      </c>
      <c r="O219" s="4">
        <v>143.19999999999999</v>
      </c>
      <c r="P219">
        <v>101</v>
      </c>
      <c r="Q219">
        <v>269</v>
      </c>
      <c r="R219" s="3">
        <f t="shared" si="13"/>
        <v>2.6633663366336635</v>
      </c>
      <c r="S219">
        <v>2</v>
      </c>
    </row>
    <row r="220" spans="1:19" x14ac:dyDescent="0.2">
      <c r="A220">
        <v>2014</v>
      </c>
      <c r="B220" t="s">
        <v>587</v>
      </c>
      <c r="C220" t="s">
        <v>320</v>
      </c>
      <c r="D220" t="s">
        <v>36</v>
      </c>
      <c r="E220" t="s">
        <v>94</v>
      </c>
      <c r="F220">
        <v>12</v>
      </c>
      <c r="G220">
        <v>224</v>
      </c>
      <c r="H220">
        <v>384</v>
      </c>
      <c r="I220" s="6">
        <f t="shared" si="11"/>
        <v>58.333333333333336</v>
      </c>
      <c r="J220">
        <v>2409</v>
      </c>
      <c r="K220" s="3">
        <f t="shared" si="12"/>
        <v>6.2734375</v>
      </c>
      <c r="L220" s="4">
        <v>5.7</v>
      </c>
      <c r="M220">
        <v>13</v>
      </c>
      <c r="N220">
        <v>11</v>
      </c>
      <c r="O220" s="4">
        <v>116.5</v>
      </c>
      <c r="P220">
        <v>108</v>
      </c>
      <c r="Q220">
        <v>262</v>
      </c>
      <c r="R220" s="3">
        <f t="shared" si="13"/>
        <v>2.425925925925926</v>
      </c>
      <c r="S220">
        <v>4</v>
      </c>
    </row>
    <row r="221" spans="1:19" x14ac:dyDescent="0.2">
      <c r="A221">
        <v>2015</v>
      </c>
      <c r="B221" t="s">
        <v>639</v>
      </c>
      <c r="C221" t="s">
        <v>322</v>
      </c>
      <c r="D221" t="s">
        <v>36</v>
      </c>
      <c r="E221" t="s">
        <v>94</v>
      </c>
      <c r="F221">
        <v>12</v>
      </c>
      <c r="G221">
        <v>92</v>
      </c>
      <c r="H221">
        <v>159</v>
      </c>
      <c r="I221" s="6">
        <f t="shared" si="11"/>
        <v>57.861635220125784</v>
      </c>
      <c r="J221">
        <v>1214</v>
      </c>
      <c r="K221" s="3">
        <f t="shared" si="12"/>
        <v>7.6352201257861632</v>
      </c>
      <c r="L221" s="4">
        <v>6.8</v>
      </c>
      <c r="M221">
        <v>5</v>
      </c>
      <c r="N221">
        <v>5</v>
      </c>
      <c r="O221" s="4">
        <v>126.1</v>
      </c>
      <c r="P221">
        <v>140</v>
      </c>
      <c r="Q221">
        <v>561</v>
      </c>
      <c r="R221" s="3">
        <f t="shared" si="13"/>
        <v>4.0071428571428571</v>
      </c>
      <c r="S221">
        <v>3</v>
      </c>
    </row>
    <row r="222" spans="1:19" x14ac:dyDescent="0.2">
      <c r="A222">
        <v>2016</v>
      </c>
      <c r="B222" t="s">
        <v>216</v>
      </c>
      <c r="C222" t="s">
        <v>322</v>
      </c>
      <c r="D222" t="s">
        <v>36</v>
      </c>
      <c r="E222" t="s">
        <v>94</v>
      </c>
      <c r="F222">
        <v>12</v>
      </c>
      <c r="G222">
        <v>236</v>
      </c>
      <c r="H222">
        <v>391</v>
      </c>
      <c r="I222" s="6">
        <f t="shared" si="11"/>
        <v>60.358056265984651</v>
      </c>
      <c r="J222">
        <v>2958</v>
      </c>
      <c r="K222" s="3">
        <f t="shared" si="12"/>
        <v>7.5652173913043477</v>
      </c>
      <c r="L222" s="4">
        <v>7.4</v>
      </c>
      <c r="M222">
        <v>21</v>
      </c>
      <c r="N222">
        <v>11</v>
      </c>
      <c r="O222" s="4">
        <v>136</v>
      </c>
      <c r="P222">
        <v>96</v>
      </c>
      <c r="Q222">
        <v>161</v>
      </c>
      <c r="R222" s="3">
        <f t="shared" si="13"/>
        <v>1.6770833333333333</v>
      </c>
      <c r="S222">
        <v>2</v>
      </c>
    </row>
    <row r="223" spans="1:19" x14ac:dyDescent="0.2">
      <c r="A223">
        <v>2017</v>
      </c>
      <c r="B223" t="s">
        <v>196</v>
      </c>
      <c r="C223" t="s">
        <v>322</v>
      </c>
      <c r="D223" t="s">
        <v>36</v>
      </c>
      <c r="E223" t="s">
        <v>94</v>
      </c>
      <c r="F223">
        <v>9</v>
      </c>
      <c r="G223">
        <v>158</v>
      </c>
      <c r="H223">
        <v>275</v>
      </c>
      <c r="I223" s="6">
        <f t="shared" si="11"/>
        <v>57.45454545454546</v>
      </c>
      <c r="J223">
        <v>1915</v>
      </c>
      <c r="K223" s="3">
        <f t="shared" si="12"/>
        <v>6.9636363636363638</v>
      </c>
      <c r="L223" s="4">
        <v>6.6</v>
      </c>
      <c r="M223">
        <v>11</v>
      </c>
      <c r="N223">
        <v>7</v>
      </c>
      <c r="O223" s="4">
        <v>124.1</v>
      </c>
      <c r="P223">
        <v>114</v>
      </c>
      <c r="Q223">
        <v>381</v>
      </c>
      <c r="R223" s="3">
        <f t="shared" si="13"/>
        <v>3.3421052631578947</v>
      </c>
      <c r="S223">
        <v>2</v>
      </c>
    </row>
    <row r="224" spans="1:19" x14ac:dyDescent="0.2">
      <c r="A224">
        <v>2018</v>
      </c>
      <c r="B224" t="s">
        <v>196</v>
      </c>
      <c r="C224" t="s">
        <v>320</v>
      </c>
      <c r="D224" t="s">
        <v>36</v>
      </c>
      <c r="E224" t="s">
        <v>94</v>
      </c>
      <c r="F224">
        <v>14</v>
      </c>
      <c r="G224">
        <v>275</v>
      </c>
      <c r="H224">
        <v>425</v>
      </c>
      <c r="I224" s="6">
        <f t="shared" si="11"/>
        <v>64.705882352941174</v>
      </c>
      <c r="J224">
        <v>3292</v>
      </c>
      <c r="K224" s="3">
        <f t="shared" si="12"/>
        <v>7.7458823529411767</v>
      </c>
      <c r="L224" s="4">
        <v>8.4</v>
      </c>
      <c r="M224">
        <v>25</v>
      </c>
      <c r="N224">
        <v>5</v>
      </c>
      <c r="O224" s="4">
        <v>146.80000000000001</v>
      </c>
      <c r="P224">
        <v>164</v>
      </c>
      <c r="Q224">
        <v>482</v>
      </c>
      <c r="R224" s="3">
        <f t="shared" si="13"/>
        <v>2.9390243902439024</v>
      </c>
      <c r="S224">
        <v>16</v>
      </c>
    </row>
    <row r="225" spans="1:19" x14ac:dyDescent="0.2">
      <c r="A225">
        <v>2019</v>
      </c>
      <c r="B225" t="s">
        <v>196</v>
      </c>
      <c r="C225" t="s">
        <v>319</v>
      </c>
      <c r="D225" t="s">
        <v>36</v>
      </c>
      <c r="E225" t="s">
        <v>94</v>
      </c>
      <c r="F225">
        <v>13</v>
      </c>
      <c r="G225">
        <v>296</v>
      </c>
      <c r="H225">
        <v>454</v>
      </c>
      <c r="I225" s="6">
        <f t="shared" si="11"/>
        <v>65.198237885462547</v>
      </c>
      <c r="J225">
        <v>3663</v>
      </c>
      <c r="K225" s="3">
        <f t="shared" si="12"/>
        <v>8.0682819383259918</v>
      </c>
      <c r="L225" s="4">
        <v>8.5</v>
      </c>
      <c r="M225">
        <v>32</v>
      </c>
      <c r="N225">
        <v>10</v>
      </c>
      <c r="O225" s="4">
        <v>151.80000000000001</v>
      </c>
      <c r="P225">
        <v>163</v>
      </c>
      <c r="Q225">
        <v>663</v>
      </c>
      <c r="R225" s="3">
        <f t="shared" si="13"/>
        <v>4.0674846625766872</v>
      </c>
      <c r="S225">
        <v>7</v>
      </c>
    </row>
    <row r="226" spans="1:19" x14ac:dyDescent="0.2">
      <c r="A226">
        <v>2020</v>
      </c>
      <c r="B226" t="s">
        <v>196</v>
      </c>
      <c r="C226" t="s">
        <v>321</v>
      </c>
      <c r="D226" t="s">
        <v>36</v>
      </c>
      <c r="E226" t="s">
        <v>94</v>
      </c>
      <c r="F226">
        <v>10</v>
      </c>
      <c r="G226">
        <v>194</v>
      </c>
      <c r="H226">
        <v>322</v>
      </c>
      <c r="I226" s="6">
        <f t="shared" si="11"/>
        <v>60.248447204968947</v>
      </c>
      <c r="J226">
        <v>2566</v>
      </c>
      <c r="K226" s="3">
        <f t="shared" si="12"/>
        <v>7.9689440993788816</v>
      </c>
      <c r="L226" s="4">
        <v>8.9</v>
      </c>
      <c r="M226">
        <v>26</v>
      </c>
      <c r="N226">
        <v>5</v>
      </c>
      <c r="O226" s="4">
        <v>150.69999999999999</v>
      </c>
      <c r="P226">
        <v>113</v>
      </c>
      <c r="Q226">
        <v>377</v>
      </c>
      <c r="R226" s="3">
        <f t="shared" si="13"/>
        <v>3.336283185840708</v>
      </c>
      <c r="S226">
        <v>8</v>
      </c>
    </row>
    <row r="227" spans="1:19" x14ac:dyDescent="0.2">
      <c r="A227">
        <v>2014</v>
      </c>
      <c r="B227" t="s">
        <v>503</v>
      </c>
      <c r="C227" t="s">
        <v>319</v>
      </c>
      <c r="D227" t="s">
        <v>244</v>
      </c>
      <c r="E227" t="s">
        <v>94</v>
      </c>
      <c r="F227">
        <v>13</v>
      </c>
      <c r="G227">
        <v>301</v>
      </c>
      <c r="H227">
        <v>492</v>
      </c>
      <c r="I227" s="6">
        <f t="shared" si="11"/>
        <v>61.178861788617887</v>
      </c>
      <c r="J227">
        <v>3901</v>
      </c>
      <c r="K227" s="3">
        <f t="shared" si="12"/>
        <v>7.928861788617886</v>
      </c>
      <c r="L227" s="4">
        <v>8.4</v>
      </c>
      <c r="M227">
        <v>33</v>
      </c>
      <c r="N227">
        <v>10</v>
      </c>
      <c r="O227" s="4">
        <v>145.9</v>
      </c>
      <c r="P227">
        <v>152</v>
      </c>
      <c r="Q227">
        <v>707</v>
      </c>
      <c r="R227" s="3">
        <f t="shared" si="13"/>
        <v>4.6513157894736841</v>
      </c>
      <c r="S227">
        <v>8</v>
      </c>
    </row>
    <row r="228" spans="1:19" x14ac:dyDescent="0.2">
      <c r="A228">
        <v>2015</v>
      </c>
      <c r="B228" t="s">
        <v>503</v>
      </c>
      <c r="C228" t="s">
        <v>321</v>
      </c>
      <c r="D228" t="s">
        <v>244</v>
      </c>
      <c r="E228" t="s">
        <v>94</v>
      </c>
      <c r="F228">
        <v>11</v>
      </c>
      <c r="G228">
        <v>256</v>
      </c>
      <c r="H228">
        <v>395</v>
      </c>
      <c r="I228" s="6">
        <f t="shared" si="11"/>
        <v>64.810126582278485</v>
      </c>
      <c r="J228">
        <v>3574</v>
      </c>
      <c r="K228" s="3">
        <f t="shared" si="12"/>
        <v>9.0481012658227851</v>
      </c>
      <c r="L228" s="4">
        <v>9.5</v>
      </c>
      <c r="M228">
        <v>31</v>
      </c>
      <c r="N228">
        <v>10</v>
      </c>
      <c r="O228" s="4">
        <v>161.6</v>
      </c>
      <c r="P228">
        <v>123</v>
      </c>
      <c r="Q228">
        <v>612</v>
      </c>
      <c r="R228" s="3">
        <f t="shared" si="13"/>
        <v>4.975609756097561</v>
      </c>
      <c r="S228">
        <v>9</v>
      </c>
    </row>
    <row r="229" spans="1:19" x14ac:dyDescent="0.2">
      <c r="A229">
        <v>2016</v>
      </c>
      <c r="B229" t="s">
        <v>453</v>
      </c>
      <c r="C229" t="s">
        <v>319</v>
      </c>
      <c r="D229" t="s">
        <v>244</v>
      </c>
      <c r="E229" t="s">
        <v>94</v>
      </c>
      <c r="F229">
        <v>13</v>
      </c>
      <c r="G229">
        <v>269</v>
      </c>
      <c r="H229">
        <v>440</v>
      </c>
      <c r="I229" s="6">
        <f t="shared" si="11"/>
        <v>61.136363636363633</v>
      </c>
      <c r="J229">
        <v>3208</v>
      </c>
      <c r="K229" s="3">
        <f t="shared" si="12"/>
        <v>7.290909090909091</v>
      </c>
      <c r="L229" s="4">
        <v>6.7</v>
      </c>
      <c r="M229">
        <v>17</v>
      </c>
      <c r="N229">
        <v>13</v>
      </c>
      <c r="O229" s="4">
        <v>129.19999999999999</v>
      </c>
      <c r="P229">
        <v>125</v>
      </c>
      <c r="Q229">
        <v>609</v>
      </c>
      <c r="R229" s="3">
        <f t="shared" si="13"/>
        <v>4.8719999999999999</v>
      </c>
      <c r="S229">
        <v>10</v>
      </c>
    </row>
    <row r="230" spans="1:19" x14ac:dyDescent="0.2">
      <c r="A230">
        <v>2017</v>
      </c>
      <c r="B230" t="s">
        <v>453</v>
      </c>
      <c r="C230" t="s">
        <v>321</v>
      </c>
      <c r="D230" t="s">
        <v>244</v>
      </c>
      <c r="E230" t="s">
        <v>94</v>
      </c>
      <c r="F230">
        <v>13</v>
      </c>
      <c r="G230">
        <v>269</v>
      </c>
      <c r="H230">
        <v>400</v>
      </c>
      <c r="I230" s="6">
        <f t="shared" si="11"/>
        <v>67.25</v>
      </c>
      <c r="J230">
        <v>3152</v>
      </c>
      <c r="K230" s="3">
        <f t="shared" si="12"/>
        <v>7.88</v>
      </c>
      <c r="L230" s="4">
        <v>8.1</v>
      </c>
      <c r="M230">
        <v>23</v>
      </c>
      <c r="N230">
        <v>8</v>
      </c>
      <c r="O230" s="4">
        <v>148.4</v>
      </c>
      <c r="P230">
        <v>100</v>
      </c>
      <c r="Q230">
        <v>325</v>
      </c>
      <c r="R230" s="3">
        <f t="shared" si="13"/>
        <v>3.25</v>
      </c>
      <c r="S230">
        <v>5</v>
      </c>
    </row>
    <row r="231" spans="1:19" x14ac:dyDescent="0.2">
      <c r="A231">
        <v>2018</v>
      </c>
      <c r="B231" t="s">
        <v>640</v>
      </c>
      <c r="C231" t="s">
        <v>320</v>
      </c>
      <c r="D231" t="s">
        <v>244</v>
      </c>
      <c r="E231" t="s">
        <v>94</v>
      </c>
      <c r="F231">
        <v>7</v>
      </c>
      <c r="G231">
        <v>124</v>
      </c>
      <c r="H231">
        <v>204</v>
      </c>
      <c r="I231" s="6">
        <f t="shared" si="11"/>
        <v>60.784313725490193</v>
      </c>
      <c r="J231">
        <v>1334</v>
      </c>
      <c r="K231" s="3">
        <f t="shared" si="12"/>
        <v>6.5392156862745097</v>
      </c>
      <c r="L231" s="4">
        <v>5.7</v>
      </c>
      <c r="M231">
        <v>9</v>
      </c>
      <c r="N231">
        <v>8</v>
      </c>
      <c r="O231" s="4">
        <v>122.4</v>
      </c>
      <c r="P231">
        <v>49</v>
      </c>
      <c r="Q231">
        <v>230</v>
      </c>
      <c r="R231" s="3">
        <f t="shared" si="13"/>
        <v>4.6938775510204085</v>
      </c>
      <c r="S231">
        <v>3</v>
      </c>
    </row>
    <row r="232" spans="1:19" x14ac:dyDescent="0.2">
      <c r="A232">
        <v>2019</v>
      </c>
      <c r="B232" t="s">
        <v>243</v>
      </c>
      <c r="C232" t="s">
        <v>322</v>
      </c>
      <c r="D232" t="s">
        <v>244</v>
      </c>
      <c r="E232" t="s">
        <v>94</v>
      </c>
      <c r="F232">
        <v>12</v>
      </c>
      <c r="G232">
        <v>181</v>
      </c>
      <c r="H232">
        <v>339</v>
      </c>
      <c r="I232" s="6">
        <f t="shared" si="11"/>
        <v>53.392330383480825</v>
      </c>
      <c r="J232">
        <v>2077</v>
      </c>
      <c r="K232" s="3">
        <f t="shared" si="12"/>
        <v>6.1268436578171093</v>
      </c>
      <c r="L232" s="4">
        <v>5.7</v>
      </c>
      <c r="M232">
        <v>15</v>
      </c>
      <c r="N232">
        <v>10</v>
      </c>
      <c r="O232" s="4">
        <v>113.6</v>
      </c>
      <c r="P232">
        <v>130</v>
      </c>
      <c r="Q232">
        <v>555</v>
      </c>
      <c r="R232" s="3">
        <f t="shared" si="13"/>
        <v>4.2692307692307692</v>
      </c>
      <c r="S232">
        <v>6</v>
      </c>
    </row>
    <row r="233" spans="1:19" x14ac:dyDescent="0.2">
      <c r="A233">
        <v>2020</v>
      </c>
      <c r="B233" t="s">
        <v>243</v>
      </c>
      <c r="C233" t="s">
        <v>320</v>
      </c>
      <c r="D233" t="s">
        <v>244</v>
      </c>
      <c r="E233" t="s">
        <v>94</v>
      </c>
      <c r="F233">
        <v>10</v>
      </c>
      <c r="G233">
        <v>146</v>
      </c>
      <c r="H233">
        <v>240</v>
      </c>
      <c r="I233" s="6">
        <f t="shared" si="11"/>
        <v>60.833333333333329</v>
      </c>
      <c r="J233">
        <v>1795</v>
      </c>
      <c r="K233" s="3">
        <f t="shared" si="12"/>
        <v>7.479166666666667</v>
      </c>
      <c r="L233" s="4">
        <v>7.6</v>
      </c>
      <c r="M233">
        <v>10</v>
      </c>
      <c r="N233">
        <v>4</v>
      </c>
      <c r="O233" s="4">
        <v>134.1</v>
      </c>
      <c r="P233">
        <v>116</v>
      </c>
      <c r="Q233">
        <v>526</v>
      </c>
      <c r="R233" s="3">
        <f t="shared" si="13"/>
        <v>4.5344827586206895</v>
      </c>
      <c r="S233">
        <v>10</v>
      </c>
    </row>
    <row r="234" spans="1:19" x14ac:dyDescent="0.2">
      <c r="A234">
        <v>2014</v>
      </c>
      <c r="B234" t="s">
        <v>144</v>
      </c>
      <c r="C234" t="s">
        <v>320</v>
      </c>
      <c r="D234" t="s">
        <v>19</v>
      </c>
      <c r="E234" t="s">
        <v>94</v>
      </c>
      <c r="F234">
        <v>8</v>
      </c>
      <c r="G234">
        <v>211</v>
      </c>
      <c r="H234">
        <v>345</v>
      </c>
      <c r="I234" s="6">
        <f t="shared" si="11"/>
        <v>61.159420289855071</v>
      </c>
      <c r="J234">
        <v>2539</v>
      </c>
      <c r="K234" s="3">
        <f t="shared" si="12"/>
        <v>7.3594202898550725</v>
      </c>
      <c r="L234" s="4">
        <v>7.1</v>
      </c>
      <c r="M234">
        <v>24</v>
      </c>
      <c r="N234">
        <v>13</v>
      </c>
      <c r="O234" s="4">
        <v>138.4</v>
      </c>
      <c r="P234">
        <v>17</v>
      </c>
      <c r="Q234">
        <v>16</v>
      </c>
      <c r="R234" s="3">
        <f t="shared" si="13"/>
        <v>0.94117647058823528</v>
      </c>
      <c r="S234">
        <v>1</v>
      </c>
    </row>
    <row r="235" spans="1:19" x14ac:dyDescent="0.2">
      <c r="A235">
        <v>2015</v>
      </c>
      <c r="B235" t="s">
        <v>141</v>
      </c>
      <c r="C235" t="s">
        <v>320</v>
      </c>
      <c r="D235" t="s">
        <v>19</v>
      </c>
      <c r="E235" t="s">
        <v>94</v>
      </c>
      <c r="F235">
        <v>13</v>
      </c>
      <c r="G235">
        <v>364</v>
      </c>
      <c r="H235">
        <v>573</v>
      </c>
      <c r="I235" s="6">
        <f t="shared" si="11"/>
        <v>63.525305410122165</v>
      </c>
      <c r="J235">
        <v>4653</v>
      </c>
      <c r="K235" s="3">
        <f t="shared" si="12"/>
        <v>8.1204188481675388</v>
      </c>
      <c r="L235" s="4">
        <v>8.1999999999999993</v>
      </c>
      <c r="M235">
        <v>36</v>
      </c>
      <c r="N235">
        <v>15</v>
      </c>
      <c r="O235" s="4">
        <v>147.19999999999999</v>
      </c>
      <c r="P235">
        <v>131</v>
      </c>
      <c r="Q235">
        <v>456</v>
      </c>
      <c r="R235" s="3">
        <f t="shared" si="13"/>
        <v>3.4809160305343512</v>
      </c>
      <c r="S235">
        <v>10</v>
      </c>
    </row>
    <row r="236" spans="1:19" x14ac:dyDescent="0.2">
      <c r="A236">
        <v>2016</v>
      </c>
      <c r="B236" t="s">
        <v>141</v>
      </c>
      <c r="C236" t="s">
        <v>319</v>
      </c>
      <c r="D236" t="s">
        <v>19</v>
      </c>
      <c r="E236" t="s">
        <v>94</v>
      </c>
      <c r="F236">
        <v>12</v>
      </c>
      <c r="G236">
        <v>388</v>
      </c>
      <c r="H236">
        <v>591</v>
      </c>
      <c r="I236" s="6">
        <f t="shared" si="11"/>
        <v>65.651438240270735</v>
      </c>
      <c r="J236">
        <v>5052</v>
      </c>
      <c r="K236" s="3">
        <f t="shared" si="12"/>
        <v>8.5482233502538065</v>
      </c>
      <c r="L236" s="4">
        <v>9.1999999999999993</v>
      </c>
      <c r="M236">
        <v>41</v>
      </c>
      <c r="N236">
        <v>10</v>
      </c>
      <c r="O236" s="4">
        <v>157</v>
      </c>
      <c r="P236">
        <v>131</v>
      </c>
      <c r="Q236">
        <v>285</v>
      </c>
      <c r="R236" s="3">
        <f t="shared" si="13"/>
        <v>2.1755725190839694</v>
      </c>
      <c r="S236">
        <v>12</v>
      </c>
    </row>
    <row r="237" spans="1:19" x14ac:dyDescent="0.2">
      <c r="A237">
        <v>2017</v>
      </c>
      <c r="B237" t="s">
        <v>452</v>
      </c>
      <c r="C237" t="s">
        <v>321</v>
      </c>
      <c r="D237" t="s">
        <v>19</v>
      </c>
      <c r="E237" t="s">
        <v>94</v>
      </c>
      <c r="F237">
        <v>13</v>
      </c>
      <c r="G237">
        <v>328</v>
      </c>
      <c r="H237">
        <v>493</v>
      </c>
      <c r="I237" s="6">
        <f t="shared" si="11"/>
        <v>66.531440162271807</v>
      </c>
      <c r="J237">
        <v>3963</v>
      </c>
      <c r="K237" s="3">
        <f t="shared" si="12"/>
        <v>8.0385395537525355</v>
      </c>
      <c r="L237" s="4">
        <v>8.5</v>
      </c>
      <c r="M237">
        <v>33</v>
      </c>
      <c r="N237">
        <v>10</v>
      </c>
      <c r="O237" s="4">
        <v>152.1</v>
      </c>
      <c r="P237">
        <v>59</v>
      </c>
      <c r="Q237">
        <v>-66</v>
      </c>
      <c r="R237" s="3">
        <f t="shared" si="13"/>
        <v>-1.1186440677966101</v>
      </c>
      <c r="S237">
        <v>1</v>
      </c>
    </row>
    <row r="238" spans="1:19" x14ac:dyDescent="0.2">
      <c r="A238">
        <v>2018</v>
      </c>
      <c r="B238" t="s">
        <v>218</v>
      </c>
      <c r="C238" t="s">
        <v>322</v>
      </c>
      <c r="D238" t="s">
        <v>19</v>
      </c>
      <c r="E238" t="s">
        <v>94</v>
      </c>
      <c r="F238">
        <v>8</v>
      </c>
      <c r="G238">
        <v>227</v>
      </c>
      <c r="H238">
        <v>327</v>
      </c>
      <c r="I238" s="6">
        <f t="shared" si="11"/>
        <v>69.418960244648318</v>
      </c>
      <c r="J238">
        <v>2638</v>
      </c>
      <c r="K238" s="3">
        <f t="shared" si="12"/>
        <v>8.0672782874617734</v>
      </c>
      <c r="L238" s="4">
        <v>8.1</v>
      </c>
      <c r="M238">
        <v>17</v>
      </c>
      <c r="N238">
        <v>7</v>
      </c>
      <c r="O238" s="4">
        <v>150.1</v>
      </c>
      <c r="P238">
        <v>29</v>
      </c>
      <c r="Q238">
        <v>-26</v>
      </c>
      <c r="R238" s="3">
        <f t="shared" si="13"/>
        <v>-0.89655172413793105</v>
      </c>
      <c r="S238">
        <v>1</v>
      </c>
    </row>
    <row r="239" spans="1:19" x14ac:dyDescent="0.2">
      <c r="A239">
        <v>2019</v>
      </c>
      <c r="B239" t="s">
        <v>356</v>
      </c>
      <c r="C239" t="s">
        <v>319</v>
      </c>
      <c r="D239" t="s">
        <v>19</v>
      </c>
      <c r="E239" t="s">
        <v>94</v>
      </c>
      <c r="F239">
        <v>10</v>
      </c>
      <c r="G239">
        <v>239</v>
      </c>
      <c r="H239">
        <v>367</v>
      </c>
      <c r="I239" s="6">
        <f t="shared" si="11"/>
        <v>65.12261580381471</v>
      </c>
      <c r="J239">
        <v>2840</v>
      </c>
      <c r="K239" s="3">
        <f t="shared" si="12"/>
        <v>7.73841961852861</v>
      </c>
      <c r="L239" s="4">
        <v>8.1</v>
      </c>
      <c r="M239">
        <v>18</v>
      </c>
      <c r="N239">
        <v>5</v>
      </c>
      <c r="O239" s="4">
        <v>143.6</v>
      </c>
      <c r="P239">
        <v>72</v>
      </c>
      <c r="Q239">
        <v>212</v>
      </c>
      <c r="R239" s="3">
        <f t="shared" si="13"/>
        <v>2.9444444444444446</v>
      </c>
      <c r="S239">
        <v>1</v>
      </c>
    </row>
    <row r="240" spans="1:19" x14ac:dyDescent="0.2">
      <c r="A240">
        <v>2020</v>
      </c>
      <c r="B240" t="s">
        <v>218</v>
      </c>
      <c r="C240" t="s">
        <v>320</v>
      </c>
      <c r="D240" t="s">
        <v>19</v>
      </c>
      <c r="E240" t="s">
        <v>94</v>
      </c>
      <c r="F240">
        <v>8</v>
      </c>
      <c r="G240">
        <v>150</v>
      </c>
      <c r="H240">
        <v>232</v>
      </c>
      <c r="I240" s="6">
        <f t="shared" si="11"/>
        <v>64.65517241379311</v>
      </c>
      <c r="J240">
        <v>1602</v>
      </c>
      <c r="K240" s="3">
        <f t="shared" si="12"/>
        <v>6.9051724137931032</v>
      </c>
      <c r="L240" s="4">
        <v>6.4</v>
      </c>
      <c r="M240">
        <v>10</v>
      </c>
      <c r="N240">
        <v>7</v>
      </c>
      <c r="O240" s="4">
        <v>130.80000000000001</v>
      </c>
      <c r="P240">
        <v>10</v>
      </c>
      <c r="Q240">
        <v>3</v>
      </c>
      <c r="R240" s="3">
        <f t="shared" si="13"/>
        <v>0.3</v>
      </c>
      <c r="S240">
        <v>0</v>
      </c>
    </row>
    <row r="241" spans="1:19" x14ac:dyDescent="0.2">
      <c r="A241">
        <v>2014</v>
      </c>
      <c r="B241" t="s">
        <v>571</v>
      </c>
      <c r="C241" t="s">
        <v>321</v>
      </c>
      <c r="D241" t="s">
        <v>44</v>
      </c>
      <c r="E241" t="s">
        <v>94</v>
      </c>
      <c r="F241">
        <v>11</v>
      </c>
      <c r="G241">
        <v>281</v>
      </c>
      <c r="H241">
        <v>419</v>
      </c>
      <c r="I241" s="6">
        <f t="shared" si="11"/>
        <v>67.064439140811459</v>
      </c>
      <c r="J241">
        <v>3285</v>
      </c>
      <c r="K241" s="3">
        <f t="shared" si="12"/>
        <v>7.8400954653937944</v>
      </c>
      <c r="L241" s="4">
        <v>7.6</v>
      </c>
      <c r="M241">
        <v>18</v>
      </c>
      <c r="N241">
        <v>10</v>
      </c>
      <c r="O241" s="4">
        <v>142.30000000000001</v>
      </c>
      <c r="P241">
        <v>42</v>
      </c>
      <c r="Q241">
        <v>-106</v>
      </c>
      <c r="R241" s="3">
        <f t="shared" si="13"/>
        <v>-2.5238095238095237</v>
      </c>
      <c r="S241">
        <v>1</v>
      </c>
    </row>
    <row r="242" spans="1:19" x14ac:dyDescent="0.2">
      <c r="A242">
        <v>2015</v>
      </c>
      <c r="B242" t="s">
        <v>485</v>
      </c>
      <c r="C242" t="s">
        <v>319</v>
      </c>
      <c r="D242" t="s">
        <v>44</v>
      </c>
      <c r="E242" t="s">
        <v>94</v>
      </c>
      <c r="F242">
        <v>13</v>
      </c>
      <c r="G242">
        <v>221</v>
      </c>
      <c r="H242">
        <v>403</v>
      </c>
      <c r="I242" s="6">
        <f t="shared" si="11"/>
        <v>54.838709677419352</v>
      </c>
      <c r="J242">
        <v>3145</v>
      </c>
      <c r="K242" s="3">
        <f t="shared" si="12"/>
        <v>7.8039702233250621</v>
      </c>
      <c r="L242" s="4">
        <v>7.5</v>
      </c>
      <c r="M242">
        <v>26</v>
      </c>
      <c r="N242">
        <v>14</v>
      </c>
      <c r="O242" s="4">
        <v>134.69999999999999</v>
      </c>
      <c r="P242">
        <v>158</v>
      </c>
      <c r="Q242">
        <v>502</v>
      </c>
      <c r="R242" s="3">
        <f t="shared" si="13"/>
        <v>3.1772151898734178</v>
      </c>
      <c r="S242">
        <v>6</v>
      </c>
    </row>
    <row r="243" spans="1:19" x14ac:dyDescent="0.2">
      <c r="A243">
        <v>2016</v>
      </c>
      <c r="B243" t="s">
        <v>485</v>
      </c>
      <c r="C243" t="s">
        <v>321</v>
      </c>
      <c r="D243" t="s">
        <v>44</v>
      </c>
      <c r="E243" t="s">
        <v>94</v>
      </c>
      <c r="F243">
        <v>13</v>
      </c>
      <c r="G243">
        <v>247</v>
      </c>
      <c r="H243">
        <v>404</v>
      </c>
      <c r="I243" s="6">
        <f t="shared" si="11"/>
        <v>61.138613861386141</v>
      </c>
      <c r="J243">
        <v>3328</v>
      </c>
      <c r="K243" s="3">
        <f t="shared" si="12"/>
        <v>8.2376237623762378</v>
      </c>
      <c r="L243" s="4">
        <v>8.4</v>
      </c>
      <c r="M243">
        <v>26</v>
      </c>
      <c r="N243">
        <v>10</v>
      </c>
      <c r="O243" s="4">
        <v>146.6</v>
      </c>
      <c r="P243">
        <v>142</v>
      </c>
      <c r="Q243">
        <v>463</v>
      </c>
      <c r="R243" s="3">
        <f t="shared" si="13"/>
        <v>3.26056338028169</v>
      </c>
      <c r="S243">
        <v>10</v>
      </c>
    </row>
    <row r="244" spans="1:19" x14ac:dyDescent="0.2">
      <c r="A244">
        <v>2017</v>
      </c>
      <c r="B244" t="s">
        <v>171</v>
      </c>
      <c r="C244" t="s">
        <v>319</v>
      </c>
      <c r="D244" t="s">
        <v>44</v>
      </c>
      <c r="E244" t="s">
        <v>94</v>
      </c>
      <c r="F244">
        <v>11</v>
      </c>
      <c r="G244">
        <v>250</v>
      </c>
      <c r="H244">
        <v>388</v>
      </c>
      <c r="I244" s="6">
        <f t="shared" si="11"/>
        <v>64.432989690721655</v>
      </c>
      <c r="J244">
        <v>3490</v>
      </c>
      <c r="K244" s="3">
        <f t="shared" si="12"/>
        <v>8.9948453608247423</v>
      </c>
      <c r="L244" s="4">
        <v>9.4</v>
      </c>
      <c r="M244">
        <v>34</v>
      </c>
      <c r="N244">
        <v>12</v>
      </c>
      <c r="O244" s="4">
        <v>162.69999999999999</v>
      </c>
      <c r="P244">
        <v>63</v>
      </c>
      <c r="Q244">
        <v>122</v>
      </c>
      <c r="R244" s="3">
        <f t="shared" si="13"/>
        <v>1.9365079365079365</v>
      </c>
      <c r="S244">
        <v>2</v>
      </c>
    </row>
    <row r="245" spans="1:19" x14ac:dyDescent="0.2">
      <c r="A245">
        <v>2018</v>
      </c>
      <c r="B245" t="s">
        <v>171</v>
      </c>
      <c r="C245" t="s">
        <v>321</v>
      </c>
      <c r="D245" t="s">
        <v>44</v>
      </c>
      <c r="E245" t="s">
        <v>94</v>
      </c>
      <c r="F245">
        <v>11</v>
      </c>
      <c r="G245">
        <v>266</v>
      </c>
      <c r="H245">
        <v>397</v>
      </c>
      <c r="I245" s="6">
        <f t="shared" si="11"/>
        <v>67.002518891687657</v>
      </c>
      <c r="J245">
        <v>3864</v>
      </c>
      <c r="K245" s="3">
        <f t="shared" si="12"/>
        <v>9.7329974811083115</v>
      </c>
      <c r="L245" s="4">
        <v>10.7</v>
      </c>
      <c r="M245">
        <v>37</v>
      </c>
      <c r="N245">
        <v>8</v>
      </c>
      <c r="O245" s="4">
        <v>175.5</v>
      </c>
      <c r="P245">
        <v>48</v>
      </c>
      <c r="Q245">
        <v>-90</v>
      </c>
      <c r="R245" s="3">
        <f t="shared" si="13"/>
        <v>-1.875</v>
      </c>
      <c r="S245">
        <v>3</v>
      </c>
    </row>
    <row r="246" spans="1:19" x14ac:dyDescent="0.2">
      <c r="A246">
        <v>2019</v>
      </c>
      <c r="B246" t="s">
        <v>372</v>
      </c>
      <c r="C246" t="s">
        <v>319</v>
      </c>
      <c r="D246" t="s">
        <v>44</v>
      </c>
      <c r="E246" t="s">
        <v>94</v>
      </c>
      <c r="F246">
        <v>9</v>
      </c>
      <c r="G246">
        <v>187</v>
      </c>
      <c r="H246">
        <v>304</v>
      </c>
      <c r="I246" s="6">
        <f t="shared" si="11"/>
        <v>61.51315789473685</v>
      </c>
      <c r="J246">
        <v>1989</v>
      </c>
      <c r="K246" s="3">
        <f t="shared" si="12"/>
        <v>6.5427631578947372</v>
      </c>
      <c r="L246" s="4">
        <v>5.9</v>
      </c>
      <c r="M246">
        <v>12</v>
      </c>
      <c r="N246">
        <v>10</v>
      </c>
      <c r="O246" s="4">
        <v>122.9</v>
      </c>
      <c r="P246">
        <v>45</v>
      </c>
      <c r="Q246">
        <v>91</v>
      </c>
      <c r="R246" s="3">
        <f t="shared" si="13"/>
        <v>2.0222222222222221</v>
      </c>
      <c r="S246">
        <v>1</v>
      </c>
    </row>
    <row r="247" spans="1:19" x14ac:dyDescent="0.2">
      <c r="A247">
        <v>2020</v>
      </c>
      <c r="B247" t="s">
        <v>292</v>
      </c>
      <c r="C247" t="s">
        <v>319</v>
      </c>
      <c r="D247" t="s">
        <v>44</v>
      </c>
      <c r="E247" t="s">
        <v>94</v>
      </c>
      <c r="F247">
        <v>10</v>
      </c>
      <c r="G247">
        <v>239</v>
      </c>
      <c r="H247">
        <v>374</v>
      </c>
      <c r="I247" s="6">
        <f>G247/H247*100</f>
        <v>63.903743315508024</v>
      </c>
      <c r="J247">
        <v>2587</v>
      </c>
      <c r="K247" s="3">
        <f t="shared" si="12"/>
        <v>6.9171122994652405</v>
      </c>
      <c r="L247" s="4">
        <v>7.2</v>
      </c>
      <c r="M247">
        <v>14</v>
      </c>
      <c r="N247">
        <v>4</v>
      </c>
      <c r="O247" s="4">
        <v>132.19999999999999</v>
      </c>
      <c r="P247">
        <v>40</v>
      </c>
      <c r="Q247">
        <v>-101</v>
      </c>
      <c r="R247" s="3">
        <f t="shared" si="13"/>
        <v>-2.5249999999999999</v>
      </c>
      <c r="S247">
        <v>2</v>
      </c>
    </row>
    <row r="248" spans="1:19" x14ac:dyDescent="0.2">
      <c r="A248">
        <v>2014</v>
      </c>
      <c r="B248" t="s">
        <v>585</v>
      </c>
      <c r="C248" t="s">
        <v>321</v>
      </c>
      <c r="D248" t="s">
        <v>42</v>
      </c>
      <c r="E248" t="s">
        <v>92</v>
      </c>
      <c r="F248">
        <v>10</v>
      </c>
      <c r="G248">
        <v>122</v>
      </c>
      <c r="H248">
        <v>206</v>
      </c>
      <c r="I248" s="6">
        <f t="shared" ref="I248:I311" si="14">G248/H248*100</f>
        <v>59.22330097087378</v>
      </c>
      <c r="J248">
        <v>1344</v>
      </c>
      <c r="K248" s="3">
        <f t="shared" ref="K248:K311" si="15">J248/H248</f>
        <v>6.5242718446601939</v>
      </c>
      <c r="L248" s="4">
        <v>5.7</v>
      </c>
      <c r="M248">
        <v>10</v>
      </c>
      <c r="N248">
        <v>8</v>
      </c>
      <c r="O248" s="4">
        <v>122.3</v>
      </c>
      <c r="P248">
        <v>95</v>
      </c>
      <c r="Q248">
        <v>263</v>
      </c>
      <c r="R248" s="3">
        <f t="shared" ref="R248:R311" si="16">Q248/P248</f>
        <v>2.7684210526315791</v>
      </c>
      <c r="S248">
        <v>1</v>
      </c>
    </row>
    <row r="249" spans="1:19" x14ac:dyDescent="0.2">
      <c r="A249">
        <v>2015</v>
      </c>
      <c r="B249" t="s">
        <v>539</v>
      </c>
      <c r="C249" t="s">
        <v>319</v>
      </c>
      <c r="D249" t="s">
        <v>42</v>
      </c>
      <c r="E249" t="s">
        <v>92</v>
      </c>
      <c r="F249">
        <v>12</v>
      </c>
      <c r="G249">
        <v>270</v>
      </c>
      <c r="H249">
        <v>481</v>
      </c>
      <c r="I249" s="6">
        <f t="shared" si="14"/>
        <v>56.133056133056137</v>
      </c>
      <c r="J249">
        <v>2761</v>
      </c>
      <c r="K249" s="3">
        <f t="shared" si="15"/>
        <v>5.7401247401247399</v>
      </c>
      <c r="L249" s="4">
        <v>5.8</v>
      </c>
      <c r="M249">
        <v>14</v>
      </c>
      <c r="N249">
        <v>6</v>
      </c>
      <c r="O249" s="4">
        <v>111.5</v>
      </c>
      <c r="P249">
        <v>24</v>
      </c>
      <c r="Q249">
        <v>-153</v>
      </c>
      <c r="R249" s="3">
        <f t="shared" si="16"/>
        <v>-6.375</v>
      </c>
      <c r="S249">
        <v>1</v>
      </c>
    </row>
    <row r="250" spans="1:19" x14ac:dyDescent="0.2">
      <c r="A250">
        <v>2016</v>
      </c>
      <c r="B250" t="s">
        <v>539</v>
      </c>
      <c r="C250" t="s">
        <v>321</v>
      </c>
      <c r="D250" t="s">
        <v>42</v>
      </c>
      <c r="E250" t="s">
        <v>92</v>
      </c>
      <c r="F250">
        <v>8</v>
      </c>
      <c r="G250">
        <v>127</v>
      </c>
      <c r="H250">
        <v>232</v>
      </c>
      <c r="I250" s="6">
        <f t="shared" si="14"/>
        <v>54.741379310344826</v>
      </c>
      <c r="J250">
        <v>1376</v>
      </c>
      <c r="K250" s="3">
        <f t="shared" si="15"/>
        <v>5.931034482758621</v>
      </c>
      <c r="L250" s="4">
        <v>6</v>
      </c>
      <c r="M250">
        <v>8</v>
      </c>
      <c r="N250">
        <v>3</v>
      </c>
      <c r="O250" s="4">
        <v>113.4</v>
      </c>
      <c r="P250">
        <v>20</v>
      </c>
      <c r="Q250">
        <v>-65</v>
      </c>
      <c r="R250" s="3">
        <f t="shared" si="16"/>
        <v>-3.25</v>
      </c>
      <c r="S250">
        <v>0</v>
      </c>
    </row>
    <row r="251" spans="1:19" x14ac:dyDescent="0.2">
      <c r="A251">
        <v>2017</v>
      </c>
      <c r="B251" t="s">
        <v>644</v>
      </c>
      <c r="C251" t="s">
        <v>320</v>
      </c>
      <c r="D251" t="s">
        <v>42</v>
      </c>
      <c r="E251" t="s">
        <v>92</v>
      </c>
      <c r="F251">
        <v>7</v>
      </c>
      <c r="G251">
        <v>94</v>
      </c>
      <c r="H251">
        <v>181</v>
      </c>
      <c r="I251" s="6">
        <f t="shared" si="14"/>
        <v>51.933701657458563</v>
      </c>
      <c r="J251">
        <v>1273</v>
      </c>
      <c r="K251" s="3">
        <f t="shared" si="15"/>
        <v>7.0331491712707184</v>
      </c>
      <c r="L251" s="4">
        <v>5.3</v>
      </c>
      <c r="M251">
        <v>7</v>
      </c>
      <c r="N251">
        <v>10</v>
      </c>
      <c r="O251" s="4">
        <v>112.7</v>
      </c>
      <c r="P251">
        <v>27</v>
      </c>
      <c r="Q251">
        <v>-81</v>
      </c>
      <c r="R251" s="3">
        <f t="shared" si="16"/>
        <v>-3</v>
      </c>
      <c r="S251">
        <v>0</v>
      </c>
    </row>
    <row r="252" spans="1:19" x14ac:dyDescent="0.2">
      <c r="A252">
        <v>2018</v>
      </c>
      <c r="B252" t="s">
        <v>396</v>
      </c>
      <c r="C252" t="s">
        <v>321</v>
      </c>
      <c r="D252" t="s">
        <v>42</v>
      </c>
      <c r="E252" t="s">
        <v>92</v>
      </c>
      <c r="F252">
        <v>10</v>
      </c>
      <c r="G252">
        <v>117</v>
      </c>
      <c r="H252">
        <v>217</v>
      </c>
      <c r="I252" s="6">
        <f t="shared" si="14"/>
        <v>53.917050691244242</v>
      </c>
      <c r="J252">
        <v>1413</v>
      </c>
      <c r="K252" s="3">
        <f t="shared" si="15"/>
        <v>6.5115207373271886</v>
      </c>
      <c r="L252" s="4">
        <v>5</v>
      </c>
      <c r="M252">
        <v>6</v>
      </c>
      <c r="N252">
        <v>10</v>
      </c>
      <c r="O252" s="4">
        <v>108.5</v>
      </c>
      <c r="P252">
        <v>138</v>
      </c>
      <c r="Q252">
        <v>733</v>
      </c>
      <c r="R252" s="3">
        <f t="shared" si="16"/>
        <v>5.3115942028985508</v>
      </c>
      <c r="S252">
        <v>8</v>
      </c>
    </row>
    <row r="253" spans="1:19" x14ac:dyDescent="0.2">
      <c r="A253">
        <v>2019</v>
      </c>
      <c r="B253" t="s">
        <v>351</v>
      </c>
      <c r="C253" t="s">
        <v>319</v>
      </c>
      <c r="D253" t="s">
        <v>42</v>
      </c>
      <c r="E253" t="s">
        <v>92</v>
      </c>
      <c r="F253">
        <v>11</v>
      </c>
      <c r="G253">
        <v>152</v>
      </c>
      <c r="H253">
        <v>275</v>
      </c>
      <c r="I253" s="6">
        <f t="shared" si="14"/>
        <v>55.272727272727273</v>
      </c>
      <c r="J253">
        <v>1884</v>
      </c>
      <c r="K253" s="3">
        <f t="shared" si="15"/>
        <v>6.8509090909090906</v>
      </c>
      <c r="L253" s="4">
        <v>6.9</v>
      </c>
      <c r="M253">
        <v>18</v>
      </c>
      <c r="N253">
        <v>8</v>
      </c>
      <c r="O253" s="4">
        <v>128.6</v>
      </c>
      <c r="P253">
        <v>74</v>
      </c>
      <c r="Q253">
        <v>213</v>
      </c>
      <c r="R253" s="3">
        <f t="shared" si="16"/>
        <v>2.8783783783783785</v>
      </c>
      <c r="S253">
        <v>3</v>
      </c>
    </row>
    <row r="254" spans="1:19" x14ac:dyDescent="0.2">
      <c r="A254">
        <v>2020</v>
      </c>
      <c r="B254" t="s">
        <v>351</v>
      </c>
      <c r="C254" t="s">
        <v>321</v>
      </c>
      <c r="D254" t="s">
        <v>42</v>
      </c>
      <c r="E254" t="s">
        <v>92</v>
      </c>
      <c r="F254">
        <v>5</v>
      </c>
      <c r="G254">
        <v>39</v>
      </c>
      <c r="H254">
        <v>80</v>
      </c>
      <c r="I254" s="6">
        <f t="shared" si="14"/>
        <v>48.75</v>
      </c>
      <c r="J254">
        <v>429</v>
      </c>
      <c r="K254" s="3">
        <f t="shared" si="15"/>
        <v>5.3624999999999998</v>
      </c>
      <c r="L254" s="4">
        <v>6.1</v>
      </c>
      <c r="M254">
        <v>3</v>
      </c>
      <c r="N254">
        <v>0</v>
      </c>
      <c r="O254" s="4">
        <v>106.2</v>
      </c>
      <c r="P254">
        <v>24</v>
      </c>
      <c r="Q254">
        <v>136</v>
      </c>
      <c r="R254" s="3">
        <f t="shared" si="16"/>
        <v>5.666666666666667</v>
      </c>
      <c r="S254">
        <v>1</v>
      </c>
    </row>
    <row r="255" spans="1:19" x14ac:dyDescent="0.2">
      <c r="A255">
        <v>2014</v>
      </c>
      <c r="B255" t="s">
        <v>133</v>
      </c>
      <c r="C255" t="s">
        <v>319</v>
      </c>
      <c r="D255" t="s">
        <v>76</v>
      </c>
      <c r="E255" t="s">
        <v>92</v>
      </c>
      <c r="F255">
        <v>7</v>
      </c>
      <c r="G255">
        <v>101</v>
      </c>
      <c r="H255">
        <v>167</v>
      </c>
      <c r="I255" s="6">
        <f t="shared" si="14"/>
        <v>60.479041916167667</v>
      </c>
      <c r="J255">
        <v>1151</v>
      </c>
      <c r="K255" s="3">
        <f t="shared" si="15"/>
        <v>6.8922155688622757</v>
      </c>
      <c r="L255" s="4">
        <v>6.8</v>
      </c>
      <c r="M255">
        <v>6</v>
      </c>
      <c r="N255">
        <v>3</v>
      </c>
      <c r="O255" s="4">
        <v>126.6</v>
      </c>
      <c r="P255">
        <v>36</v>
      </c>
      <c r="Q255">
        <v>98</v>
      </c>
      <c r="R255" s="3">
        <f t="shared" si="16"/>
        <v>2.7222222222222223</v>
      </c>
      <c r="S255">
        <v>2</v>
      </c>
    </row>
    <row r="256" spans="1:19" x14ac:dyDescent="0.2">
      <c r="A256">
        <v>2015</v>
      </c>
      <c r="B256" t="s">
        <v>133</v>
      </c>
      <c r="C256" t="s">
        <v>321</v>
      </c>
      <c r="D256" t="s">
        <v>76</v>
      </c>
      <c r="E256" t="s">
        <v>92</v>
      </c>
      <c r="F256">
        <v>12</v>
      </c>
      <c r="G256">
        <v>247</v>
      </c>
      <c r="H256">
        <v>412</v>
      </c>
      <c r="I256" s="6">
        <f t="shared" si="14"/>
        <v>59.95145631067961</v>
      </c>
      <c r="J256">
        <v>3573</v>
      </c>
      <c r="K256" s="3">
        <f t="shared" si="15"/>
        <v>8.6723300970873787</v>
      </c>
      <c r="L256" s="4">
        <v>9.1999999999999993</v>
      </c>
      <c r="M256">
        <v>27</v>
      </c>
      <c r="N256">
        <v>7</v>
      </c>
      <c r="O256" s="4">
        <v>151</v>
      </c>
      <c r="P256">
        <v>46</v>
      </c>
      <c r="Q256">
        <v>61</v>
      </c>
      <c r="R256" s="3">
        <f t="shared" si="16"/>
        <v>1.326086956521739</v>
      </c>
      <c r="S256">
        <v>5</v>
      </c>
    </row>
    <row r="257" spans="1:19" x14ac:dyDescent="0.2">
      <c r="A257">
        <v>2016</v>
      </c>
      <c r="B257" t="s">
        <v>436</v>
      </c>
      <c r="C257" t="s">
        <v>319</v>
      </c>
      <c r="D257" t="s">
        <v>76</v>
      </c>
      <c r="E257" t="s">
        <v>92</v>
      </c>
      <c r="F257">
        <v>13</v>
      </c>
      <c r="G257">
        <v>253</v>
      </c>
      <c r="H257">
        <v>438</v>
      </c>
      <c r="I257" s="6">
        <f t="shared" si="14"/>
        <v>57.762557077625573</v>
      </c>
      <c r="J257">
        <v>3362</v>
      </c>
      <c r="K257" s="3">
        <f t="shared" si="15"/>
        <v>7.6757990867579906</v>
      </c>
      <c r="L257" s="4">
        <v>6.8</v>
      </c>
      <c r="M257">
        <v>19</v>
      </c>
      <c r="N257">
        <v>17</v>
      </c>
      <c r="O257" s="4">
        <v>128.80000000000001</v>
      </c>
      <c r="P257">
        <v>41</v>
      </c>
      <c r="Q257">
        <v>-188</v>
      </c>
      <c r="R257" s="3">
        <f t="shared" si="16"/>
        <v>-4.5853658536585362</v>
      </c>
      <c r="S257">
        <v>2</v>
      </c>
    </row>
    <row r="258" spans="1:19" x14ac:dyDescent="0.2">
      <c r="A258">
        <v>2017</v>
      </c>
      <c r="B258" t="s">
        <v>436</v>
      </c>
      <c r="C258" t="s">
        <v>321</v>
      </c>
      <c r="D258" t="s">
        <v>76</v>
      </c>
      <c r="E258" t="s">
        <v>92</v>
      </c>
      <c r="F258">
        <v>10</v>
      </c>
      <c r="G258">
        <v>172</v>
      </c>
      <c r="H258">
        <v>295</v>
      </c>
      <c r="I258" s="6">
        <f t="shared" si="14"/>
        <v>58.305084745762713</v>
      </c>
      <c r="J258">
        <v>1936</v>
      </c>
      <c r="K258" s="3">
        <f t="shared" si="15"/>
        <v>6.5627118644067792</v>
      </c>
      <c r="L258" s="4">
        <v>6.4</v>
      </c>
      <c r="M258">
        <v>15</v>
      </c>
      <c r="N258">
        <v>8</v>
      </c>
      <c r="O258" s="4">
        <v>124.8</v>
      </c>
      <c r="P258">
        <v>37</v>
      </c>
      <c r="Q258">
        <v>-50</v>
      </c>
      <c r="R258" s="3">
        <f t="shared" si="16"/>
        <v>-1.3513513513513513</v>
      </c>
      <c r="S258">
        <v>0</v>
      </c>
    </row>
    <row r="259" spans="1:19" x14ac:dyDescent="0.2">
      <c r="A259">
        <v>2018</v>
      </c>
      <c r="B259" t="s">
        <v>302</v>
      </c>
      <c r="C259" t="s">
        <v>320</v>
      </c>
      <c r="D259" t="s">
        <v>76</v>
      </c>
      <c r="E259" t="s">
        <v>92</v>
      </c>
      <c r="F259">
        <v>12</v>
      </c>
      <c r="G259">
        <v>295</v>
      </c>
      <c r="H259">
        <v>447</v>
      </c>
      <c r="I259" s="6">
        <f t="shared" si="14"/>
        <v>65.995525727069349</v>
      </c>
      <c r="J259">
        <v>2875</v>
      </c>
      <c r="K259" s="3">
        <f t="shared" si="15"/>
        <v>6.4317673378076066</v>
      </c>
      <c r="L259" s="4">
        <v>6</v>
      </c>
      <c r="M259">
        <v>19</v>
      </c>
      <c r="N259">
        <v>13</v>
      </c>
      <c r="O259" s="4">
        <v>128.19999999999999</v>
      </c>
      <c r="P259">
        <v>111</v>
      </c>
      <c r="Q259">
        <v>354</v>
      </c>
      <c r="R259" s="3">
        <f t="shared" si="16"/>
        <v>3.189189189189189</v>
      </c>
      <c r="S259">
        <v>5</v>
      </c>
    </row>
    <row r="260" spans="1:19" x14ac:dyDescent="0.2">
      <c r="A260">
        <v>2019</v>
      </c>
      <c r="B260" t="s">
        <v>302</v>
      </c>
      <c r="C260" t="s">
        <v>319</v>
      </c>
      <c r="D260" t="s">
        <v>76</v>
      </c>
      <c r="E260" t="s">
        <v>92</v>
      </c>
      <c r="F260">
        <v>11</v>
      </c>
      <c r="G260">
        <v>204</v>
      </c>
      <c r="H260">
        <v>300</v>
      </c>
      <c r="I260" s="6">
        <f t="shared" si="14"/>
        <v>68</v>
      </c>
      <c r="J260">
        <v>2454</v>
      </c>
      <c r="K260" s="3">
        <f t="shared" si="15"/>
        <v>8.18</v>
      </c>
      <c r="L260" s="4">
        <v>8.3000000000000007</v>
      </c>
      <c r="M260">
        <v>13</v>
      </c>
      <c r="N260">
        <v>5</v>
      </c>
      <c r="O260" s="4">
        <v>147.69999999999999</v>
      </c>
      <c r="P260">
        <v>97</v>
      </c>
      <c r="Q260">
        <v>252</v>
      </c>
      <c r="R260" s="3">
        <f t="shared" si="16"/>
        <v>2.597938144329897</v>
      </c>
      <c r="S260">
        <v>7</v>
      </c>
    </row>
    <row r="261" spans="1:19" x14ac:dyDescent="0.2">
      <c r="A261">
        <v>2020</v>
      </c>
      <c r="B261" t="s">
        <v>311</v>
      </c>
      <c r="C261" t="s">
        <v>320</v>
      </c>
      <c r="D261" t="s">
        <v>76</v>
      </c>
      <c r="E261" t="s">
        <v>92</v>
      </c>
      <c r="F261">
        <v>6</v>
      </c>
      <c r="G261">
        <v>124</v>
      </c>
      <c r="H261">
        <v>220</v>
      </c>
      <c r="I261" s="6">
        <f t="shared" si="14"/>
        <v>56.36363636363636</v>
      </c>
      <c r="J261">
        <v>1645</v>
      </c>
      <c r="K261" s="3">
        <f t="shared" si="15"/>
        <v>7.4772727272727275</v>
      </c>
      <c r="L261" s="4">
        <v>7.9</v>
      </c>
      <c r="M261">
        <v>14</v>
      </c>
      <c r="N261">
        <v>4</v>
      </c>
      <c r="O261" s="4">
        <v>136.5</v>
      </c>
      <c r="P261">
        <v>18</v>
      </c>
      <c r="Q261">
        <v>25</v>
      </c>
      <c r="R261" s="3">
        <f t="shared" si="16"/>
        <v>1.3888888888888888</v>
      </c>
      <c r="S261">
        <v>2</v>
      </c>
    </row>
    <row r="262" spans="1:19" x14ac:dyDescent="0.2">
      <c r="A262">
        <v>2014</v>
      </c>
      <c r="B262" t="s">
        <v>134</v>
      </c>
      <c r="C262" t="s">
        <v>319</v>
      </c>
      <c r="D262" t="s">
        <v>25</v>
      </c>
      <c r="E262" t="s">
        <v>92</v>
      </c>
      <c r="F262">
        <v>12</v>
      </c>
      <c r="G262">
        <v>213</v>
      </c>
      <c r="H262">
        <v>345</v>
      </c>
      <c r="I262" s="6">
        <f t="shared" si="14"/>
        <v>61.739130434782609</v>
      </c>
      <c r="J262">
        <v>2436</v>
      </c>
      <c r="K262" s="3">
        <f t="shared" si="15"/>
        <v>7.0608695652173914</v>
      </c>
      <c r="L262" s="4">
        <v>7.3</v>
      </c>
      <c r="M262">
        <v>16</v>
      </c>
      <c r="N262">
        <v>5</v>
      </c>
      <c r="O262" s="4">
        <v>133.5</v>
      </c>
      <c r="P262">
        <v>67</v>
      </c>
      <c r="Q262">
        <v>176</v>
      </c>
      <c r="R262" s="3">
        <f t="shared" si="16"/>
        <v>2.6268656716417911</v>
      </c>
      <c r="S262">
        <v>3</v>
      </c>
    </row>
    <row r="263" spans="1:19" x14ac:dyDescent="0.2">
      <c r="A263">
        <v>2015</v>
      </c>
      <c r="B263" t="s">
        <v>145</v>
      </c>
      <c r="C263" t="s">
        <v>319</v>
      </c>
      <c r="D263" t="s">
        <v>25</v>
      </c>
      <c r="E263" t="s">
        <v>92</v>
      </c>
      <c r="F263">
        <v>14</v>
      </c>
      <c r="G263">
        <v>223</v>
      </c>
      <c r="H263">
        <v>362</v>
      </c>
      <c r="I263" s="6">
        <f t="shared" si="14"/>
        <v>61.602209944751387</v>
      </c>
      <c r="J263">
        <v>2809</v>
      </c>
      <c r="K263" s="3">
        <f t="shared" si="15"/>
        <v>7.7596685082872927</v>
      </c>
      <c r="L263" s="4">
        <v>8.1</v>
      </c>
      <c r="M263">
        <v>17</v>
      </c>
      <c r="N263">
        <v>5</v>
      </c>
      <c r="O263" s="4">
        <v>139.5</v>
      </c>
      <c r="P263">
        <v>100</v>
      </c>
      <c r="Q263">
        <v>237</v>
      </c>
      <c r="R263" s="3">
        <f t="shared" si="16"/>
        <v>2.37</v>
      </c>
      <c r="S263">
        <v>6</v>
      </c>
    </row>
    <row r="264" spans="1:19" x14ac:dyDescent="0.2">
      <c r="A264">
        <v>2016</v>
      </c>
      <c r="B264" t="s">
        <v>145</v>
      </c>
      <c r="C264" t="s">
        <v>321</v>
      </c>
      <c r="D264" t="s">
        <v>25</v>
      </c>
      <c r="E264" t="s">
        <v>92</v>
      </c>
      <c r="F264">
        <v>13</v>
      </c>
      <c r="G264">
        <v>170</v>
      </c>
      <c r="H264">
        <v>301</v>
      </c>
      <c r="I264" s="6">
        <f t="shared" si="14"/>
        <v>56.478405315614623</v>
      </c>
      <c r="J264">
        <v>1929</v>
      </c>
      <c r="K264" s="3">
        <f t="shared" si="15"/>
        <v>6.4086378737541532</v>
      </c>
      <c r="L264" s="4">
        <v>6</v>
      </c>
      <c r="M264">
        <v>17</v>
      </c>
      <c r="N264">
        <v>10</v>
      </c>
      <c r="O264" s="4">
        <v>122.3</v>
      </c>
      <c r="P264">
        <v>83</v>
      </c>
      <c r="Q264">
        <v>-13</v>
      </c>
      <c r="R264" s="3">
        <f t="shared" si="16"/>
        <v>-0.15662650602409639</v>
      </c>
      <c r="S264">
        <v>2</v>
      </c>
    </row>
    <row r="265" spans="1:19" x14ac:dyDescent="0.2">
      <c r="A265">
        <v>2017</v>
      </c>
      <c r="B265" t="s">
        <v>345</v>
      </c>
      <c r="C265" t="s">
        <v>320</v>
      </c>
      <c r="D265" t="s">
        <v>25</v>
      </c>
      <c r="E265" t="s">
        <v>92</v>
      </c>
      <c r="F265">
        <v>13</v>
      </c>
      <c r="G265">
        <v>196</v>
      </c>
      <c r="H265">
        <v>351</v>
      </c>
      <c r="I265" s="6">
        <f t="shared" si="14"/>
        <v>55.840455840455839</v>
      </c>
      <c r="J265">
        <v>2432</v>
      </c>
      <c r="K265" s="3">
        <f t="shared" si="15"/>
        <v>6.9287749287749287</v>
      </c>
      <c r="L265" s="4">
        <v>7.6</v>
      </c>
      <c r="M265">
        <v>26</v>
      </c>
      <c r="N265">
        <v>6</v>
      </c>
      <c r="O265" s="4">
        <v>135.1</v>
      </c>
      <c r="P265">
        <v>49</v>
      </c>
      <c r="Q265">
        <v>-115</v>
      </c>
      <c r="R265" s="3">
        <f t="shared" si="16"/>
        <v>-2.3469387755102042</v>
      </c>
      <c r="S265">
        <v>0</v>
      </c>
    </row>
    <row r="266" spans="1:19" x14ac:dyDescent="0.2">
      <c r="A266">
        <v>2018</v>
      </c>
      <c r="B266" t="s">
        <v>345</v>
      </c>
      <c r="C266" t="s">
        <v>319</v>
      </c>
      <c r="D266" t="s">
        <v>25</v>
      </c>
      <c r="E266" t="s">
        <v>92</v>
      </c>
      <c r="F266">
        <v>13</v>
      </c>
      <c r="G266">
        <v>235</v>
      </c>
      <c r="H266">
        <v>396</v>
      </c>
      <c r="I266" s="6">
        <f t="shared" si="14"/>
        <v>59.343434343434339</v>
      </c>
      <c r="J266">
        <v>2852</v>
      </c>
      <c r="K266" s="3">
        <f t="shared" si="15"/>
        <v>7.2020202020202024</v>
      </c>
      <c r="L266" s="4">
        <v>7.4</v>
      </c>
      <c r="M266">
        <v>26</v>
      </c>
      <c r="N266">
        <v>10</v>
      </c>
      <c r="O266" s="4">
        <v>136.5</v>
      </c>
      <c r="P266">
        <v>36</v>
      </c>
      <c r="Q266">
        <v>4</v>
      </c>
      <c r="R266" s="3">
        <f t="shared" si="16"/>
        <v>0.1111111111111111</v>
      </c>
      <c r="S266">
        <v>1</v>
      </c>
    </row>
    <row r="267" spans="1:19" x14ac:dyDescent="0.2">
      <c r="A267">
        <v>2019</v>
      </c>
      <c r="B267" t="s">
        <v>345</v>
      </c>
      <c r="C267" t="s">
        <v>321</v>
      </c>
      <c r="D267" t="s">
        <v>25</v>
      </c>
      <c r="E267" t="s">
        <v>92</v>
      </c>
      <c r="F267">
        <v>13</v>
      </c>
      <c r="G267">
        <v>237</v>
      </c>
      <c r="H267">
        <v>399</v>
      </c>
      <c r="I267" s="6">
        <f t="shared" si="14"/>
        <v>59.398496240601503</v>
      </c>
      <c r="J267">
        <v>2951</v>
      </c>
      <c r="K267" s="3">
        <f t="shared" si="15"/>
        <v>7.3959899749373434</v>
      </c>
      <c r="L267" s="4">
        <v>7.4</v>
      </c>
      <c r="M267">
        <v>16</v>
      </c>
      <c r="N267">
        <v>7</v>
      </c>
      <c r="O267" s="4">
        <v>131.19999999999999</v>
      </c>
      <c r="P267">
        <v>76</v>
      </c>
      <c r="Q267">
        <v>7</v>
      </c>
      <c r="R267" s="3">
        <f t="shared" si="16"/>
        <v>9.2105263157894732E-2</v>
      </c>
      <c r="S267">
        <v>1</v>
      </c>
    </row>
    <row r="268" spans="1:19" x14ac:dyDescent="0.2">
      <c r="A268">
        <v>2020</v>
      </c>
      <c r="B268" t="s">
        <v>261</v>
      </c>
      <c r="C268" t="s">
        <v>320</v>
      </c>
      <c r="D268" t="s">
        <v>25</v>
      </c>
      <c r="E268" t="s">
        <v>92</v>
      </c>
      <c r="F268">
        <v>8</v>
      </c>
      <c r="G268">
        <v>140</v>
      </c>
      <c r="H268">
        <v>245</v>
      </c>
      <c r="I268" s="6">
        <f t="shared" si="14"/>
        <v>57.142857142857139</v>
      </c>
      <c r="J268">
        <v>1569</v>
      </c>
      <c r="K268" s="3">
        <f t="shared" si="15"/>
        <v>6.4040816326530612</v>
      </c>
      <c r="L268" s="4">
        <v>6.2</v>
      </c>
      <c r="M268">
        <v>9</v>
      </c>
      <c r="N268">
        <v>5</v>
      </c>
      <c r="O268" s="4">
        <v>119</v>
      </c>
      <c r="P268">
        <v>32</v>
      </c>
      <c r="Q268">
        <v>-4</v>
      </c>
      <c r="R268" s="3">
        <f t="shared" si="16"/>
        <v>-0.125</v>
      </c>
      <c r="S268">
        <v>2</v>
      </c>
    </row>
    <row r="269" spans="1:19" x14ac:dyDescent="0.2">
      <c r="A269">
        <v>2014</v>
      </c>
      <c r="B269" t="s">
        <v>583</v>
      </c>
      <c r="C269" t="s">
        <v>321</v>
      </c>
      <c r="D269" t="s">
        <v>15</v>
      </c>
      <c r="E269" t="s">
        <v>92</v>
      </c>
      <c r="F269">
        <v>13</v>
      </c>
      <c r="G269">
        <v>189</v>
      </c>
      <c r="H269">
        <v>354</v>
      </c>
      <c r="I269" s="6">
        <f t="shared" si="14"/>
        <v>53.389830508474581</v>
      </c>
      <c r="J269">
        <v>2288</v>
      </c>
      <c r="K269" s="3">
        <f t="shared" si="15"/>
        <v>6.463276836158192</v>
      </c>
      <c r="L269" s="4">
        <v>5.9</v>
      </c>
      <c r="M269">
        <v>13</v>
      </c>
      <c r="N269">
        <v>10</v>
      </c>
      <c r="O269" s="4">
        <v>114.2</v>
      </c>
      <c r="P269">
        <v>161</v>
      </c>
      <c r="Q269">
        <v>539</v>
      </c>
      <c r="R269" s="3">
        <f t="shared" si="16"/>
        <v>3.347826086956522</v>
      </c>
      <c r="S269">
        <v>8</v>
      </c>
    </row>
    <row r="270" spans="1:19" x14ac:dyDescent="0.2">
      <c r="A270">
        <v>2015</v>
      </c>
      <c r="B270" t="s">
        <v>494</v>
      </c>
      <c r="C270" t="s">
        <v>319</v>
      </c>
      <c r="D270" t="s">
        <v>15</v>
      </c>
      <c r="E270" t="s">
        <v>92</v>
      </c>
      <c r="F270">
        <v>9</v>
      </c>
      <c r="G270">
        <v>90</v>
      </c>
      <c r="H270">
        <v>180</v>
      </c>
      <c r="I270" s="6">
        <f t="shared" si="14"/>
        <v>50</v>
      </c>
      <c r="J270">
        <v>1001</v>
      </c>
      <c r="K270" s="3">
        <f t="shared" si="15"/>
        <v>5.5611111111111109</v>
      </c>
      <c r="L270" s="4">
        <v>3.2</v>
      </c>
      <c r="M270">
        <v>8</v>
      </c>
      <c r="N270">
        <v>13</v>
      </c>
      <c r="O270" s="4">
        <v>96.9</v>
      </c>
      <c r="P270">
        <v>109</v>
      </c>
      <c r="Q270">
        <v>535</v>
      </c>
      <c r="R270" s="3">
        <f t="shared" si="16"/>
        <v>4.9082568807339451</v>
      </c>
      <c r="S270">
        <v>3</v>
      </c>
    </row>
    <row r="271" spans="1:19" x14ac:dyDescent="0.2">
      <c r="A271">
        <v>2016</v>
      </c>
      <c r="B271" t="s">
        <v>494</v>
      </c>
      <c r="C271" t="s">
        <v>321</v>
      </c>
      <c r="D271" t="s">
        <v>15</v>
      </c>
      <c r="E271" t="s">
        <v>92</v>
      </c>
      <c r="F271">
        <v>11</v>
      </c>
      <c r="G271">
        <v>122</v>
      </c>
      <c r="H271">
        <v>197</v>
      </c>
      <c r="I271" s="6">
        <f t="shared" si="14"/>
        <v>61.928934010152282</v>
      </c>
      <c r="J271">
        <v>1464</v>
      </c>
      <c r="K271" s="3">
        <f t="shared" si="15"/>
        <v>7.4314720812182742</v>
      </c>
      <c r="L271" s="4">
        <v>7.7</v>
      </c>
      <c r="M271">
        <v>12</v>
      </c>
      <c r="N271">
        <v>4</v>
      </c>
      <c r="O271" s="4">
        <v>140.4</v>
      </c>
      <c r="P271">
        <v>91</v>
      </c>
      <c r="Q271">
        <v>93</v>
      </c>
      <c r="R271" s="3">
        <f t="shared" si="16"/>
        <v>1.0219780219780219</v>
      </c>
      <c r="S271">
        <v>4</v>
      </c>
    </row>
    <row r="272" spans="1:19" x14ac:dyDescent="0.2">
      <c r="A272">
        <v>2017</v>
      </c>
      <c r="B272" t="s">
        <v>443</v>
      </c>
      <c r="C272" t="s">
        <v>320</v>
      </c>
      <c r="D272" t="s">
        <v>15</v>
      </c>
      <c r="E272" t="s">
        <v>92</v>
      </c>
      <c r="F272">
        <v>10</v>
      </c>
      <c r="G272">
        <v>121</v>
      </c>
      <c r="H272">
        <v>233</v>
      </c>
      <c r="I272" s="6">
        <f t="shared" si="14"/>
        <v>51.931330472102999</v>
      </c>
      <c r="J272">
        <v>1313</v>
      </c>
      <c r="K272" s="3">
        <f t="shared" si="15"/>
        <v>5.6351931330472107</v>
      </c>
      <c r="L272" s="4">
        <v>5.5</v>
      </c>
      <c r="M272">
        <v>10</v>
      </c>
      <c r="N272">
        <v>5</v>
      </c>
      <c r="O272" s="4">
        <v>109.1</v>
      </c>
      <c r="P272">
        <v>72</v>
      </c>
      <c r="Q272">
        <v>13</v>
      </c>
      <c r="R272" s="3">
        <f t="shared" si="16"/>
        <v>0.18055555555555555</v>
      </c>
      <c r="S272">
        <v>2</v>
      </c>
    </row>
    <row r="273" spans="1:19" x14ac:dyDescent="0.2">
      <c r="A273">
        <v>2018</v>
      </c>
      <c r="B273" t="s">
        <v>645</v>
      </c>
      <c r="C273" t="s">
        <v>322</v>
      </c>
      <c r="D273" t="s">
        <v>15</v>
      </c>
      <c r="E273" t="s">
        <v>92</v>
      </c>
      <c r="F273">
        <v>10</v>
      </c>
      <c r="G273">
        <v>84</v>
      </c>
      <c r="H273">
        <v>170</v>
      </c>
      <c r="I273" s="6">
        <f t="shared" si="14"/>
        <v>49.411764705882355</v>
      </c>
      <c r="J273">
        <v>1083</v>
      </c>
      <c r="K273" s="3">
        <f t="shared" si="15"/>
        <v>6.3705882352941172</v>
      </c>
      <c r="L273" s="4">
        <v>6.4</v>
      </c>
      <c r="M273">
        <v>9</v>
      </c>
      <c r="N273">
        <v>4</v>
      </c>
      <c r="O273" s="4">
        <v>115.7</v>
      </c>
      <c r="P273">
        <v>40</v>
      </c>
      <c r="Q273">
        <v>-15</v>
      </c>
      <c r="R273" s="3">
        <f t="shared" si="16"/>
        <v>-0.375</v>
      </c>
      <c r="S273">
        <v>0</v>
      </c>
    </row>
    <row r="274" spans="1:19" x14ac:dyDescent="0.2">
      <c r="A274">
        <v>2019</v>
      </c>
      <c r="B274" t="s">
        <v>374</v>
      </c>
      <c r="C274" t="s">
        <v>319</v>
      </c>
      <c r="D274" t="s">
        <v>15</v>
      </c>
      <c r="E274" t="s">
        <v>92</v>
      </c>
      <c r="F274">
        <v>10</v>
      </c>
      <c r="G274">
        <v>98</v>
      </c>
      <c r="H274">
        <v>207</v>
      </c>
      <c r="I274" s="6">
        <f t="shared" si="14"/>
        <v>47.342995169082123</v>
      </c>
      <c r="J274">
        <v>1274</v>
      </c>
      <c r="K274" s="3">
        <f t="shared" si="15"/>
        <v>6.1545893719806761</v>
      </c>
      <c r="L274" s="4">
        <v>6</v>
      </c>
      <c r="M274">
        <v>12</v>
      </c>
      <c r="N274">
        <v>6</v>
      </c>
      <c r="O274" s="4">
        <v>112.4</v>
      </c>
      <c r="P274">
        <v>53</v>
      </c>
      <c r="Q274">
        <v>-53</v>
      </c>
      <c r="R274" s="3">
        <f t="shared" si="16"/>
        <v>-1</v>
      </c>
      <c r="S274">
        <v>0</v>
      </c>
    </row>
    <row r="275" spans="1:19" x14ac:dyDescent="0.2">
      <c r="A275">
        <v>2020</v>
      </c>
      <c r="B275" t="s">
        <v>232</v>
      </c>
      <c r="C275" t="s">
        <v>320</v>
      </c>
      <c r="D275" t="s">
        <v>15</v>
      </c>
      <c r="E275" t="s">
        <v>92</v>
      </c>
      <c r="F275">
        <v>4</v>
      </c>
      <c r="G275">
        <v>75</v>
      </c>
      <c r="H275">
        <v>122</v>
      </c>
      <c r="I275" s="6">
        <f t="shared" si="14"/>
        <v>61.475409836065573</v>
      </c>
      <c r="J275">
        <v>1011</v>
      </c>
      <c r="K275" s="3">
        <f t="shared" si="15"/>
        <v>8.2868852459016402</v>
      </c>
      <c r="L275" s="4">
        <v>6.9</v>
      </c>
      <c r="M275">
        <v>7</v>
      </c>
      <c r="N275">
        <v>7</v>
      </c>
      <c r="O275" s="4">
        <v>138.5</v>
      </c>
      <c r="P275">
        <v>26</v>
      </c>
      <c r="Q275">
        <v>44</v>
      </c>
      <c r="R275" s="3">
        <f t="shared" si="16"/>
        <v>1.6923076923076923</v>
      </c>
      <c r="S275">
        <v>2</v>
      </c>
    </row>
    <row r="276" spans="1:19" x14ac:dyDescent="0.2">
      <c r="A276">
        <v>2014</v>
      </c>
      <c r="B276" t="s">
        <v>554</v>
      </c>
      <c r="C276" t="s">
        <v>321</v>
      </c>
      <c r="D276" t="s">
        <v>33</v>
      </c>
      <c r="E276" t="s">
        <v>92</v>
      </c>
      <c r="F276">
        <v>12</v>
      </c>
      <c r="G276">
        <v>174</v>
      </c>
      <c r="H276">
        <v>283</v>
      </c>
      <c r="I276" s="6">
        <f t="shared" si="14"/>
        <v>61.484098939929332</v>
      </c>
      <c r="J276">
        <v>1896</v>
      </c>
      <c r="K276" s="3">
        <f t="shared" si="15"/>
        <v>6.6996466431095403</v>
      </c>
      <c r="L276" s="4">
        <v>5</v>
      </c>
      <c r="M276">
        <v>10</v>
      </c>
      <c r="N276">
        <v>15</v>
      </c>
      <c r="O276" s="4">
        <v>118.8</v>
      </c>
      <c r="P276">
        <v>98</v>
      </c>
      <c r="Q276">
        <v>258</v>
      </c>
      <c r="R276" s="3">
        <f t="shared" si="16"/>
        <v>2.6326530612244898</v>
      </c>
      <c r="S276">
        <v>4</v>
      </c>
    </row>
    <row r="277" spans="1:19" x14ac:dyDescent="0.2">
      <c r="A277">
        <v>2015</v>
      </c>
      <c r="B277" t="s">
        <v>134</v>
      </c>
      <c r="C277" t="s">
        <v>321</v>
      </c>
      <c r="D277" t="s">
        <v>33</v>
      </c>
      <c r="E277" t="s">
        <v>92</v>
      </c>
      <c r="F277">
        <v>13</v>
      </c>
      <c r="G277">
        <v>249</v>
      </c>
      <c r="H277">
        <v>389</v>
      </c>
      <c r="I277" s="6">
        <f t="shared" si="14"/>
        <v>64.010282776349612</v>
      </c>
      <c r="J277">
        <v>3017</v>
      </c>
      <c r="K277" s="3">
        <f t="shared" si="15"/>
        <v>7.7557840616966578</v>
      </c>
      <c r="L277" s="4">
        <v>7.7</v>
      </c>
      <c r="M277">
        <v>20</v>
      </c>
      <c r="N277">
        <v>9</v>
      </c>
      <c r="O277" s="4">
        <v>141.5</v>
      </c>
      <c r="P277">
        <v>58</v>
      </c>
      <c r="Q277">
        <v>166</v>
      </c>
      <c r="R277" s="3">
        <f t="shared" si="16"/>
        <v>2.8620689655172415</v>
      </c>
      <c r="S277">
        <v>4</v>
      </c>
    </row>
    <row r="278" spans="1:19" x14ac:dyDescent="0.2">
      <c r="A278">
        <v>2016</v>
      </c>
      <c r="B278" t="s">
        <v>489</v>
      </c>
      <c r="C278" t="s">
        <v>319</v>
      </c>
      <c r="D278" t="s">
        <v>33</v>
      </c>
      <c r="E278" t="s">
        <v>92</v>
      </c>
      <c r="F278">
        <v>12</v>
      </c>
      <c r="G278">
        <v>204</v>
      </c>
      <c r="H278">
        <v>331</v>
      </c>
      <c r="I278" s="6">
        <f t="shared" si="14"/>
        <v>61.631419939577036</v>
      </c>
      <c r="J278">
        <v>2538</v>
      </c>
      <c r="K278" s="3">
        <f t="shared" si="15"/>
        <v>7.6676737160120849</v>
      </c>
      <c r="L278" s="4">
        <v>7.8</v>
      </c>
      <c r="M278">
        <v>18</v>
      </c>
      <c r="N278">
        <v>7</v>
      </c>
      <c r="O278" s="4">
        <v>139.80000000000001</v>
      </c>
      <c r="P278">
        <v>35</v>
      </c>
      <c r="Q278">
        <v>-60</v>
      </c>
      <c r="R278" s="3">
        <f t="shared" si="16"/>
        <v>-1.7142857142857142</v>
      </c>
      <c r="S278">
        <v>1</v>
      </c>
    </row>
    <row r="279" spans="1:19" x14ac:dyDescent="0.2">
      <c r="A279">
        <v>2017</v>
      </c>
      <c r="B279" t="s">
        <v>647</v>
      </c>
      <c r="C279" t="s">
        <v>321</v>
      </c>
      <c r="D279" t="s">
        <v>33</v>
      </c>
      <c r="E279" t="s">
        <v>92</v>
      </c>
      <c r="F279">
        <v>9</v>
      </c>
      <c r="G279">
        <v>84</v>
      </c>
      <c r="H279">
        <v>157</v>
      </c>
      <c r="I279" s="6">
        <f t="shared" si="14"/>
        <v>53.503184713375795</v>
      </c>
      <c r="J279">
        <v>973</v>
      </c>
      <c r="K279" s="3">
        <f t="shared" si="15"/>
        <v>6.1974522292993628</v>
      </c>
      <c r="L279" s="4">
        <v>4.7</v>
      </c>
      <c r="M279">
        <v>2</v>
      </c>
      <c r="N279">
        <v>6</v>
      </c>
      <c r="O279" s="4">
        <v>102.1</v>
      </c>
      <c r="P279">
        <v>44</v>
      </c>
      <c r="Q279">
        <v>-54</v>
      </c>
      <c r="R279" s="3">
        <f t="shared" si="16"/>
        <v>-1.2272727272727273</v>
      </c>
      <c r="S279">
        <v>0</v>
      </c>
    </row>
    <row r="280" spans="1:19" x14ac:dyDescent="0.2">
      <c r="A280">
        <v>2018</v>
      </c>
      <c r="B280" t="s">
        <v>333</v>
      </c>
      <c r="C280" t="s">
        <v>319</v>
      </c>
      <c r="D280" t="s">
        <v>33</v>
      </c>
      <c r="E280" t="s">
        <v>92</v>
      </c>
      <c r="F280">
        <v>13</v>
      </c>
      <c r="G280">
        <v>210</v>
      </c>
      <c r="H280">
        <v>325</v>
      </c>
      <c r="I280" s="6">
        <f t="shared" si="14"/>
        <v>64.615384615384613</v>
      </c>
      <c r="J280">
        <v>2600</v>
      </c>
      <c r="K280" s="3">
        <f t="shared" si="15"/>
        <v>8</v>
      </c>
      <c r="L280" s="4">
        <v>8.4</v>
      </c>
      <c r="M280">
        <v>22</v>
      </c>
      <c r="N280">
        <v>7</v>
      </c>
      <c r="O280" s="4">
        <v>149.80000000000001</v>
      </c>
      <c r="P280">
        <v>76</v>
      </c>
      <c r="Q280">
        <v>273</v>
      </c>
      <c r="R280" s="3">
        <f t="shared" si="16"/>
        <v>3.5921052631578947</v>
      </c>
      <c r="S280">
        <v>2</v>
      </c>
    </row>
    <row r="281" spans="1:19" x14ac:dyDescent="0.2">
      <c r="A281">
        <v>2019</v>
      </c>
      <c r="B281" t="s">
        <v>333</v>
      </c>
      <c r="C281" t="s">
        <v>321</v>
      </c>
      <c r="D281" t="s">
        <v>33</v>
      </c>
      <c r="E281" t="s">
        <v>92</v>
      </c>
      <c r="F281">
        <v>13</v>
      </c>
      <c r="G281">
        <v>214</v>
      </c>
      <c r="H281">
        <v>381</v>
      </c>
      <c r="I281" s="6">
        <f t="shared" si="14"/>
        <v>56.167979002624669</v>
      </c>
      <c r="J281">
        <v>3061</v>
      </c>
      <c r="K281" s="3">
        <f t="shared" si="15"/>
        <v>8.0341207349081358</v>
      </c>
      <c r="L281" s="4">
        <v>8.3000000000000007</v>
      </c>
      <c r="M281">
        <v>23</v>
      </c>
      <c r="N281">
        <v>8</v>
      </c>
      <c r="O281" s="4">
        <v>139.4</v>
      </c>
      <c r="P281">
        <v>87</v>
      </c>
      <c r="Q281">
        <v>50</v>
      </c>
      <c r="R281" s="3">
        <f t="shared" si="16"/>
        <v>0.57471264367816088</v>
      </c>
      <c r="S281">
        <v>5</v>
      </c>
    </row>
    <row r="282" spans="1:19" x14ac:dyDescent="0.2">
      <c r="A282">
        <v>2020</v>
      </c>
      <c r="B282" t="s">
        <v>262</v>
      </c>
      <c r="C282" t="s">
        <v>319</v>
      </c>
      <c r="D282" t="s">
        <v>33</v>
      </c>
      <c r="E282" t="s">
        <v>92</v>
      </c>
      <c r="F282">
        <v>6</v>
      </c>
      <c r="G282">
        <v>80</v>
      </c>
      <c r="H282">
        <v>141</v>
      </c>
      <c r="I282" s="6">
        <f t="shared" si="14"/>
        <v>56.737588652482273</v>
      </c>
      <c r="J282">
        <v>1077</v>
      </c>
      <c r="K282" s="3">
        <f t="shared" si="15"/>
        <v>7.6382978723404253</v>
      </c>
      <c r="L282" s="4">
        <v>6.9</v>
      </c>
      <c r="M282">
        <v>4</v>
      </c>
      <c r="N282">
        <v>4</v>
      </c>
      <c r="O282" s="4">
        <v>124.6</v>
      </c>
      <c r="P282">
        <v>38</v>
      </c>
      <c r="Q282">
        <v>109</v>
      </c>
      <c r="R282" s="3">
        <f t="shared" si="16"/>
        <v>2.8684210526315788</v>
      </c>
      <c r="S282">
        <v>1</v>
      </c>
    </row>
    <row r="283" spans="1:19" x14ac:dyDescent="0.2">
      <c r="A283">
        <v>2014</v>
      </c>
      <c r="B283" t="s">
        <v>129</v>
      </c>
      <c r="C283" t="s">
        <v>319</v>
      </c>
      <c r="D283" t="s">
        <v>87</v>
      </c>
      <c r="E283" t="s">
        <v>92</v>
      </c>
      <c r="F283">
        <v>13</v>
      </c>
      <c r="G283">
        <v>212</v>
      </c>
      <c r="H283">
        <v>365</v>
      </c>
      <c r="I283" s="6">
        <f t="shared" si="14"/>
        <v>58.082191780821915</v>
      </c>
      <c r="J283">
        <v>3214</v>
      </c>
      <c r="K283" s="3">
        <f t="shared" si="15"/>
        <v>8.8054794520547937</v>
      </c>
      <c r="L283" s="4">
        <v>9.1</v>
      </c>
      <c r="M283">
        <v>24</v>
      </c>
      <c r="N283">
        <v>8</v>
      </c>
      <c r="O283" s="4">
        <v>149.4</v>
      </c>
      <c r="P283">
        <v>51</v>
      </c>
      <c r="Q283">
        <v>80</v>
      </c>
      <c r="R283" s="3">
        <f t="shared" si="16"/>
        <v>1.5686274509803921</v>
      </c>
      <c r="S283">
        <v>2</v>
      </c>
    </row>
    <row r="284" spans="1:19" x14ac:dyDescent="0.2">
      <c r="A284">
        <v>2015</v>
      </c>
      <c r="B284" t="s">
        <v>129</v>
      </c>
      <c r="C284" t="s">
        <v>321</v>
      </c>
      <c r="D284" t="s">
        <v>87</v>
      </c>
      <c r="E284" t="s">
        <v>92</v>
      </c>
      <c r="F284">
        <v>13</v>
      </c>
      <c r="G284">
        <v>229</v>
      </c>
      <c r="H284">
        <v>408</v>
      </c>
      <c r="I284" s="6">
        <f t="shared" si="14"/>
        <v>56.127450980392155</v>
      </c>
      <c r="J284">
        <v>3131</v>
      </c>
      <c r="K284" s="3">
        <f t="shared" si="15"/>
        <v>7.6740196078431371</v>
      </c>
      <c r="L284" s="4">
        <v>8.1</v>
      </c>
      <c r="M284">
        <v>24</v>
      </c>
      <c r="N284">
        <v>7</v>
      </c>
      <c r="O284" s="4">
        <v>136.6</v>
      </c>
      <c r="P284">
        <v>52</v>
      </c>
      <c r="Q284">
        <v>56</v>
      </c>
      <c r="R284" s="3">
        <f t="shared" si="16"/>
        <v>1.0769230769230769</v>
      </c>
      <c r="S284">
        <v>0</v>
      </c>
    </row>
    <row r="285" spans="1:19" x14ac:dyDescent="0.2">
      <c r="A285">
        <v>2016</v>
      </c>
      <c r="B285" t="s">
        <v>470</v>
      </c>
      <c r="C285" t="s">
        <v>321</v>
      </c>
      <c r="D285" t="s">
        <v>87</v>
      </c>
      <c r="E285" t="s">
        <v>92</v>
      </c>
      <c r="F285">
        <v>11</v>
      </c>
      <c r="G285">
        <v>154</v>
      </c>
      <c r="H285">
        <v>262</v>
      </c>
      <c r="I285" s="6">
        <f t="shared" si="14"/>
        <v>58.778625954198475</v>
      </c>
      <c r="J285">
        <v>1970</v>
      </c>
      <c r="K285" s="3">
        <f t="shared" si="15"/>
        <v>7.5190839694656493</v>
      </c>
      <c r="L285" s="4">
        <v>7.2</v>
      </c>
      <c r="M285">
        <v>16</v>
      </c>
      <c r="N285">
        <v>9</v>
      </c>
      <c r="O285" s="4">
        <v>135.19999999999999</v>
      </c>
      <c r="P285">
        <v>63</v>
      </c>
      <c r="Q285">
        <v>70</v>
      </c>
      <c r="R285" s="3">
        <f t="shared" si="16"/>
        <v>1.1111111111111112</v>
      </c>
      <c r="S285">
        <v>0</v>
      </c>
    </row>
    <row r="286" spans="1:19" x14ac:dyDescent="0.2">
      <c r="A286">
        <v>2017</v>
      </c>
      <c r="B286" t="s">
        <v>349</v>
      </c>
      <c r="C286" t="s">
        <v>320</v>
      </c>
      <c r="D286" t="s">
        <v>87</v>
      </c>
      <c r="E286" t="s">
        <v>92</v>
      </c>
      <c r="F286">
        <v>13</v>
      </c>
      <c r="G286">
        <v>246</v>
      </c>
      <c r="H286">
        <v>417</v>
      </c>
      <c r="I286" s="6">
        <f t="shared" si="14"/>
        <v>58.992805755395686</v>
      </c>
      <c r="J286">
        <v>2793</v>
      </c>
      <c r="K286" s="3">
        <f t="shared" si="15"/>
        <v>6.6978417266187051</v>
      </c>
      <c r="L286" s="4">
        <v>6.9</v>
      </c>
      <c r="M286">
        <v>20</v>
      </c>
      <c r="N286">
        <v>7</v>
      </c>
      <c r="O286" s="4">
        <v>127.7</v>
      </c>
      <c r="P286">
        <v>124</v>
      </c>
      <c r="Q286">
        <v>559</v>
      </c>
      <c r="R286" s="3">
        <f t="shared" si="16"/>
        <v>4.508064516129032</v>
      </c>
      <c r="S286">
        <v>5</v>
      </c>
    </row>
    <row r="287" spans="1:19" x14ac:dyDescent="0.2">
      <c r="A287">
        <v>2018</v>
      </c>
      <c r="B287" t="s">
        <v>349</v>
      </c>
      <c r="C287" t="s">
        <v>319</v>
      </c>
      <c r="D287" t="s">
        <v>87</v>
      </c>
      <c r="E287" t="s">
        <v>92</v>
      </c>
      <c r="F287">
        <v>11</v>
      </c>
      <c r="G287">
        <v>184</v>
      </c>
      <c r="H287">
        <v>339</v>
      </c>
      <c r="I287" s="6">
        <f t="shared" si="14"/>
        <v>54.277286135693217</v>
      </c>
      <c r="J287">
        <v>2040</v>
      </c>
      <c r="K287" s="3">
        <f t="shared" si="15"/>
        <v>6.0176991150442474</v>
      </c>
      <c r="L287" s="4">
        <v>5</v>
      </c>
      <c r="M287">
        <v>8</v>
      </c>
      <c r="N287">
        <v>11</v>
      </c>
      <c r="O287" s="4">
        <v>106.1</v>
      </c>
      <c r="P287">
        <v>90</v>
      </c>
      <c r="Q287">
        <v>184</v>
      </c>
      <c r="R287" s="3">
        <f t="shared" si="16"/>
        <v>2.0444444444444443</v>
      </c>
      <c r="S287">
        <v>2</v>
      </c>
    </row>
    <row r="288" spans="1:19" x14ac:dyDescent="0.2">
      <c r="A288">
        <v>2019</v>
      </c>
      <c r="B288" t="s">
        <v>349</v>
      </c>
      <c r="C288" t="s">
        <v>321</v>
      </c>
      <c r="D288" t="s">
        <v>87</v>
      </c>
      <c r="E288" t="s">
        <v>92</v>
      </c>
      <c r="F288">
        <v>13</v>
      </c>
      <c r="G288">
        <v>260</v>
      </c>
      <c r="H288">
        <v>436</v>
      </c>
      <c r="I288" s="6">
        <f t="shared" si="14"/>
        <v>59.633027522935777</v>
      </c>
      <c r="J288">
        <v>3079</v>
      </c>
      <c r="K288" s="3">
        <f t="shared" si="15"/>
        <v>7.0619266055045875</v>
      </c>
      <c r="L288" s="4">
        <v>6.5</v>
      </c>
      <c r="M288">
        <v>17</v>
      </c>
      <c r="N288">
        <v>13</v>
      </c>
      <c r="O288" s="4">
        <v>125.9</v>
      </c>
      <c r="P288">
        <v>111</v>
      </c>
      <c r="Q288">
        <v>363</v>
      </c>
      <c r="R288" s="3">
        <f t="shared" si="16"/>
        <v>3.2702702702702702</v>
      </c>
      <c r="S288">
        <v>3</v>
      </c>
    </row>
    <row r="289" spans="1:19" x14ac:dyDescent="0.2">
      <c r="A289">
        <v>2020</v>
      </c>
      <c r="B289" t="s">
        <v>272</v>
      </c>
      <c r="C289" t="s">
        <v>319</v>
      </c>
      <c r="D289" t="s">
        <v>87</v>
      </c>
      <c r="E289" t="s">
        <v>92</v>
      </c>
      <c r="F289">
        <v>6</v>
      </c>
      <c r="G289">
        <v>84</v>
      </c>
      <c r="H289">
        <v>157</v>
      </c>
      <c r="I289" s="6">
        <f t="shared" si="14"/>
        <v>53.503184713375795</v>
      </c>
      <c r="J289">
        <v>1090</v>
      </c>
      <c r="K289" s="3">
        <f t="shared" si="15"/>
        <v>6.9426751592356686</v>
      </c>
      <c r="L289" s="4">
        <v>5.4</v>
      </c>
      <c r="M289">
        <v>8</v>
      </c>
      <c r="N289">
        <v>9</v>
      </c>
      <c r="O289" s="4">
        <v>117.2</v>
      </c>
      <c r="P289">
        <v>32</v>
      </c>
      <c r="Q289">
        <v>39</v>
      </c>
      <c r="R289" s="3">
        <f t="shared" si="16"/>
        <v>1.21875</v>
      </c>
      <c r="S289">
        <v>0</v>
      </c>
    </row>
    <row r="290" spans="1:19" x14ac:dyDescent="0.2">
      <c r="A290">
        <v>2014</v>
      </c>
      <c r="B290" t="s">
        <v>496</v>
      </c>
      <c r="C290" t="s">
        <v>320</v>
      </c>
      <c r="D290" t="s">
        <v>16</v>
      </c>
      <c r="E290" t="s">
        <v>92</v>
      </c>
      <c r="F290">
        <v>12</v>
      </c>
      <c r="G290">
        <v>122</v>
      </c>
      <c r="H290">
        <v>237</v>
      </c>
      <c r="I290" s="6">
        <f t="shared" si="14"/>
        <v>51.47679324894515</v>
      </c>
      <c r="J290">
        <v>1798</v>
      </c>
      <c r="K290" s="3">
        <f t="shared" si="15"/>
        <v>7.5864978902953588</v>
      </c>
      <c r="L290" s="4">
        <v>7</v>
      </c>
      <c r="M290">
        <v>11</v>
      </c>
      <c r="N290">
        <v>8</v>
      </c>
      <c r="O290" s="4">
        <v>123.8</v>
      </c>
      <c r="P290">
        <v>126</v>
      </c>
      <c r="Q290">
        <v>452</v>
      </c>
      <c r="R290" s="3">
        <f t="shared" si="16"/>
        <v>3.5873015873015874</v>
      </c>
      <c r="S290">
        <v>10</v>
      </c>
    </row>
    <row r="291" spans="1:19" x14ac:dyDescent="0.2">
      <c r="A291">
        <v>2015</v>
      </c>
      <c r="B291" t="s">
        <v>496</v>
      </c>
      <c r="C291" t="s">
        <v>319</v>
      </c>
      <c r="D291" t="s">
        <v>16</v>
      </c>
      <c r="E291" t="s">
        <v>92</v>
      </c>
      <c r="F291">
        <v>13</v>
      </c>
      <c r="G291">
        <v>242</v>
      </c>
      <c r="H291">
        <v>407</v>
      </c>
      <c r="I291" s="6">
        <f t="shared" si="14"/>
        <v>59.45945945945946</v>
      </c>
      <c r="J291">
        <v>2701</v>
      </c>
      <c r="K291" s="3">
        <f t="shared" si="15"/>
        <v>6.6363636363636367</v>
      </c>
      <c r="L291" s="4">
        <v>6.1</v>
      </c>
      <c r="M291">
        <v>14</v>
      </c>
      <c r="N291">
        <v>11</v>
      </c>
      <c r="O291" s="4">
        <v>121.2</v>
      </c>
      <c r="P291">
        <v>107</v>
      </c>
      <c r="Q291">
        <v>270</v>
      </c>
      <c r="R291" s="3">
        <f t="shared" si="16"/>
        <v>2.5233644859813085</v>
      </c>
      <c r="S291">
        <v>6</v>
      </c>
    </row>
    <row r="292" spans="1:19" x14ac:dyDescent="0.2">
      <c r="A292">
        <v>2016</v>
      </c>
      <c r="B292" t="s">
        <v>496</v>
      </c>
      <c r="C292" t="s">
        <v>321</v>
      </c>
      <c r="D292" t="s">
        <v>16</v>
      </c>
      <c r="E292" t="s">
        <v>92</v>
      </c>
      <c r="F292">
        <v>12</v>
      </c>
      <c r="G292">
        <v>173</v>
      </c>
      <c r="H292">
        <v>307</v>
      </c>
      <c r="I292" s="6">
        <f t="shared" si="14"/>
        <v>56.351791530944631</v>
      </c>
      <c r="J292">
        <v>2169</v>
      </c>
      <c r="K292" s="3">
        <f t="shared" si="15"/>
        <v>7.0651465798045603</v>
      </c>
      <c r="L292" s="4">
        <v>5.8</v>
      </c>
      <c r="M292">
        <v>8</v>
      </c>
      <c r="N292">
        <v>12</v>
      </c>
      <c r="O292" s="4">
        <v>116.5</v>
      </c>
      <c r="P292">
        <v>111</v>
      </c>
      <c r="Q292">
        <v>366</v>
      </c>
      <c r="R292" s="3">
        <f t="shared" si="16"/>
        <v>3.2972972972972974</v>
      </c>
      <c r="S292">
        <v>10</v>
      </c>
    </row>
    <row r="293" spans="1:19" x14ac:dyDescent="0.2">
      <c r="A293">
        <v>2017</v>
      </c>
      <c r="B293" t="s">
        <v>648</v>
      </c>
      <c r="C293" t="s">
        <v>319</v>
      </c>
      <c r="D293" t="s">
        <v>16</v>
      </c>
      <c r="E293" t="s">
        <v>92</v>
      </c>
      <c r="F293">
        <v>9</v>
      </c>
      <c r="G293">
        <v>51</v>
      </c>
      <c r="H293">
        <v>123</v>
      </c>
      <c r="I293" s="6">
        <f t="shared" si="14"/>
        <v>41.463414634146339</v>
      </c>
      <c r="J293">
        <v>674</v>
      </c>
      <c r="K293" s="3">
        <f t="shared" si="15"/>
        <v>5.4796747967479673</v>
      </c>
      <c r="L293" s="4">
        <v>3.6</v>
      </c>
      <c r="M293">
        <v>4</v>
      </c>
      <c r="N293">
        <v>7</v>
      </c>
      <c r="O293" s="4">
        <v>86.8</v>
      </c>
      <c r="P293">
        <v>79</v>
      </c>
      <c r="Q293">
        <v>311</v>
      </c>
      <c r="R293" s="3">
        <f t="shared" si="16"/>
        <v>3.9367088607594938</v>
      </c>
      <c r="S293">
        <v>4</v>
      </c>
    </row>
    <row r="294" spans="1:19" x14ac:dyDescent="0.2">
      <c r="A294">
        <v>2018</v>
      </c>
      <c r="B294" t="s">
        <v>649</v>
      </c>
      <c r="C294" t="s">
        <v>322</v>
      </c>
      <c r="D294" t="s">
        <v>16</v>
      </c>
      <c r="E294" t="s">
        <v>92</v>
      </c>
      <c r="F294">
        <v>7</v>
      </c>
      <c r="G294">
        <v>97</v>
      </c>
      <c r="H294">
        <v>187</v>
      </c>
      <c r="I294" s="6">
        <f t="shared" si="14"/>
        <v>51.871657754010691</v>
      </c>
      <c r="J294">
        <v>1277</v>
      </c>
      <c r="K294" s="3">
        <f t="shared" si="15"/>
        <v>6.8288770053475938</v>
      </c>
      <c r="L294" s="4">
        <v>6.1</v>
      </c>
      <c r="M294">
        <v>9</v>
      </c>
      <c r="N294">
        <v>7</v>
      </c>
      <c r="O294" s="4">
        <v>117.6</v>
      </c>
      <c r="P294">
        <v>23</v>
      </c>
      <c r="Q294">
        <v>-89</v>
      </c>
      <c r="R294" s="3">
        <f t="shared" si="16"/>
        <v>-3.8695652173913042</v>
      </c>
      <c r="S294">
        <v>0</v>
      </c>
    </row>
    <row r="295" spans="1:19" x14ac:dyDescent="0.2">
      <c r="A295">
        <v>2019</v>
      </c>
      <c r="B295" t="s">
        <v>259</v>
      </c>
      <c r="C295" t="s">
        <v>320</v>
      </c>
      <c r="D295" t="s">
        <v>16</v>
      </c>
      <c r="E295" t="s">
        <v>92</v>
      </c>
      <c r="F295">
        <v>13</v>
      </c>
      <c r="G295">
        <v>210</v>
      </c>
      <c r="H295">
        <v>318</v>
      </c>
      <c r="I295" s="6">
        <f t="shared" si="14"/>
        <v>66.037735849056602</v>
      </c>
      <c r="J295">
        <v>3253</v>
      </c>
      <c r="K295" s="3">
        <f t="shared" si="15"/>
        <v>10.229559748427674</v>
      </c>
      <c r="L295" s="4">
        <v>11.1</v>
      </c>
      <c r="M295">
        <v>30</v>
      </c>
      <c r="N295">
        <v>7</v>
      </c>
      <c r="O295" s="4">
        <v>178.7</v>
      </c>
      <c r="P295">
        <v>61</v>
      </c>
      <c r="Q295">
        <v>-57</v>
      </c>
      <c r="R295" s="3">
        <f t="shared" si="16"/>
        <v>-0.93442622950819676</v>
      </c>
      <c r="S295">
        <v>1</v>
      </c>
    </row>
    <row r="296" spans="1:19" x14ac:dyDescent="0.2">
      <c r="A296">
        <v>2020</v>
      </c>
      <c r="B296" t="s">
        <v>259</v>
      </c>
      <c r="C296" t="s">
        <v>319</v>
      </c>
      <c r="D296" t="s">
        <v>16</v>
      </c>
      <c r="E296" t="s">
        <v>92</v>
      </c>
      <c r="F296">
        <v>7</v>
      </c>
      <c r="G296">
        <v>106</v>
      </c>
      <c r="H296">
        <v>183</v>
      </c>
      <c r="I296" s="6">
        <f t="shared" si="14"/>
        <v>57.923497267759558</v>
      </c>
      <c r="J296">
        <v>1374</v>
      </c>
      <c r="K296" s="3">
        <f t="shared" si="15"/>
        <v>7.5081967213114753</v>
      </c>
      <c r="L296" s="4">
        <v>7</v>
      </c>
      <c r="M296">
        <v>7</v>
      </c>
      <c r="N296">
        <v>5</v>
      </c>
      <c r="O296" s="4">
        <v>128.19999999999999</v>
      </c>
      <c r="P296">
        <v>25</v>
      </c>
      <c r="Q296">
        <v>-35</v>
      </c>
      <c r="R296" s="3">
        <f t="shared" si="16"/>
        <v>-1.4</v>
      </c>
      <c r="S296">
        <v>0</v>
      </c>
    </row>
    <row r="297" spans="1:19" x14ac:dyDescent="0.2">
      <c r="A297">
        <v>2014</v>
      </c>
      <c r="B297" t="s">
        <v>493</v>
      </c>
      <c r="C297" t="s">
        <v>320</v>
      </c>
      <c r="D297" t="s">
        <v>7</v>
      </c>
      <c r="E297" t="s">
        <v>92</v>
      </c>
      <c r="F297">
        <v>13</v>
      </c>
      <c r="G297">
        <v>184</v>
      </c>
      <c r="H297">
        <v>345</v>
      </c>
      <c r="I297" s="6">
        <f t="shared" si="14"/>
        <v>53.333333333333336</v>
      </c>
      <c r="J297">
        <v>2695</v>
      </c>
      <c r="K297" s="3">
        <f t="shared" si="15"/>
        <v>7.8115942028985508</v>
      </c>
      <c r="L297" s="4">
        <v>7.5</v>
      </c>
      <c r="M297">
        <v>22</v>
      </c>
      <c r="N297">
        <v>12</v>
      </c>
      <c r="O297" s="4">
        <v>133</v>
      </c>
      <c r="P297">
        <v>145</v>
      </c>
      <c r="Q297">
        <v>705</v>
      </c>
      <c r="R297" s="3">
        <f t="shared" si="16"/>
        <v>4.8620689655172411</v>
      </c>
      <c r="S297">
        <v>6</v>
      </c>
    </row>
    <row r="298" spans="1:19" x14ac:dyDescent="0.2">
      <c r="A298">
        <v>2015</v>
      </c>
      <c r="B298" t="s">
        <v>493</v>
      </c>
      <c r="C298" t="s">
        <v>319</v>
      </c>
      <c r="D298" t="s">
        <v>7</v>
      </c>
      <c r="E298" t="s">
        <v>92</v>
      </c>
      <c r="F298">
        <v>12</v>
      </c>
      <c r="G298">
        <v>222</v>
      </c>
      <c r="H298">
        <v>402</v>
      </c>
      <c r="I298" s="6">
        <f t="shared" si="14"/>
        <v>55.223880597014926</v>
      </c>
      <c r="J298">
        <v>3030</v>
      </c>
      <c r="K298" s="3">
        <f t="shared" si="15"/>
        <v>7.5373134328358207</v>
      </c>
      <c r="L298" s="4">
        <v>6.8</v>
      </c>
      <c r="M298">
        <v>22</v>
      </c>
      <c r="N298">
        <v>16</v>
      </c>
      <c r="O298" s="4">
        <v>128.6</v>
      </c>
      <c r="P298">
        <v>98</v>
      </c>
      <c r="Q298">
        <v>400</v>
      </c>
      <c r="R298" s="3">
        <f t="shared" si="16"/>
        <v>4.0816326530612246</v>
      </c>
      <c r="S298">
        <v>7</v>
      </c>
    </row>
    <row r="299" spans="1:19" x14ac:dyDescent="0.2">
      <c r="A299">
        <v>2016</v>
      </c>
      <c r="B299" t="s">
        <v>493</v>
      </c>
      <c r="C299" t="s">
        <v>321</v>
      </c>
      <c r="D299" t="s">
        <v>7</v>
      </c>
      <c r="E299" t="s">
        <v>92</v>
      </c>
      <c r="F299">
        <v>11</v>
      </c>
      <c r="G299">
        <v>151</v>
      </c>
      <c r="H299">
        <v>294</v>
      </c>
      <c r="I299" s="6">
        <f t="shared" si="14"/>
        <v>51.360544217687078</v>
      </c>
      <c r="J299">
        <v>2180</v>
      </c>
      <c r="K299" s="3">
        <f t="shared" si="15"/>
        <v>7.4149659863945576</v>
      </c>
      <c r="L299" s="4">
        <v>7.1</v>
      </c>
      <c r="M299">
        <v>14</v>
      </c>
      <c r="N299">
        <v>8</v>
      </c>
      <c r="O299" s="4">
        <v>123.9</v>
      </c>
      <c r="P299">
        <v>113</v>
      </c>
      <c r="Q299">
        <v>512</v>
      </c>
      <c r="R299" s="3">
        <f t="shared" si="16"/>
        <v>4.5309734513274336</v>
      </c>
      <c r="S299">
        <v>8</v>
      </c>
    </row>
    <row r="300" spans="1:19" x14ac:dyDescent="0.2">
      <c r="A300">
        <v>2017</v>
      </c>
      <c r="B300" t="s">
        <v>160</v>
      </c>
      <c r="C300" t="s">
        <v>319</v>
      </c>
      <c r="D300" t="s">
        <v>7</v>
      </c>
      <c r="E300" t="s">
        <v>92</v>
      </c>
      <c r="F300">
        <v>12</v>
      </c>
      <c r="G300">
        <v>246</v>
      </c>
      <c r="H300">
        <v>428</v>
      </c>
      <c r="I300" s="6">
        <f t="shared" si="14"/>
        <v>57.476635514018696</v>
      </c>
      <c r="J300">
        <v>3143</v>
      </c>
      <c r="K300" s="3">
        <f t="shared" si="15"/>
        <v>7.3434579439252339</v>
      </c>
      <c r="L300" s="4">
        <v>6.7</v>
      </c>
      <c r="M300">
        <v>23</v>
      </c>
      <c r="N300">
        <v>16</v>
      </c>
      <c r="O300" s="4">
        <v>129.4</v>
      </c>
      <c r="P300">
        <v>30</v>
      </c>
      <c r="Q300">
        <v>-97</v>
      </c>
      <c r="R300" s="3">
        <f t="shared" si="16"/>
        <v>-3.2333333333333334</v>
      </c>
      <c r="S300">
        <v>2</v>
      </c>
    </row>
    <row r="301" spans="1:19" x14ac:dyDescent="0.2">
      <c r="A301">
        <v>2018</v>
      </c>
      <c r="B301" t="s">
        <v>205</v>
      </c>
      <c r="C301" t="s">
        <v>322</v>
      </c>
      <c r="D301" t="s">
        <v>7</v>
      </c>
      <c r="E301" t="s">
        <v>92</v>
      </c>
      <c r="F301">
        <v>11</v>
      </c>
      <c r="G301">
        <v>224</v>
      </c>
      <c r="H301">
        <v>347</v>
      </c>
      <c r="I301" s="6">
        <f t="shared" si="14"/>
        <v>64.553314121037459</v>
      </c>
      <c r="J301">
        <v>2617</v>
      </c>
      <c r="K301" s="3">
        <f t="shared" si="15"/>
        <v>7.5417867435158499</v>
      </c>
      <c r="L301" s="4">
        <v>7.5</v>
      </c>
      <c r="M301">
        <v>17</v>
      </c>
      <c r="N301">
        <v>8</v>
      </c>
      <c r="O301" s="4">
        <v>139.5</v>
      </c>
      <c r="P301">
        <v>140</v>
      </c>
      <c r="Q301">
        <v>629</v>
      </c>
      <c r="R301" s="3">
        <f t="shared" si="16"/>
        <v>4.4928571428571429</v>
      </c>
      <c r="S301">
        <v>8</v>
      </c>
    </row>
    <row r="302" spans="1:19" x14ac:dyDescent="0.2">
      <c r="A302">
        <v>2019</v>
      </c>
      <c r="B302" t="s">
        <v>205</v>
      </c>
      <c r="C302" t="s">
        <v>320</v>
      </c>
      <c r="D302" t="s">
        <v>7</v>
      </c>
      <c r="E302" t="s">
        <v>92</v>
      </c>
      <c r="F302">
        <v>10</v>
      </c>
      <c r="G302">
        <v>149</v>
      </c>
      <c r="H302">
        <v>251</v>
      </c>
      <c r="I302" s="6">
        <f t="shared" si="14"/>
        <v>59.362549800796813</v>
      </c>
      <c r="J302">
        <v>1956</v>
      </c>
      <c r="K302" s="3">
        <f t="shared" si="15"/>
        <v>7.7928286852589643</v>
      </c>
      <c r="L302" s="4">
        <v>7</v>
      </c>
      <c r="M302">
        <v>10</v>
      </c>
      <c r="N302">
        <v>9</v>
      </c>
      <c r="O302" s="4">
        <v>130.80000000000001</v>
      </c>
      <c r="P302">
        <v>144</v>
      </c>
      <c r="Q302">
        <v>626</v>
      </c>
      <c r="R302" s="3">
        <f t="shared" si="16"/>
        <v>4.3472222222222223</v>
      </c>
      <c r="S302">
        <v>7</v>
      </c>
    </row>
    <row r="303" spans="1:19" x14ac:dyDescent="0.2">
      <c r="A303">
        <v>2020</v>
      </c>
      <c r="B303" t="s">
        <v>205</v>
      </c>
      <c r="C303" t="s">
        <v>319</v>
      </c>
      <c r="D303" t="s">
        <v>7</v>
      </c>
      <c r="E303" t="s">
        <v>92</v>
      </c>
      <c r="F303">
        <v>7</v>
      </c>
      <c r="G303">
        <v>108</v>
      </c>
      <c r="H303">
        <v>151</v>
      </c>
      <c r="I303" s="6">
        <f t="shared" si="14"/>
        <v>71.523178807947019</v>
      </c>
      <c r="J303">
        <v>1055</v>
      </c>
      <c r="K303" s="3">
        <f t="shared" si="15"/>
        <v>6.9867549668874176</v>
      </c>
      <c r="L303" s="4">
        <v>6.6</v>
      </c>
      <c r="M303">
        <v>4</v>
      </c>
      <c r="N303">
        <v>3</v>
      </c>
      <c r="O303" s="4">
        <v>135</v>
      </c>
      <c r="P303">
        <v>91</v>
      </c>
      <c r="Q303">
        <v>521</v>
      </c>
      <c r="R303" s="3">
        <f t="shared" si="16"/>
        <v>5.7252747252747254</v>
      </c>
      <c r="S303">
        <v>7</v>
      </c>
    </row>
    <row r="304" spans="1:19" x14ac:dyDescent="0.2">
      <c r="A304">
        <v>2014</v>
      </c>
      <c r="B304" t="s">
        <v>121</v>
      </c>
      <c r="C304" t="s">
        <v>321</v>
      </c>
      <c r="D304" t="s">
        <v>53</v>
      </c>
      <c r="E304" t="s">
        <v>92</v>
      </c>
      <c r="F304">
        <v>11</v>
      </c>
      <c r="G304">
        <v>228</v>
      </c>
      <c r="H304">
        <v>392</v>
      </c>
      <c r="I304" s="6">
        <f t="shared" si="14"/>
        <v>58.163265306122447</v>
      </c>
      <c r="J304">
        <v>2214</v>
      </c>
      <c r="K304" s="3">
        <f t="shared" si="15"/>
        <v>5.6479591836734695</v>
      </c>
      <c r="L304" s="4">
        <v>4.7</v>
      </c>
      <c r="M304">
        <v>7</v>
      </c>
      <c r="N304">
        <v>11</v>
      </c>
      <c r="O304" s="4">
        <v>105.9</v>
      </c>
      <c r="P304">
        <v>68</v>
      </c>
      <c r="Q304">
        <v>-123</v>
      </c>
      <c r="R304" s="3">
        <f t="shared" si="16"/>
        <v>-1.8088235294117647</v>
      </c>
      <c r="S304">
        <v>5</v>
      </c>
    </row>
    <row r="305" spans="1:19" x14ac:dyDescent="0.2">
      <c r="A305">
        <v>2015</v>
      </c>
      <c r="B305" t="s">
        <v>174</v>
      </c>
      <c r="C305" t="s">
        <v>322</v>
      </c>
      <c r="D305" t="s">
        <v>53</v>
      </c>
      <c r="E305" t="s">
        <v>92</v>
      </c>
      <c r="F305">
        <v>13</v>
      </c>
      <c r="G305">
        <v>150</v>
      </c>
      <c r="H305">
        <v>295</v>
      </c>
      <c r="I305" s="6">
        <f t="shared" si="14"/>
        <v>50.847457627118644</v>
      </c>
      <c r="J305">
        <v>1522</v>
      </c>
      <c r="K305" s="3">
        <f t="shared" si="15"/>
        <v>5.159322033898305</v>
      </c>
      <c r="L305" s="4">
        <v>4.3</v>
      </c>
      <c r="M305">
        <v>7</v>
      </c>
      <c r="N305">
        <v>9</v>
      </c>
      <c r="O305" s="4">
        <v>95.9</v>
      </c>
      <c r="P305">
        <v>100</v>
      </c>
      <c r="Q305">
        <v>397</v>
      </c>
      <c r="R305" s="3">
        <f t="shared" si="16"/>
        <v>3.97</v>
      </c>
      <c r="S305">
        <v>5</v>
      </c>
    </row>
    <row r="306" spans="1:19" x14ac:dyDescent="0.2">
      <c r="A306">
        <v>2016</v>
      </c>
      <c r="B306" t="s">
        <v>174</v>
      </c>
      <c r="C306" t="s">
        <v>320</v>
      </c>
      <c r="D306" t="s">
        <v>53</v>
      </c>
      <c r="E306" t="s">
        <v>92</v>
      </c>
      <c r="F306">
        <v>13</v>
      </c>
      <c r="G306">
        <v>280</v>
      </c>
      <c r="H306">
        <v>478</v>
      </c>
      <c r="I306" s="6">
        <f t="shared" si="14"/>
        <v>58.577405857740587</v>
      </c>
      <c r="J306">
        <v>3182</v>
      </c>
      <c r="K306" s="3">
        <f t="shared" si="15"/>
        <v>6.6569037656903767</v>
      </c>
      <c r="L306" s="4">
        <v>6.7</v>
      </c>
      <c r="M306">
        <v>22</v>
      </c>
      <c r="N306">
        <v>9</v>
      </c>
      <c r="O306" s="4">
        <v>125.9</v>
      </c>
      <c r="P306">
        <v>97</v>
      </c>
      <c r="Q306">
        <v>98</v>
      </c>
      <c r="R306" s="3">
        <f t="shared" si="16"/>
        <v>1.0103092783505154</v>
      </c>
      <c r="S306">
        <v>5</v>
      </c>
    </row>
    <row r="307" spans="1:19" x14ac:dyDescent="0.2">
      <c r="A307">
        <v>2017</v>
      </c>
      <c r="B307" t="s">
        <v>174</v>
      </c>
      <c r="C307" t="s">
        <v>319</v>
      </c>
      <c r="D307" t="s">
        <v>53</v>
      </c>
      <c r="E307" t="s">
        <v>92</v>
      </c>
      <c r="F307">
        <v>13</v>
      </c>
      <c r="G307">
        <v>262</v>
      </c>
      <c r="H307">
        <v>434</v>
      </c>
      <c r="I307" s="6">
        <f t="shared" si="14"/>
        <v>60.36866359447005</v>
      </c>
      <c r="J307">
        <v>2844</v>
      </c>
      <c r="K307" s="3">
        <f t="shared" si="15"/>
        <v>6.5529953917050694</v>
      </c>
      <c r="L307" s="4">
        <v>6</v>
      </c>
      <c r="M307">
        <v>15</v>
      </c>
      <c r="N307">
        <v>12</v>
      </c>
      <c r="O307" s="4">
        <v>121.3</v>
      </c>
      <c r="P307">
        <v>87</v>
      </c>
      <c r="Q307">
        <v>23</v>
      </c>
      <c r="R307" s="3">
        <f t="shared" si="16"/>
        <v>0.26436781609195403</v>
      </c>
      <c r="S307">
        <v>8</v>
      </c>
    </row>
    <row r="308" spans="1:19" x14ac:dyDescent="0.2">
      <c r="A308">
        <v>2018</v>
      </c>
      <c r="B308" t="s">
        <v>174</v>
      </c>
      <c r="C308" t="s">
        <v>321</v>
      </c>
      <c r="D308" t="s">
        <v>53</v>
      </c>
      <c r="E308" t="s">
        <v>92</v>
      </c>
      <c r="F308">
        <v>14</v>
      </c>
      <c r="G308">
        <v>299</v>
      </c>
      <c r="H308">
        <v>489</v>
      </c>
      <c r="I308" s="6">
        <f t="shared" si="14"/>
        <v>61.145194274028626</v>
      </c>
      <c r="J308">
        <v>3183</v>
      </c>
      <c r="K308" s="3">
        <f t="shared" si="15"/>
        <v>6.5092024539877302</v>
      </c>
      <c r="L308" s="4">
        <v>5.8</v>
      </c>
      <c r="M308">
        <v>17</v>
      </c>
      <c r="N308">
        <v>15</v>
      </c>
      <c r="O308" s="4">
        <v>121.2</v>
      </c>
      <c r="P308">
        <v>78</v>
      </c>
      <c r="Q308">
        <v>-110</v>
      </c>
      <c r="R308" s="3">
        <f t="shared" si="16"/>
        <v>-1.4102564102564104</v>
      </c>
      <c r="S308">
        <v>9</v>
      </c>
    </row>
    <row r="309" spans="1:19" x14ac:dyDescent="0.2">
      <c r="A309">
        <v>2019</v>
      </c>
      <c r="B309" t="s">
        <v>646</v>
      </c>
      <c r="C309" t="s">
        <v>319</v>
      </c>
      <c r="D309" t="s">
        <v>53</v>
      </c>
      <c r="E309" t="s">
        <v>92</v>
      </c>
      <c r="F309">
        <v>8</v>
      </c>
      <c r="G309">
        <v>86</v>
      </c>
      <c r="H309">
        <v>171</v>
      </c>
      <c r="I309" s="6">
        <f t="shared" si="14"/>
        <v>50.292397660818708</v>
      </c>
      <c r="J309">
        <v>760</v>
      </c>
      <c r="K309" s="3">
        <f t="shared" si="15"/>
        <v>4.4444444444444446</v>
      </c>
      <c r="L309" s="4">
        <v>2.4</v>
      </c>
      <c r="M309">
        <v>3</v>
      </c>
      <c r="N309">
        <v>9</v>
      </c>
      <c r="O309" s="4">
        <v>82.9</v>
      </c>
      <c r="P309">
        <v>72</v>
      </c>
      <c r="Q309">
        <v>211</v>
      </c>
      <c r="R309" s="3">
        <f t="shared" si="16"/>
        <v>2.9305555555555554</v>
      </c>
      <c r="S309">
        <v>1</v>
      </c>
    </row>
    <row r="310" spans="1:19" x14ac:dyDescent="0.2">
      <c r="A310">
        <v>2020</v>
      </c>
      <c r="B310" t="s">
        <v>302</v>
      </c>
      <c r="C310" t="s">
        <v>321</v>
      </c>
      <c r="D310" t="s">
        <v>53</v>
      </c>
      <c r="E310" t="s">
        <v>92</v>
      </c>
      <c r="F310">
        <v>9</v>
      </c>
      <c r="G310">
        <v>172</v>
      </c>
      <c r="H310">
        <v>282</v>
      </c>
      <c r="I310" s="6">
        <f t="shared" si="14"/>
        <v>60.99290780141844</v>
      </c>
      <c r="J310">
        <v>1733</v>
      </c>
      <c r="K310" s="3">
        <f t="shared" si="15"/>
        <v>6.1453900709219855</v>
      </c>
      <c r="L310" s="4">
        <v>5.7</v>
      </c>
      <c r="M310">
        <v>12</v>
      </c>
      <c r="N310">
        <v>8</v>
      </c>
      <c r="O310" s="4">
        <v>121</v>
      </c>
      <c r="P310">
        <v>84</v>
      </c>
      <c r="Q310">
        <v>247</v>
      </c>
      <c r="R310" s="3">
        <f t="shared" si="16"/>
        <v>2.9404761904761907</v>
      </c>
      <c r="S310">
        <v>3</v>
      </c>
    </row>
    <row r="311" spans="1:19" x14ac:dyDescent="0.2">
      <c r="A311">
        <v>2014</v>
      </c>
      <c r="B311" t="s">
        <v>448</v>
      </c>
      <c r="C311" t="s">
        <v>322</v>
      </c>
      <c r="D311" t="s">
        <v>81</v>
      </c>
      <c r="E311" t="s">
        <v>92</v>
      </c>
      <c r="F311">
        <v>12</v>
      </c>
      <c r="G311">
        <v>203</v>
      </c>
      <c r="H311">
        <v>314</v>
      </c>
      <c r="I311" s="6">
        <f t="shared" si="14"/>
        <v>64.649681528662413</v>
      </c>
      <c r="J311">
        <v>2834</v>
      </c>
      <c r="K311" s="3">
        <f t="shared" si="15"/>
        <v>9.0254777070063703</v>
      </c>
      <c r="L311" s="4">
        <v>9.8000000000000007</v>
      </c>
      <c r="M311">
        <v>34</v>
      </c>
      <c r="N311">
        <v>10</v>
      </c>
      <c r="O311" s="4">
        <v>169.8</v>
      </c>
      <c r="P311">
        <v>171</v>
      </c>
      <c r="Q311">
        <v>938</v>
      </c>
      <c r="R311" s="3">
        <f t="shared" si="16"/>
        <v>5.4853801169590639</v>
      </c>
      <c r="S311">
        <v>11</v>
      </c>
    </row>
    <row r="312" spans="1:19" x14ac:dyDescent="0.2">
      <c r="A312">
        <v>2015</v>
      </c>
      <c r="B312" t="s">
        <v>131</v>
      </c>
      <c r="C312" t="s">
        <v>319</v>
      </c>
      <c r="D312" t="s">
        <v>81</v>
      </c>
      <c r="E312" t="s">
        <v>92</v>
      </c>
      <c r="F312">
        <v>10</v>
      </c>
      <c r="G312">
        <v>109</v>
      </c>
      <c r="H312">
        <v>175</v>
      </c>
      <c r="I312" s="6">
        <f t="shared" ref="I312:I345" si="17">G312/H312*100</f>
        <v>62.285714285714292</v>
      </c>
      <c r="J312">
        <v>1459</v>
      </c>
      <c r="K312" s="3">
        <f t="shared" ref="K312:K345" si="18">J312/H312</f>
        <v>8.3371428571428563</v>
      </c>
      <c r="L312" s="4">
        <v>8</v>
      </c>
      <c r="M312">
        <v>8</v>
      </c>
      <c r="N312">
        <v>5</v>
      </c>
      <c r="O312" s="4">
        <v>141.69999999999999</v>
      </c>
      <c r="P312">
        <v>64</v>
      </c>
      <c r="Q312">
        <v>193</v>
      </c>
      <c r="R312" s="3">
        <f t="shared" ref="R312:R345" si="19">Q312/P312</f>
        <v>3.015625</v>
      </c>
      <c r="S312">
        <v>2</v>
      </c>
    </row>
    <row r="313" spans="1:19" x14ac:dyDescent="0.2">
      <c r="A313">
        <v>2016</v>
      </c>
      <c r="B313" t="s">
        <v>448</v>
      </c>
      <c r="C313" t="s">
        <v>319</v>
      </c>
      <c r="D313" t="s">
        <v>81</v>
      </c>
      <c r="E313" t="s">
        <v>92</v>
      </c>
      <c r="F313">
        <v>13</v>
      </c>
      <c r="G313">
        <v>233</v>
      </c>
      <c r="H313">
        <v>379</v>
      </c>
      <c r="I313" s="6">
        <f t="shared" si="17"/>
        <v>61.477572559366756</v>
      </c>
      <c r="J313">
        <v>2555</v>
      </c>
      <c r="K313" s="3">
        <f t="shared" si="18"/>
        <v>6.7414248021108181</v>
      </c>
      <c r="L313" s="4">
        <v>7.2</v>
      </c>
      <c r="M313">
        <v>24</v>
      </c>
      <c r="N313">
        <v>7</v>
      </c>
      <c r="O313" s="4">
        <v>135.30000000000001</v>
      </c>
      <c r="P313">
        <v>205</v>
      </c>
      <c r="Q313">
        <v>845</v>
      </c>
      <c r="R313" s="3">
        <f t="shared" si="19"/>
        <v>4.1219512195121952</v>
      </c>
      <c r="S313">
        <v>9</v>
      </c>
    </row>
    <row r="314" spans="1:19" x14ac:dyDescent="0.2">
      <c r="A314">
        <v>2017</v>
      </c>
      <c r="B314" t="s">
        <v>448</v>
      </c>
      <c r="C314" t="s">
        <v>321</v>
      </c>
      <c r="D314" t="s">
        <v>81</v>
      </c>
      <c r="E314" t="s">
        <v>92</v>
      </c>
      <c r="F314">
        <v>14</v>
      </c>
      <c r="G314">
        <v>240</v>
      </c>
      <c r="H314">
        <v>371</v>
      </c>
      <c r="I314" s="6">
        <f t="shared" si="17"/>
        <v>64.690026954177895</v>
      </c>
      <c r="J314">
        <v>3053</v>
      </c>
      <c r="K314" s="3">
        <f t="shared" si="18"/>
        <v>8.2291105121293793</v>
      </c>
      <c r="L314" s="4">
        <v>9</v>
      </c>
      <c r="M314">
        <v>35</v>
      </c>
      <c r="N314">
        <v>9</v>
      </c>
      <c r="O314" s="4">
        <v>160.1</v>
      </c>
      <c r="P314">
        <v>165</v>
      </c>
      <c r="Q314">
        <v>798</v>
      </c>
      <c r="R314" s="3">
        <f t="shared" si="19"/>
        <v>4.836363636363636</v>
      </c>
      <c r="S314">
        <v>12</v>
      </c>
    </row>
    <row r="315" spans="1:19" x14ac:dyDescent="0.2">
      <c r="A315">
        <v>2018</v>
      </c>
      <c r="B315" t="s">
        <v>169</v>
      </c>
      <c r="C315" t="s">
        <v>320</v>
      </c>
      <c r="D315" t="s">
        <v>81</v>
      </c>
      <c r="E315" t="s">
        <v>92</v>
      </c>
      <c r="F315">
        <v>14</v>
      </c>
      <c r="G315">
        <v>373</v>
      </c>
      <c r="H315">
        <v>533</v>
      </c>
      <c r="I315" s="6">
        <f t="shared" si="17"/>
        <v>69.981238273921193</v>
      </c>
      <c r="J315">
        <v>4831</v>
      </c>
      <c r="K315" s="3">
        <f t="shared" si="18"/>
        <v>9.0637898686679179</v>
      </c>
      <c r="L315" s="4">
        <v>10.3</v>
      </c>
      <c r="M315">
        <v>50</v>
      </c>
      <c r="N315">
        <v>8</v>
      </c>
      <c r="O315" s="4">
        <v>174.1</v>
      </c>
      <c r="P315">
        <v>79</v>
      </c>
      <c r="Q315">
        <v>108</v>
      </c>
      <c r="R315" s="3">
        <f t="shared" si="19"/>
        <v>1.3670886075949367</v>
      </c>
      <c r="S315">
        <v>4</v>
      </c>
    </row>
    <row r="316" spans="1:19" x14ac:dyDescent="0.2">
      <c r="A316">
        <v>2019</v>
      </c>
      <c r="B316" t="s">
        <v>190</v>
      </c>
      <c r="C316" t="s">
        <v>320</v>
      </c>
      <c r="D316" t="s">
        <v>81</v>
      </c>
      <c r="E316" t="s">
        <v>92</v>
      </c>
      <c r="F316">
        <v>14</v>
      </c>
      <c r="G316">
        <v>238</v>
      </c>
      <c r="H316">
        <v>354</v>
      </c>
      <c r="I316" s="6">
        <f t="shared" si="17"/>
        <v>67.2316384180791</v>
      </c>
      <c r="J316">
        <v>3273</v>
      </c>
      <c r="K316" s="3">
        <f t="shared" si="18"/>
        <v>9.2457627118644066</v>
      </c>
      <c r="L316" s="4">
        <v>11.2</v>
      </c>
      <c r="M316">
        <v>41</v>
      </c>
      <c r="N316">
        <v>3</v>
      </c>
      <c r="O316" s="4">
        <v>181.4</v>
      </c>
      <c r="P316">
        <v>137</v>
      </c>
      <c r="Q316">
        <v>484</v>
      </c>
      <c r="R316" s="3">
        <f t="shared" si="19"/>
        <v>3.5328467153284673</v>
      </c>
      <c r="S316">
        <v>10</v>
      </c>
    </row>
    <row r="317" spans="1:19" x14ac:dyDescent="0.2">
      <c r="A317">
        <v>2020</v>
      </c>
      <c r="B317" t="s">
        <v>190</v>
      </c>
      <c r="C317" t="s">
        <v>319</v>
      </c>
      <c r="D317" t="s">
        <v>81</v>
      </c>
      <c r="E317" t="s">
        <v>92</v>
      </c>
      <c r="F317">
        <v>8</v>
      </c>
      <c r="G317">
        <v>158</v>
      </c>
      <c r="H317">
        <v>225</v>
      </c>
      <c r="I317" s="6">
        <f t="shared" si="17"/>
        <v>70.222222222222214</v>
      </c>
      <c r="J317">
        <v>2100</v>
      </c>
      <c r="K317" s="3">
        <f t="shared" si="18"/>
        <v>9.3333333333333339</v>
      </c>
      <c r="L317" s="4">
        <v>10.1</v>
      </c>
      <c r="M317">
        <v>22</v>
      </c>
      <c r="N317">
        <v>6</v>
      </c>
      <c r="O317" s="4">
        <v>175.6</v>
      </c>
      <c r="P317">
        <v>81</v>
      </c>
      <c r="Q317">
        <v>383</v>
      </c>
      <c r="R317" s="3">
        <f t="shared" si="19"/>
        <v>4.7283950617283947</v>
      </c>
      <c r="S317">
        <v>5</v>
      </c>
    </row>
    <row r="318" spans="1:19" x14ac:dyDescent="0.2">
      <c r="A318">
        <v>2014</v>
      </c>
      <c r="B318" t="s">
        <v>126</v>
      </c>
      <c r="C318" t="s">
        <v>320</v>
      </c>
      <c r="D318" t="s">
        <v>58</v>
      </c>
      <c r="E318" t="s">
        <v>92</v>
      </c>
      <c r="F318">
        <v>13</v>
      </c>
      <c r="G318">
        <v>270</v>
      </c>
      <c r="H318">
        <v>484</v>
      </c>
      <c r="I318" s="6">
        <f t="shared" si="17"/>
        <v>55.785123966942152</v>
      </c>
      <c r="J318">
        <v>2977</v>
      </c>
      <c r="K318" s="3">
        <f t="shared" si="18"/>
        <v>6.1508264462809921</v>
      </c>
      <c r="L318" s="4">
        <v>5.3</v>
      </c>
      <c r="M318">
        <v>12</v>
      </c>
      <c r="N318">
        <v>15</v>
      </c>
      <c r="O318" s="4">
        <v>109.4</v>
      </c>
      <c r="P318">
        <v>93</v>
      </c>
      <c r="Q318">
        <v>-94</v>
      </c>
      <c r="R318" s="3">
        <f t="shared" si="19"/>
        <v>-1.010752688172043</v>
      </c>
      <c r="S318">
        <v>0</v>
      </c>
    </row>
    <row r="319" spans="1:19" x14ac:dyDescent="0.2">
      <c r="A319">
        <v>2015</v>
      </c>
      <c r="B319" t="s">
        <v>126</v>
      </c>
      <c r="C319" t="s">
        <v>319</v>
      </c>
      <c r="D319" t="s">
        <v>58</v>
      </c>
      <c r="E319" t="s">
        <v>92</v>
      </c>
      <c r="F319">
        <v>13</v>
      </c>
      <c r="G319">
        <v>192</v>
      </c>
      <c r="H319">
        <v>359</v>
      </c>
      <c r="I319" s="6">
        <f t="shared" si="17"/>
        <v>53.48189415041783</v>
      </c>
      <c r="J319">
        <v>2525</v>
      </c>
      <c r="K319" s="3">
        <f t="shared" si="18"/>
        <v>7.0334261838440115</v>
      </c>
      <c r="L319" s="4">
        <v>7.2</v>
      </c>
      <c r="M319">
        <v>16</v>
      </c>
      <c r="N319">
        <v>6</v>
      </c>
      <c r="O319" s="4">
        <v>123.9</v>
      </c>
      <c r="P319">
        <v>66</v>
      </c>
      <c r="Q319">
        <v>-80</v>
      </c>
      <c r="R319" s="3">
        <f t="shared" si="19"/>
        <v>-1.2121212121212122</v>
      </c>
      <c r="S319">
        <v>2</v>
      </c>
    </row>
    <row r="320" spans="1:19" x14ac:dyDescent="0.2">
      <c r="A320">
        <v>2016</v>
      </c>
      <c r="B320" t="s">
        <v>175</v>
      </c>
      <c r="C320" t="s">
        <v>320</v>
      </c>
      <c r="D320" t="s">
        <v>58</v>
      </c>
      <c r="E320" t="s">
        <v>92</v>
      </c>
      <c r="F320">
        <v>14</v>
      </c>
      <c r="G320">
        <v>224</v>
      </c>
      <c r="H320">
        <v>387</v>
      </c>
      <c r="I320" s="6">
        <f t="shared" si="17"/>
        <v>57.881136950904391</v>
      </c>
      <c r="J320">
        <v>3614</v>
      </c>
      <c r="K320" s="3">
        <f t="shared" si="18"/>
        <v>9.3385012919896635</v>
      </c>
      <c r="L320" s="4">
        <v>9.9</v>
      </c>
      <c r="M320">
        <v>29</v>
      </c>
      <c r="N320">
        <v>8</v>
      </c>
      <c r="O320" s="4">
        <v>156.9</v>
      </c>
      <c r="P320">
        <v>146</v>
      </c>
      <c r="Q320">
        <v>365</v>
      </c>
      <c r="R320" s="3">
        <f t="shared" si="19"/>
        <v>2.5</v>
      </c>
      <c r="S320">
        <v>7</v>
      </c>
    </row>
    <row r="321" spans="1:19" x14ac:dyDescent="0.2">
      <c r="A321">
        <v>2017</v>
      </c>
      <c r="B321" t="s">
        <v>175</v>
      </c>
      <c r="C321" t="s">
        <v>319</v>
      </c>
      <c r="D321" t="s">
        <v>58</v>
      </c>
      <c r="E321" t="s">
        <v>92</v>
      </c>
      <c r="F321">
        <v>13</v>
      </c>
      <c r="G321">
        <v>284</v>
      </c>
      <c r="H321">
        <v>427</v>
      </c>
      <c r="I321" s="6">
        <f t="shared" si="17"/>
        <v>66.510538641686182</v>
      </c>
      <c r="J321">
        <v>3570</v>
      </c>
      <c r="K321" s="3">
        <f t="shared" si="18"/>
        <v>8.3606557377049189</v>
      </c>
      <c r="L321" s="4">
        <v>8.6</v>
      </c>
      <c r="M321">
        <v>28</v>
      </c>
      <c r="N321">
        <v>10</v>
      </c>
      <c r="O321" s="4">
        <v>153.69999999999999</v>
      </c>
      <c r="P321">
        <v>144</v>
      </c>
      <c r="Q321">
        <v>491</v>
      </c>
      <c r="R321" s="3">
        <f t="shared" si="19"/>
        <v>3.4097222222222223</v>
      </c>
      <c r="S321">
        <v>11</v>
      </c>
    </row>
    <row r="322" spans="1:19" x14ac:dyDescent="0.2">
      <c r="A322">
        <v>2018</v>
      </c>
      <c r="B322" t="s">
        <v>175</v>
      </c>
      <c r="C322" t="s">
        <v>321</v>
      </c>
      <c r="D322" t="s">
        <v>58</v>
      </c>
      <c r="E322" t="s">
        <v>92</v>
      </c>
      <c r="F322">
        <v>13</v>
      </c>
      <c r="G322">
        <v>192</v>
      </c>
      <c r="H322">
        <v>361</v>
      </c>
      <c r="I322" s="6">
        <f t="shared" si="17"/>
        <v>53.18559556786704</v>
      </c>
      <c r="J322">
        <v>2530</v>
      </c>
      <c r="K322" s="3">
        <f t="shared" si="18"/>
        <v>7.0083102493074794</v>
      </c>
      <c r="L322" s="4">
        <v>7.1</v>
      </c>
      <c r="M322">
        <v>18</v>
      </c>
      <c r="N322">
        <v>7</v>
      </c>
      <c r="O322" s="4">
        <v>124.6</v>
      </c>
      <c r="P322">
        <v>170</v>
      </c>
      <c r="Q322">
        <v>798</v>
      </c>
      <c r="R322" s="3">
        <f t="shared" si="19"/>
        <v>4.6941176470588237</v>
      </c>
      <c r="S322">
        <v>12</v>
      </c>
    </row>
    <row r="323" spans="1:19" x14ac:dyDescent="0.2">
      <c r="A323">
        <v>2019</v>
      </c>
      <c r="B323" t="s">
        <v>245</v>
      </c>
      <c r="C323" t="s">
        <v>320</v>
      </c>
      <c r="D323" t="s">
        <v>58</v>
      </c>
      <c r="E323" t="s">
        <v>92</v>
      </c>
      <c r="F323">
        <v>12</v>
      </c>
      <c r="G323">
        <v>189</v>
      </c>
      <c r="H323">
        <v>319</v>
      </c>
      <c r="I323" s="6">
        <f t="shared" si="17"/>
        <v>59.247648902821318</v>
      </c>
      <c r="J323">
        <v>2654</v>
      </c>
      <c r="K323" s="3">
        <f t="shared" si="18"/>
        <v>8.3197492163009397</v>
      </c>
      <c r="L323" s="4">
        <v>8.8000000000000007</v>
      </c>
      <c r="M323">
        <v>23</v>
      </c>
      <c r="N323">
        <v>7</v>
      </c>
      <c r="O323" s="4">
        <v>148.5</v>
      </c>
      <c r="P323">
        <v>116</v>
      </c>
      <c r="Q323">
        <v>402</v>
      </c>
      <c r="R323" s="3">
        <f t="shared" si="19"/>
        <v>3.4655172413793105</v>
      </c>
      <c r="S323">
        <v>5</v>
      </c>
    </row>
    <row r="324" spans="1:19" x14ac:dyDescent="0.2">
      <c r="A324">
        <v>2020</v>
      </c>
      <c r="B324" t="s">
        <v>245</v>
      </c>
      <c r="C324" t="s">
        <v>319</v>
      </c>
      <c r="D324" t="s">
        <v>58</v>
      </c>
      <c r="E324" t="s">
        <v>92</v>
      </c>
      <c r="F324">
        <v>9</v>
      </c>
      <c r="G324">
        <v>152</v>
      </c>
      <c r="H324">
        <v>251</v>
      </c>
      <c r="I324" s="6">
        <f t="shared" si="17"/>
        <v>60.557768924302792</v>
      </c>
      <c r="J324">
        <v>1883</v>
      </c>
      <c r="K324" s="3">
        <f t="shared" si="18"/>
        <v>7.5019920318725104</v>
      </c>
      <c r="L324" s="4">
        <v>7.2</v>
      </c>
      <c r="M324">
        <v>16</v>
      </c>
      <c r="N324">
        <v>9</v>
      </c>
      <c r="O324" s="4">
        <v>137.4</v>
      </c>
      <c r="P324">
        <v>99</v>
      </c>
      <c r="Q324">
        <v>335</v>
      </c>
      <c r="R324" s="3">
        <f t="shared" si="19"/>
        <v>3.3838383838383836</v>
      </c>
      <c r="S324">
        <v>3</v>
      </c>
    </row>
    <row r="325" spans="1:19" x14ac:dyDescent="0.2">
      <c r="A325">
        <v>2014</v>
      </c>
      <c r="B325" t="s">
        <v>562</v>
      </c>
      <c r="C325" t="s">
        <v>320</v>
      </c>
      <c r="D325" t="s">
        <v>24</v>
      </c>
      <c r="E325" t="s">
        <v>92</v>
      </c>
      <c r="F325">
        <v>10</v>
      </c>
      <c r="G325">
        <v>144</v>
      </c>
      <c r="H325">
        <v>272</v>
      </c>
      <c r="I325" s="6">
        <f t="shared" si="17"/>
        <v>52.941176470588239</v>
      </c>
      <c r="J325">
        <v>1449</v>
      </c>
      <c r="K325" s="3">
        <f t="shared" si="18"/>
        <v>5.3272058823529411</v>
      </c>
      <c r="L325" s="4">
        <v>4.2</v>
      </c>
      <c r="M325">
        <v>10</v>
      </c>
      <c r="N325">
        <v>11</v>
      </c>
      <c r="O325" s="4">
        <v>101.7</v>
      </c>
      <c r="P325">
        <v>61</v>
      </c>
      <c r="Q325">
        <v>198</v>
      </c>
      <c r="R325" s="3">
        <f t="shared" si="19"/>
        <v>3.2459016393442623</v>
      </c>
      <c r="S325">
        <v>5</v>
      </c>
    </row>
    <row r="326" spans="1:19" x14ac:dyDescent="0.2">
      <c r="A326">
        <v>2015</v>
      </c>
      <c r="B326" t="s">
        <v>166</v>
      </c>
      <c r="C326" t="s">
        <v>320</v>
      </c>
      <c r="D326" t="s">
        <v>24</v>
      </c>
      <c r="E326" t="s">
        <v>92</v>
      </c>
      <c r="F326">
        <v>10</v>
      </c>
      <c r="G326">
        <v>169</v>
      </c>
      <c r="H326">
        <v>293</v>
      </c>
      <c r="I326" s="6">
        <f t="shared" si="17"/>
        <v>57.67918088737202</v>
      </c>
      <c r="J326">
        <v>1574</v>
      </c>
      <c r="K326" s="3">
        <f t="shared" si="18"/>
        <v>5.3720136518771335</v>
      </c>
      <c r="L326" s="4">
        <v>4.8</v>
      </c>
      <c r="M326">
        <v>10</v>
      </c>
      <c r="N326">
        <v>8</v>
      </c>
      <c r="O326" s="4">
        <v>108.6</v>
      </c>
      <c r="P326">
        <v>67</v>
      </c>
      <c r="Q326">
        <v>94</v>
      </c>
      <c r="R326" s="3">
        <f t="shared" si="19"/>
        <v>1.4029850746268657</v>
      </c>
      <c r="S326">
        <v>4</v>
      </c>
    </row>
    <row r="327" spans="1:19" x14ac:dyDescent="0.2">
      <c r="A327">
        <v>2016</v>
      </c>
      <c r="B327" t="s">
        <v>166</v>
      </c>
      <c r="C327" t="s">
        <v>319</v>
      </c>
      <c r="D327" t="s">
        <v>24</v>
      </c>
      <c r="E327" t="s">
        <v>92</v>
      </c>
      <c r="F327">
        <v>12</v>
      </c>
      <c r="G327">
        <v>295</v>
      </c>
      <c r="H327">
        <v>517</v>
      </c>
      <c r="I327" s="6">
        <f t="shared" si="17"/>
        <v>57.059961315280461</v>
      </c>
      <c r="J327">
        <v>3352</v>
      </c>
      <c r="K327" s="3">
        <f t="shared" si="18"/>
        <v>6.483558994197292</v>
      </c>
      <c r="L327" s="4">
        <v>5.6</v>
      </c>
      <c r="M327">
        <v>25</v>
      </c>
      <c r="N327">
        <v>21</v>
      </c>
      <c r="O327" s="4">
        <v>119.4</v>
      </c>
      <c r="P327">
        <v>80</v>
      </c>
      <c r="Q327">
        <v>13</v>
      </c>
      <c r="R327" s="3">
        <f t="shared" si="19"/>
        <v>0.16250000000000001</v>
      </c>
      <c r="S327">
        <v>4</v>
      </c>
    </row>
    <row r="328" spans="1:19" x14ac:dyDescent="0.2">
      <c r="A328">
        <v>2017</v>
      </c>
      <c r="B328" t="s">
        <v>466</v>
      </c>
      <c r="C328" t="s">
        <v>320</v>
      </c>
      <c r="D328" t="s">
        <v>24</v>
      </c>
      <c r="E328" t="s">
        <v>92</v>
      </c>
      <c r="F328">
        <v>12</v>
      </c>
      <c r="G328">
        <v>187</v>
      </c>
      <c r="H328">
        <v>329</v>
      </c>
      <c r="I328" s="6">
        <f t="shared" si="17"/>
        <v>56.838905775075986</v>
      </c>
      <c r="J328">
        <v>2099</v>
      </c>
      <c r="K328" s="3">
        <f t="shared" si="18"/>
        <v>6.3799392097264436</v>
      </c>
      <c r="L328" s="4">
        <v>6.5</v>
      </c>
      <c r="M328">
        <v>18</v>
      </c>
      <c r="N328">
        <v>7</v>
      </c>
      <c r="O328" s="4">
        <v>124.2</v>
      </c>
      <c r="P328">
        <v>33</v>
      </c>
      <c r="Q328">
        <v>-76</v>
      </c>
      <c r="R328" s="3">
        <f t="shared" si="19"/>
        <v>-2.3030303030303032</v>
      </c>
      <c r="S328">
        <v>0</v>
      </c>
    </row>
    <row r="329" spans="1:19" x14ac:dyDescent="0.2">
      <c r="A329">
        <v>2018</v>
      </c>
      <c r="B329" t="s">
        <v>166</v>
      </c>
      <c r="C329" t="s">
        <v>321</v>
      </c>
      <c r="D329" t="s">
        <v>24</v>
      </c>
      <c r="E329" t="s">
        <v>92</v>
      </c>
      <c r="F329">
        <v>13</v>
      </c>
      <c r="G329">
        <v>305</v>
      </c>
      <c r="H329">
        <v>462</v>
      </c>
      <c r="I329" s="6">
        <f t="shared" si="17"/>
        <v>66.01731601731602</v>
      </c>
      <c r="J329">
        <v>3705</v>
      </c>
      <c r="K329" s="3">
        <f t="shared" si="18"/>
        <v>8.0194805194805188</v>
      </c>
      <c r="L329" s="4">
        <v>8.1</v>
      </c>
      <c r="M329">
        <v>25</v>
      </c>
      <c r="N329">
        <v>10</v>
      </c>
      <c r="O329" s="4">
        <v>146.9</v>
      </c>
      <c r="P329">
        <v>75</v>
      </c>
      <c r="Q329">
        <v>52</v>
      </c>
      <c r="R329" s="3">
        <f t="shared" si="19"/>
        <v>0.69333333333333336</v>
      </c>
      <c r="S329">
        <v>3</v>
      </c>
    </row>
    <row r="330" spans="1:19" x14ac:dyDescent="0.2">
      <c r="A330">
        <v>2019</v>
      </c>
      <c r="B330" t="s">
        <v>650</v>
      </c>
      <c r="C330" t="s">
        <v>322</v>
      </c>
      <c r="D330" t="s">
        <v>24</v>
      </c>
      <c r="E330" t="s">
        <v>92</v>
      </c>
      <c r="F330">
        <v>7</v>
      </c>
      <c r="G330">
        <v>144</v>
      </c>
      <c r="H330">
        <v>241</v>
      </c>
      <c r="I330" s="6">
        <f t="shared" si="17"/>
        <v>59.751037344398341</v>
      </c>
      <c r="J330">
        <v>1603</v>
      </c>
      <c r="K330" s="3">
        <f t="shared" si="18"/>
        <v>6.6514522821576767</v>
      </c>
      <c r="L330" s="4">
        <v>6.1</v>
      </c>
      <c r="M330">
        <v>11</v>
      </c>
      <c r="N330">
        <v>8</v>
      </c>
      <c r="O330" s="4">
        <v>124</v>
      </c>
      <c r="P330">
        <v>62</v>
      </c>
      <c r="Q330">
        <v>56</v>
      </c>
      <c r="R330" s="3">
        <f t="shared" si="19"/>
        <v>0.90322580645161288</v>
      </c>
      <c r="S330">
        <v>0</v>
      </c>
    </row>
    <row r="331" spans="1:19" x14ac:dyDescent="0.2">
      <c r="A331">
        <v>2020</v>
      </c>
      <c r="B331" t="s">
        <v>651</v>
      </c>
      <c r="C331" t="s">
        <v>319</v>
      </c>
      <c r="D331" t="s">
        <v>24</v>
      </c>
      <c r="E331" t="s">
        <v>92</v>
      </c>
      <c r="F331">
        <v>3</v>
      </c>
      <c r="G331">
        <v>88</v>
      </c>
      <c r="H331">
        <v>136</v>
      </c>
      <c r="I331" s="6">
        <f t="shared" si="17"/>
        <v>64.705882352941174</v>
      </c>
      <c r="J331">
        <v>916</v>
      </c>
      <c r="K331" s="3">
        <f t="shared" si="18"/>
        <v>6.7352941176470589</v>
      </c>
      <c r="L331" s="4">
        <v>7.1</v>
      </c>
      <c r="M331">
        <v>7</v>
      </c>
      <c r="N331">
        <v>2</v>
      </c>
      <c r="O331" s="4">
        <v>135.30000000000001</v>
      </c>
      <c r="P331">
        <v>12</v>
      </c>
      <c r="Q331">
        <v>-64</v>
      </c>
      <c r="R331" s="3">
        <f t="shared" si="19"/>
        <v>-5.333333333333333</v>
      </c>
      <c r="S331">
        <v>0</v>
      </c>
    </row>
    <row r="332" spans="1:19" x14ac:dyDescent="0.2">
      <c r="A332">
        <v>2014</v>
      </c>
      <c r="B332" t="s">
        <v>567</v>
      </c>
      <c r="C332" t="s">
        <v>321</v>
      </c>
      <c r="D332" t="s">
        <v>68</v>
      </c>
      <c r="E332" t="s">
        <v>92</v>
      </c>
      <c r="F332">
        <v>13</v>
      </c>
      <c r="G332">
        <v>187</v>
      </c>
      <c r="H332">
        <v>327</v>
      </c>
      <c r="I332" s="6">
        <f t="shared" si="17"/>
        <v>57.186544342507652</v>
      </c>
      <c r="J332">
        <v>2851</v>
      </c>
      <c r="K332" s="3">
        <f t="shared" si="18"/>
        <v>8.7186544342507641</v>
      </c>
      <c r="L332" s="4">
        <v>8.4</v>
      </c>
      <c r="M332">
        <v>22</v>
      </c>
      <c r="N332">
        <v>12</v>
      </c>
      <c r="O332" s="4">
        <v>145.30000000000001</v>
      </c>
      <c r="P332">
        <v>45</v>
      </c>
      <c r="Q332">
        <v>-5</v>
      </c>
      <c r="R332" s="3">
        <f t="shared" si="19"/>
        <v>-0.1111111111111111</v>
      </c>
      <c r="S332">
        <v>3</v>
      </c>
    </row>
    <row r="333" spans="1:19" x14ac:dyDescent="0.2">
      <c r="A333">
        <v>2015</v>
      </c>
      <c r="B333" t="s">
        <v>527</v>
      </c>
      <c r="C333" t="s">
        <v>320</v>
      </c>
      <c r="D333" t="s">
        <v>68</v>
      </c>
      <c r="E333" t="s">
        <v>92</v>
      </c>
      <c r="F333">
        <v>12</v>
      </c>
      <c r="G333">
        <v>187</v>
      </c>
      <c r="H333">
        <v>307</v>
      </c>
      <c r="I333" s="6">
        <f t="shared" si="17"/>
        <v>60.912052117263848</v>
      </c>
      <c r="J333">
        <v>2247</v>
      </c>
      <c r="K333" s="3">
        <f t="shared" si="18"/>
        <v>7.3192182410423454</v>
      </c>
      <c r="L333" s="4">
        <v>6.6</v>
      </c>
      <c r="M333">
        <v>16</v>
      </c>
      <c r="N333">
        <v>12</v>
      </c>
      <c r="O333" s="4">
        <v>131.80000000000001</v>
      </c>
      <c r="P333">
        <v>65</v>
      </c>
      <c r="Q333">
        <v>-38</v>
      </c>
      <c r="R333" s="3">
        <f t="shared" si="19"/>
        <v>-0.58461538461538465</v>
      </c>
      <c r="S333">
        <v>0</v>
      </c>
    </row>
    <row r="334" spans="1:19" x14ac:dyDescent="0.2">
      <c r="A334">
        <v>2016</v>
      </c>
      <c r="B334" t="s">
        <v>652</v>
      </c>
      <c r="C334" t="s">
        <v>319</v>
      </c>
      <c r="D334" t="s">
        <v>68</v>
      </c>
      <c r="E334" t="s">
        <v>92</v>
      </c>
      <c r="F334">
        <v>7</v>
      </c>
      <c r="G334">
        <v>86</v>
      </c>
      <c r="H334">
        <v>163</v>
      </c>
      <c r="I334" s="6">
        <f t="shared" si="17"/>
        <v>52.760736196319016</v>
      </c>
      <c r="J334">
        <v>889</v>
      </c>
      <c r="K334" s="3">
        <f t="shared" si="18"/>
        <v>5.4539877300613497</v>
      </c>
      <c r="L334" s="4">
        <v>4.7</v>
      </c>
      <c r="M334">
        <v>5</v>
      </c>
      <c r="N334">
        <v>5</v>
      </c>
      <c r="O334" s="4">
        <v>102.6</v>
      </c>
      <c r="P334">
        <v>59</v>
      </c>
      <c r="Q334">
        <v>107</v>
      </c>
      <c r="R334" s="3">
        <f t="shared" si="19"/>
        <v>1.8135593220338984</v>
      </c>
      <c r="S334">
        <v>2</v>
      </c>
    </row>
    <row r="335" spans="1:19" x14ac:dyDescent="0.2">
      <c r="A335">
        <v>2017</v>
      </c>
      <c r="B335" t="s">
        <v>653</v>
      </c>
      <c r="C335" t="s">
        <v>321</v>
      </c>
      <c r="D335" t="s">
        <v>68</v>
      </c>
      <c r="E335" t="s">
        <v>92</v>
      </c>
      <c r="F335">
        <v>6</v>
      </c>
      <c r="G335">
        <v>73</v>
      </c>
      <c r="H335">
        <v>133</v>
      </c>
      <c r="I335" s="6">
        <f t="shared" si="17"/>
        <v>54.887218045112782</v>
      </c>
      <c r="J335">
        <v>711</v>
      </c>
      <c r="K335" s="3">
        <f t="shared" si="18"/>
        <v>5.3458646616541357</v>
      </c>
      <c r="L335" s="4">
        <v>3.8</v>
      </c>
      <c r="M335">
        <v>3</v>
      </c>
      <c r="N335">
        <v>6</v>
      </c>
      <c r="O335" s="4">
        <v>98.2</v>
      </c>
      <c r="P335">
        <v>11</v>
      </c>
      <c r="Q335">
        <v>10</v>
      </c>
      <c r="R335" s="3">
        <f t="shared" si="19"/>
        <v>0.90909090909090906</v>
      </c>
      <c r="S335">
        <v>0</v>
      </c>
    </row>
    <row r="336" spans="1:19" x14ac:dyDescent="0.2">
      <c r="A336">
        <v>2018</v>
      </c>
      <c r="B336" t="s">
        <v>404</v>
      </c>
      <c r="C336" t="s">
        <v>322</v>
      </c>
      <c r="D336" t="s">
        <v>68</v>
      </c>
      <c r="E336" t="s">
        <v>92</v>
      </c>
      <c r="F336">
        <v>11</v>
      </c>
      <c r="G336">
        <v>134</v>
      </c>
      <c r="H336">
        <v>273</v>
      </c>
      <c r="I336" s="6">
        <f t="shared" si="17"/>
        <v>49.08424908424908</v>
      </c>
      <c r="J336">
        <v>1158</v>
      </c>
      <c r="K336" s="3">
        <f t="shared" si="18"/>
        <v>4.2417582417582418</v>
      </c>
      <c r="L336" s="4">
        <v>1.6</v>
      </c>
      <c r="M336">
        <v>4</v>
      </c>
      <c r="N336">
        <v>18</v>
      </c>
      <c r="O336" s="4">
        <v>76.400000000000006</v>
      </c>
      <c r="P336">
        <v>22</v>
      </c>
      <c r="Q336">
        <v>-66</v>
      </c>
      <c r="R336" s="3">
        <f t="shared" si="19"/>
        <v>-3</v>
      </c>
      <c r="S336">
        <v>0</v>
      </c>
    </row>
    <row r="337" spans="1:19" x14ac:dyDescent="0.2">
      <c r="A337">
        <v>2019</v>
      </c>
      <c r="B337" t="s">
        <v>654</v>
      </c>
      <c r="C337" t="s">
        <v>322</v>
      </c>
      <c r="D337" t="s">
        <v>68</v>
      </c>
      <c r="E337" t="s">
        <v>92</v>
      </c>
      <c r="F337">
        <v>10</v>
      </c>
      <c r="G337">
        <v>80</v>
      </c>
      <c r="H337">
        <v>159</v>
      </c>
      <c r="I337" s="6">
        <f t="shared" si="17"/>
        <v>50.314465408805034</v>
      </c>
      <c r="J337">
        <v>840</v>
      </c>
      <c r="K337" s="3">
        <f t="shared" si="18"/>
        <v>5.283018867924528</v>
      </c>
      <c r="L337" s="4">
        <v>3.2</v>
      </c>
      <c r="M337">
        <v>4</v>
      </c>
      <c r="N337">
        <v>9</v>
      </c>
      <c r="O337" s="4">
        <v>91.7</v>
      </c>
      <c r="P337">
        <v>134</v>
      </c>
      <c r="Q337">
        <v>391</v>
      </c>
      <c r="R337" s="3">
        <f t="shared" si="19"/>
        <v>2.9179104477611939</v>
      </c>
      <c r="S337">
        <v>3</v>
      </c>
    </row>
    <row r="338" spans="1:19" x14ac:dyDescent="0.2">
      <c r="A338">
        <v>2020</v>
      </c>
      <c r="B338" t="s">
        <v>233</v>
      </c>
      <c r="C338" t="s">
        <v>321</v>
      </c>
      <c r="D338" t="s">
        <v>68</v>
      </c>
      <c r="E338" t="s">
        <v>92</v>
      </c>
      <c r="F338">
        <v>7</v>
      </c>
      <c r="G338">
        <v>136</v>
      </c>
      <c r="H338">
        <v>221</v>
      </c>
      <c r="I338" s="6">
        <f t="shared" si="17"/>
        <v>61.53846153846154</v>
      </c>
      <c r="J338">
        <v>1253</v>
      </c>
      <c r="K338" s="3">
        <f t="shared" si="18"/>
        <v>5.6696832579185523</v>
      </c>
      <c r="L338" s="4">
        <v>4.9000000000000004</v>
      </c>
      <c r="M338">
        <v>9</v>
      </c>
      <c r="N338">
        <v>8</v>
      </c>
      <c r="O338" s="4">
        <v>115.4</v>
      </c>
      <c r="P338">
        <v>68</v>
      </c>
      <c r="Q338">
        <v>193</v>
      </c>
      <c r="R338" s="3">
        <f t="shared" si="19"/>
        <v>2.8382352941176472</v>
      </c>
      <c r="S338">
        <v>1</v>
      </c>
    </row>
    <row r="339" spans="1:19" x14ac:dyDescent="0.2">
      <c r="A339">
        <v>2014</v>
      </c>
      <c r="B339" t="s">
        <v>514</v>
      </c>
      <c r="C339" t="s">
        <v>319</v>
      </c>
      <c r="D339" t="s">
        <v>17</v>
      </c>
      <c r="E339" t="s">
        <v>92</v>
      </c>
      <c r="F339">
        <v>10</v>
      </c>
      <c r="G339">
        <v>110</v>
      </c>
      <c r="H339">
        <v>206</v>
      </c>
      <c r="I339" s="6">
        <f t="shared" si="17"/>
        <v>53.398058252427184</v>
      </c>
      <c r="J339">
        <v>1350</v>
      </c>
      <c r="K339" s="3">
        <f t="shared" si="18"/>
        <v>6.5533980582524274</v>
      </c>
      <c r="L339" s="4">
        <v>5.2</v>
      </c>
      <c r="M339">
        <v>9</v>
      </c>
      <c r="N339">
        <v>10</v>
      </c>
      <c r="O339" s="4">
        <v>113.2</v>
      </c>
      <c r="P339">
        <v>13</v>
      </c>
      <c r="Q339">
        <v>-70</v>
      </c>
      <c r="R339" s="3">
        <f t="shared" si="19"/>
        <v>-5.384615384615385</v>
      </c>
      <c r="S339">
        <v>0</v>
      </c>
    </row>
    <row r="340" spans="1:19" x14ac:dyDescent="0.2">
      <c r="A340">
        <v>2015</v>
      </c>
      <c r="B340" t="s">
        <v>514</v>
      </c>
      <c r="C340" t="s">
        <v>321</v>
      </c>
      <c r="D340" t="s">
        <v>17</v>
      </c>
      <c r="E340" t="s">
        <v>92</v>
      </c>
      <c r="F340">
        <v>13</v>
      </c>
      <c r="G340">
        <v>225</v>
      </c>
      <c r="H340">
        <v>370</v>
      </c>
      <c r="I340" s="6">
        <f t="shared" si="17"/>
        <v>60.810810810810814</v>
      </c>
      <c r="J340">
        <v>2687</v>
      </c>
      <c r="K340" s="3">
        <f t="shared" si="18"/>
        <v>7.2621621621621619</v>
      </c>
      <c r="L340" s="4">
        <v>6.5</v>
      </c>
      <c r="M340">
        <v>11</v>
      </c>
      <c r="N340">
        <v>11</v>
      </c>
      <c r="O340" s="4">
        <v>125.7</v>
      </c>
      <c r="P340">
        <v>33</v>
      </c>
      <c r="Q340">
        <v>-123</v>
      </c>
      <c r="R340" s="3">
        <f t="shared" si="19"/>
        <v>-3.7272727272727271</v>
      </c>
      <c r="S340">
        <v>1</v>
      </c>
    </row>
    <row r="341" spans="1:19" x14ac:dyDescent="0.2">
      <c r="A341">
        <v>2016</v>
      </c>
      <c r="B341" t="s">
        <v>447</v>
      </c>
      <c r="C341" t="s">
        <v>322</v>
      </c>
      <c r="D341" t="s">
        <v>17</v>
      </c>
      <c r="E341" t="s">
        <v>92</v>
      </c>
      <c r="F341">
        <v>12</v>
      </c>
      <c r="G341">
        <v>106</v>
      </c>
      <c r="H341">
        <v>181</v>
      </c>
      <c r="I341" s="6">
        <f t="shared" si="17"/>
        <v>58.563535911602202</v>
      </c>
      <c r="J341">
        <v>1262</v>
      </c>
      <c r="K341" s="3">
        <f t="shared" si="18"/>
        <v>6.972375690607735</v>
      </c>
      <c r="L341" s="4">
        <v>6.2</v>
      </c>
      <c r="M341">
        <v>9</v>
      </c>
      <c r="N341">
        <v>7</v>
      </c>
      <c r="O341" s="4">
        <v>125.8</v>
      </c>
      <c r="P341">
        <v>23</v>
      </c>
      <c r="Q341">
        <v>-81</v>
      </c>
      <c r="R341" s="3">
        <f t="shared" si="19"/>
        <v>-3.5217391304347827</v>
      </c>
      <c r="S341">
        <v>0</v>
      </c>
    </row>
    <row r="342" spans="1:19" x14ac:dyDescent="0.2">
      <c r="A342">
        <v>2017</v>
      </c>
      <c r="B342" t="s">
        <v>447</v>
      </c>
      <c r="C342" t="s">
        <v>320</v>
      </c>
      <c r="D342" t="s">
        <v>17</v>
      </c>
      <c r="E342" t="s">
        <v>92</v>
      </c>
      <c r="F342">
        <v>14</v>
      </c>
      <c r="G342">
        <v>198</v>
      </c>
      <c r="H342">
        <v>318</v>
      </c>
      <c r="I342" s="6">
        <f t="shared" si="17"/>
        <v>62.264150943396224</v>
      </c>
      <c r="J342">
        <v>2644</v>
      </c>
      <c r="K342" s="3">
        <f t="shared" si="18"/>
        <v>8.3144654088050309</v>
      </c>
      <c r="L342" s="4">
        <v>7.8</v>
      </c>
      <c r="M342">
        <v>25</v>
      </c>
      <c r="N342">
        <v>15</v>
      </c>
      <c r="O342" s="4">
        <v>148.6</v>
      </c>
      <c r="P342">
        <v>29</v>
      </c>
      <c r="Q342">
        <v>-101</v>
      </c>
      <c r="R342" s="3">
        <f t="shared" si="19"/>
        <v>-3.4827586206896552</v>
      </c>
      <c r="S342">
        <v>0</v>
      </c>
    </row>
    <row r="343" spans="1:19" x14ac:dyDescent="0.2">
      <c r="A343">
        <v>2018</v>
      </c>
      <c r="B343" t="s">
        <v>447</v>
      </c>
      <c r="C343" t="s">
        <v>319</v>
      </c>
      <c r="D343" t="s">
        <v>17</v>
      </c>
      <c r="E343" t="s">
        <v>92</v>
      </c>
      <c r="F343">
        <v>9</v>
      </c>
      <c r="G343">
        <v>122</v>
      </c>
      <c r="H343">
        <v>205</v>
      </c>
      <c r="I343" s="6">
        <f t="shared" si="17"/>
        <v>59.512195121951216</v>
      </c>
      <c r="J343">
        <v>1532</v>
      </c>
      <c r="K343" s="3">
        <f t="shared" si="18"/>
        <v>7.4731707317073175</v>
      </c>
      <c r="L343" s="4">
        <v>6.3</v>
      </c>
      <c r="M343">
        <v>13</v>
      </c>
      <c r="N343">
        <v>11</v>
      </c>
      <c r="O343" s="4">
        <v>132.5</v>
      </c>
      <c r="P343">
        <v>20</v>
      </c>
      <c r="Q343">
        <v>-61</v>
      </c>
      <c r="R343" s="3">
        <f t="shared" si="19"/>
        <v>-3.05</v>
      </c>
      <c r="S343">
        <v>0</v>
      </c>
    </row>
    <row r="344" spans="1:19" x14ac:dyDescent="0.2">
      <c r="A344">
        <v>2019</v>
      </c>
      <c r="B344" t="s">
        <v>334</v>
      </c>
      <c r="C344" t="s">
        <v>319</v>
      </c>
      <c r="D344" t="s">
        <v>17</v>
      </c>
      <c r="E344" t="s">
        <v>92</v>
      </c>
      <c r="F344">
        <v>14</v>
      </c>
      <c r="G344">
        <v>236</v>
      </c>
      <c r="H344">
        <v>339</v>
      </c>
      <c r="I344" s="6">
        <f t="shared" si="17"/>
        <v>69.616519174041301</v>
      </c>
      <c r="J344">
        <v>2727</v>
      </c>
      <c r="K344" s="3">
        <f t="shared" si="18"/>
        <v>8.0442477876106189</v>
      </c>
      <c r="L344" s="4">
        <v>8.4</v>
      </c>
      <c r="M344">
        <v>18</v>
      </c>
      <c r="N344">
        <v>5</v>
      </c>
      <c r="O344" s="4">
        <v>151.80000000000001</v>
      </c>
      <c r="P344">
        <v>56</v>
      </c>
      <c r="Q344">
        <v>22</v>
      </c>
      <c r="R344" s="3">
        <f t="shared" si="19"/>
        <v>0.39285714285714285</v>
      </c>
      <c r="S344">
        <v>4</v>
      </c>
    </row>
    <row r="345" spans="1:19" x14ac:dyDescent="0.2">
      <c r="A345">
        <v>2020</v>
      </c>
      <c r="B345" t="s">
        <v>301</v>
      </c>
      <c r="C345" t="s">
        <v>322</v>
      </c>
      <c r="D345" t="s">
        <v>17</v>
      </c>
      <c r="E345" t="s">
        <v>92</v>
      </c>
      <c r="F345">
        <v>7</v>
      </c>
      <c r="G345">
        <v>118</v>
      </c>
      <c r="H345">
        <v>193</v>
      </c>
      <c r="I345" s="6">
        <f t="shared" si="17"/>
        <v>61.139896373056992</v>
      </c>
      <c r="J345">
        <v>1238</v>
      </c>
      <c r="K345" s="3">
        <f t="shared" si="18"/>
        <v>6.4145077720207251</v>
      </c>
      <c r="L345" s="4">
        <v>6.2</v>
      </c>
      <c r="M345">
        <v>9</v>
      </c>
      <c r="N345">
        <v>5</v>
      </c>
      <c r="O345" s="4">
        <v>125.2</v>
      </c>
      <c r="P345">
        <v>36</v>
      </c>
      <c r="Q345">
        <v>38</v>
      </c>
      <c r="R345" s="3">
        <f t="shared" si="19"/>
        <v>1.0555555555555556</v>
      </c>
      <c r="S345">
        <v>2</v>
      </c>
    </row>
    <row r="346" spans="1:19" x14ac:dyDescent="0.2">
      <c r="A346">
        <v>2015</v>
      </c>
      <c r="B346" t="s">
        <v>544</v>
      </c>
      <c r="C346" t="s">
        <v>319</v>
      </c>
      <c r="D346" t="s">
        <v>140</v>
      </c>
      <c r="E346" t="s">
        <v>214</v>
      </c>
      <c r="F346">
        <v>10</v>
      </c>
      <c r="G346">
        <v>100</v>
      </c>
      <c r="H346">
        <v>189</v>
      </c>
      <c r="I346" s="6">
        <f t="shared" ref="I346:I409" si="20">G346/H346*100</f>
        <v>52.910052910052904</v>
      </c>
      <c r="J346">
        <v>878</v>
      </c>
      <c r="K346" s="3">
        <f t="shared" ref="K346:K409" si="21">J346/H346</f>
        <v>4.6455026455026456</v>
      </c>
      <c r="L346" s="4">
        <v>2.4</v>
      </c>
      <c r="M346">
        <v>1</v>
      </c>
      <c r="N346">
        <v>10</v>
      </c>
      <c r="O346" s="4">
        <v>83.1</v>
      </c>
      <c r="P346">
        <v>33</v>
      </c>
      <c r="Q346">
        <v>-101</v>
      </c>
      <c r="R346" s="3">
        <f t="shared" ref="R346:R364" si="22">Q346/P346</f>
        <v>-3.0606060606060606</v>
      </c>
      <c r="S346">
        <v>1</v>
      </c>
    </row>
    <row r="347" spans="1:19" x14ac:dyDescent="0.2">
      <c r="A347">
        <v>2016</v>
      </c>
      <c r="B347" t="s">
        <v>444</v>
      </c>
      <c r="C347" t="s">
        <v>320</v>
      </c>
      <c r="D347" t="s">
        <v>140</v>
      </c>
      <c r="E347" t="s">
        <v>214</v>
      </c>
      <c r="F347">
        <v>11</v>
      </c>
      <c r="G347">
        <v>120</v>
      </c>
      <c r="H347">
        <v>224</v>
      </c>
      <c r="I347" s="6">
        <f t="shared" si="20"/>
        <v>53.571428571428569</v>
      </c>
      <c r="J347">
        <v>1356</v>
      </c>
      <c r="K347" s="3">
        <f t="shared" si="21"/>
        <v>6.0535714285714288</v>
      </c>
      <c r="L347" s="4">
        <v>6.3</v>
      </c>
      <c r="M347">
        <v>10</v>
      </c>
      <c r="N347">
        <v>3</v>
      </c>
      <c r="O347" s="4">
        <v>116.5</v>
      </c>
      <c r="P347">
        <v>89</v>
      </c>
      <c r="Q347">
        <v>426</v>
      </c>
      <c r="R347" s="3">
        <f t="shared" si="22"/>
        <v>4.786516853932584</v>
      </c>
      <c r="S347">
        <v>8</v>
      </c>
    </row>
    <row r="348" spans="1:19" x14ac:dyDescent="0.2">
      <c r="A348">
        <v>2017</v>
      </c>
      <c r="B348" t="s">
        <v>444</v>
      </c>
      <c r="C348" t="s">
        <v>319</v>
      </c>
      <c r="D348" t="s">
        <v>140</v>
      </c>
      <c r="E348" t="s">
        <v>214</v>
      </c>
      <c r="F348">
        <v>11</v>
      </c>
      <c r="G348">
        <v>133</v>
      </c>
      <c r="H348">
        <v>279</v>
      </c>
      <c r="I348" s="6">
        <f t="shared" si="20"/>
        <v>47.670250896057347</v>
      </c>
      <c r="J348">
        <v>1524</v>
      </c>
      <c r="K348" s="3">
        <f t="shared" si="21"/>
        <v>5.4623655913978491</v>
      </c>
      <c r="L348" s="4">
        <v>4.0999999999999996</v>
      </c>
      <c r="M348">
        <v>10</v>
      </c>
      <c r="N348">
        <v>13</v>
      </c>
      <c r="O348" s="4">
        <v>96.1</v>
      </c>
      <c r="P348">
        <v>137</v>
      </c>
      <c r="Q348">
        <v>532</v>
      </c>
      <c r="R348" s="3">
        <f t="shared" si="22"/>
        <v>3.8832116788321169</v>
      </c>
      <c r="S348">
        <v>9</v>
      </c>
    </row>
    <row r="349" spans="1:19" x14ac:dyDescent="0.2">
      <c r="A349">
        <v>2018</v>
      </c>
      <c r="B349" t="s">
        <v>264</v>
      </c>
      <c r="C349" t="s">
        <v>322</v>
      </c>
      <c r="D349" t="s">
        <v>140</v>
      </c>
      <c r="E349" t="s">
        <v>214</v>
      </c>
      <c r="F349">
        <v>6</v>
      </c>
      <c r="G349">
        <v>100</v>
      </c>
      <c r="H349">
        <v>154</v>
      </c>
      <c r="I349" s="6">
        <f t="shared" si="20"/>
        <v>64.935064935064929</v>
      </c>
      <c r="J349">
        <v>1173</v>
      </c>
      <c r="K349" s="3">
        <f t="shared" si="21"/>
        <v>7.616883116883117</v>
      </c>
      <c r="L349" s="4">
        <v>7.8</v>
      </c>
      <c r="M349">
        <v>6</v>
      </c>
      <c r="N349">
        <v>2</v>
      </c>
      <c r="O349" s="4">
        <v>139.19999999999999</v>
      </c>
      <c r="P349">
        <v>40</v>
      </c>
      <c r="Q349">
        <v>-64</v>
      </c>
      <c r="R349" s="3">
        <f t="shared" si="22"/>
        <v>-1.6</v>
      </c>
      <c r="S349">
        <v>1</v>
      </c>
    </row>
    <row r="350" spans="1:19" x14ac:dyDescent="0.2">
      <c r="A350">
        <v>2019</v>
      </c>
      <c r="B350" t="s">
        <v>264</v>
      </c>
      <c r="C350" t="s">
        <v>320</v>
      </c>
      <c r="D350" t="s">
        <v>140</v>
      </c>
      <c r="E350" t="s">
        <v>214</v>
      </c>
      <c r="F350">
        <v>13</v>
      </c>
      <c r="G350">
        <v>181</v>
      </c>
      <c r="H350">
        <v>291</v>
      </c>
      <c r="I350" s="6">
        <f t="shared" si="20"/>
        <v>62.199312714776632</v>
      </c>
      <c r="J350">
        <v>2564</v>
      </c>
      <c r="K350" s="3">
        <f t="shared" si="21"/>
        <v>8.8109965635738838</v>
      </c>
      <c r="L350" s="4">
        <v>8.6</v>
      </c>
      <c r="M350">
        <v>22</v>
      </c>
      <c r="N350">
        <v>11</v>
      </c>
      <c r="O350" s="4">
        <v>153.6</v>
      </c>
      <c r="P350">
        <v>153</v>
      </c>
      <c r="Q350">
        <v>791</v>
      </c>
      <c r="R350" s="3">
        <f t="shared" si="22"/>
        <v>5.1699346405228761</v>
      </c>
      <c r="S350">
        <v>6</v>
      </c>
    </row>
    <row r="351" spans="1:19" x14ac:dyDescent="0.2">
      <c r="A351">
        <v>2020</v>
      </c>
      <c r="B351" t="s">
        <v>264</v>
      </c>
      <c r="C351" t="s">
        <v>319</v>
      </c>
      <c r="D351" t="s">
        <v>140</v>
      </c>
      <c r="E351" t="s">
        <v>214</v>
      </c>
      <c r="F351">
        <v>6</v>
      </c>
      <c r="G351">
        <v>96</v>
      </c>
      <c r="H351">
        <v>175</v>
      </c>
      <c r="I351" s="6">
        <f t="shared" si="20"/>
        <v>54.857142857142861</v>
      </c>
      <c r="J351">
        <v>1305</v>
      </c>
      <c r="K351" s="3">
        <f t="shared" si="21"/>
        <v>7.4571428571428573</v>
      </c>
      <c r="L351" s="4">
        <v>7.9</v>
      </c>
      <c r="M351">
        <v>8</v>
      </c>
      <c r="N351">
        <v>2</v>
      </c>
      <c r="O351" s="4">
        <v>130.30000000000001</v>
      </c>
      <c r="P351">
        <v>50</v>
      </c>
      <c r="Q351">
        <v>36</v>
      </c>
      <c r="R351" s="3">
        <f t="shared" si="22"/>
        <v>0.72</v>
      </c>
      <c r="S351">
        <v>0</v>
      </c>
    </row>
    <row r="352" spans="1:19" x14ac:dyDescent="0.2">
      <c r="A352">
        <v>2014</v>
      </c>
      <c r="B352" t="s">
        <v>534</v>
      </c>
      <c r="C352" t="s">
        <v>319</v>
      </c>
      <c r="D352" t="s">
        <v>109</v>
      </c>
      <c r="E352" t="s">
        <v>214</v>
      </c>
      <c r="F352">
        <v>11</v>
      </c>
      <c r="G352">
        <v>182</v>
      </c>
      <c r="H352">
        <v>315</v>
      </c>
      <c r="I352" s="6">
        <f t="shared" si="20"/>
        <v>57.777777777777771</v>
      </c>
      <c r="J352">
        <v>2215</v>
      </c>
      <c r="K352" s="3">
        <f t="shared" si="21"/>
        <v>7.0317460317460316</v>
      </c>
      <c r="L352" s="4">
        <v>7.4</v>
      </c>
      <c r="M352">
        <v>17</v>
      </c>
      <c r="N352">
        <v>5</v>
      </c>
      <c r="O352" s="4">
        <v>131.5</v>
      </c>
      <c r="P352">
        <v>120</v>
      </c>
      <c r="Q352">
        <v>513</v>
      </c>
      <c r="R352" s="3">
        <f t="shared" si="22"/>
        <v>4.2750000000000004</v>
      </c>
      <c r="S352">
        <v>7</v>
      </c>
    </row>
    <row r="353" spans="1:19" x14ac:dyDescent="0.2">
      <c r="A353">
        <v>2015</v>
      </c>
      <c r="B353" t="s">
        <v>534</v>
      </c>
      <c r="C353" t="s">
        <v>321</v>
      </c>
      <c r="D353" t="s">
        <v>109</v>
      </c>
      <c r="E353" t="s">
        <v>214</v>
      </c>
      <c r="F353">
        <v>10</v>
      </c>
      <c r="G353">
        <v>128</v>
      </c>
      <c r="H353">
        <v>239</v>
      </c>
      <c r="I353" s="6">
        <f t="shared" si="20"/>
        <v>53.556485355648533</v>
      </c>
      <c r="J353">
        <v>1586</v>
      </c>
      <c r="K353" s="3">
        <f t="shared" si="21"/>
        <v>6.6359832635983267</v>
      </c>
      <c r="L353" s="4">
        <v>6.1</v>
      </c>
      <c r="M353">
        <v>9</v>
      </c>
      <c r="N353">
        <v>7</v>
      </c>
      <c r="O353" s="4">
        <v>115.9</v>
      </c>
      <c r="P353">
        <v>100</v>
      </c>
      <c r="Q353">
        <v>290</v>
      </c>
      <c r="R353" s="3">
        <f t="shared" si="22"/>
        <v>2.9</v>
      </c>
      <c r="S353">
        <v>2</v>
      </c>
    </row>
    <row r="354" spans="1:19" x14ac:dyDescent="0.2">
      <c r="A354">
        <v>2016</v>
      </c>
      <c r="B354" t="s">
        <v>451</v>
      </c>
      <c r="C354" t="s">
        <v>320</v>
      </c>
      <c r="D354" t="s">
        <v>109</v>
      </c>
      <c r="E354" t="s">
        <v>214</v>
      </c>
      <c r="F354">
        <v>12</v>
      </c>
      <c r="G354">
        <v>200</v>
      </c>
      <c r="H354">
        <v>327</v>
      </c>
      <c r="I354" s="6">
        <f t="shared" si="20"/>
        <v>61.162079510703357</v>
      </c>
      <c r="J354">
        <v>2415</v>
      </c>
      <c r="K354" s="3">
        <f t="shared" si="21"/>
        <v>7.3853211009174311</v>
      </c>
      <c r="L354" s="4">
        <v>6.4</v>
      </c>
      <c r="M354">
        <v>9</v>
      </c>
      <c r="N354">
        <v>11</v>
      </c>
      <c r="O354" s="4">
        <v>125.6</v>
      </c>
      <c r="P354">
        <v>80</v>
      </c>
      <c r="Q354">
        <v>242</v>
      </c>
      <c r="R354" s="3">
        <f t="shared" si="22"/>
        <v>3.0249999999999999</v>
      </c>
      <c r="S354">
        <v>4</v>
      </c>
    </row>
    <row r="355" spans="1:19" x14ac:dyDescent="0.2">
      <c r="A355">
        <v>2017</v>
      </c>
      <c r="B355" t="s">
        <v>451</v>
      </c>
      <c r="C355" t="s">
        <v>319</v>
      </c>
      <c r="D355" t="s">
        <v>109</v>
      </c>
      <c r="E355" t="s">
        <v>214</v>
      </c>
      <c r="F355">
        <v>12</v>
      </c>
      <c r="G355">
        <v>185</v>
      </c>
      <c r="H355">
        <v>278</v>
      </c>
      <c r="I355" s="6">
        <f t="shared" si="20"/>
        <v>66.546762589928051</v>
      </c>
      <c r="J355">
        <v>2247</v>
      </c>
      <c r="K355" s="3">
        <f t="shared" si="21"/>
        <v>8.0827338129496411</v>
      </c>
      <c r="L355" s="4">
        <v>8.5</v>
      </c>
      <c r="M355">
        <v>15</v>
      </c>
      <c r="N355">
        <v>4</v>
      </c>
      <c r="O355" s="4">
        <v>149.4</v>
      </c>
      <c r="P355">
        <v>84</v>
      </c>
      <c r="Q355">
        <v>427</v>
      </c>
      <c r="R355" s="3">
        <f t="shared" si="22"/>
        <v>5.083333333333333</v>
      </c>
      <c r="S355">
        <v>8</v>
      </c>
    </row>
    <row r="356" spans="1:19" x14ac:dyDescent="0.2">
      <c r="A356">
        <v>2018</v>
      </c>
      <c r="B356" t="s">
        <v>336</v>
      </c>
      <c r="C356" t="s">
        <v>322</v>
      </c>
      <c r="D356" t="s">
        <v>109</v>
      </c>
      <c r="E356" t="s">
        <v>214</v>
      </c>
      <c r="F356">
        <v>12</v>
      </c>
      <c r="G356">
        <v>192</v>
      </c>
      <c r="H356">
        <v>304</v>
      </c>
      <c r="I356" s="6">
        <f t="shared" si="20"/>
        <v>63.157894736842103</v>
      </c>
      <c r="J356">
        <v>2540</v>
      </c>
      <c r="K356" s="3">
        <f t="shared" si="21"/>
        <v>8.3552631578947363</v>
      </c>
      <c r="L356" s="4">
        <v>7.4</v>
      </c>
      <c r="M356">
        <v>12</v>
      </c>
      <c r="N356">
        <v>12</v>
      </c>
      <c r="O356" s="4">
        <v>138.5</v>
      </c>
      <c r="P356">
        <v>73</v>
      </c>
      <c r="Q356">
        <v>211</v>
      </c>
      <c r="R356" s="3">
        <f t="shared" si="22"/>
        <v>2.8904109589041096</v>
      </c>
      <c r="S356">
        <v>3</v>
      </c>
    </row>
    <row r="357" spans="1:19" x14ac:dyDescent="0.2">
      <c r="A357">
        <v>2019</v>
      </c>
      <c r="B357" t="s">
        <v>336</v>
      </c>
      <c r="C357" t="s">
        <v>320</v>
      </c>
      <c r="D357" t="s">
        <v>109</v>
      </c>
      <c r="E357" t="s">
        <v>214</v>
      </c>
      <c r="F357">
        <v>14</v>
      </c>
      <c r="G357">
        <v>291</v>
      </c>
      <c r="H357">
        <v>471</v>
      </c>
      <c r="I357" s="6">
        <f t="shared" si="20"/>
        <v>61.783439490445858</v>
      </c>
      <c r="J357">
        <v>3701</v>
      </c>
      <c r="K357" s="3">
        <f t="shared" si="21"/>
        <v>7.8577494692144372</v>
      </c>
      <c r="L357" s="4">
        <v>8.5</v>
      </c>
      <c r="M357">
        <v>28</v>
      </c>
      <c r="N357">
        <v>6</v>
      </c>
      <c r="O357" s="4">
        <v>144.9</v>
      </c>
      <c r="P357">
        <v>84</v>
      </c>
      <c r="Q357">
        <v>-60</v>
      </c>
      <c r="R357" s="3">
        <f t="shared" si="22"/>
        <v>-0.7142857142857143</v>
      </c>
      <c r="S357">
        <v>2</v>
      </c>
    </row>
    <row r="358" spans="1:19" x14ac:dyDescent="0.2">
      <c r="A358">
        <v>2020</v>
      </c>
      <c r="B358" t="s">
        <v>317</v>
      </c>
      <c r="C358" t="s">
        <v>319</v>
      </c>
      <c r="D358" t="s">
        <v>109</v>
      </c>
      <c r="E358" t="s">
        <v>214</v>
      </c>
      <c r="F358">
        <v>9</v>
      </c>
      <c r="G358">
        <v>89</v>
      </c>
      <c r="H358">
        <v>167</v>
      </c>
      <c r="I358" s="6">
        <f t="shared" si="20"/>
        <v>53.293413173652695</v>
      </c>
      <c r="J358">
        <v>905</v>
      </c>
      <c r="K358" s="3">
        <f t="shared" si="21"/>
        <v>5.4191616766467066</v>
      </c>
      <c r="L358" s="4">
        <v>5.3</v>
      </c>
      <c r="M358">
        <v>6</v>
      </c>
      <c r="N358">
        <v>3</v>
      </c>
      <c r="O358" s="4">
        <v>107.1</v>
      </c>
      <c r="P358">
        <v>70</v>
      </c>
      <c r="Q358">
        <v>139</v>
      </c>
      <c r="R358" s="3">
        <f t="shared" si="22"/>
        <v>1.9857142857142858</v>
      </c>
      <c r="S358">
        <v>2</v>
      </c>
    </row>
    <row r="359" spans="1:19" x14ac:dyDescent="0.2">
      <c r="A359">
        <v>2014</v>
      </c>
      <c r="B359" t="s">
        <v>162</v>
      </c>
      <c r="C359" t="s">
        <v>322</v>
      </c>
      <c r="D359" t="s">
        <v>101</v>
      </c>
      <c r="E359" t="s">
        <v>214</v>
      </c>
      <c r="F359">
        <v>12</v>
      </c>
      <c r="G359">
        <v>138</v>
      </c>
      <c r="H359">
        <v>274</v>
      </c>
      <c r="I359" s="6">
        <f t="shared" si="20"/>
        <v>50.364963503649641</v>
      </c>
      <c r="J359">
        <v>1680</v>
      </c>
      <c r="K359" s="3">
        <f t="shared" si="21"/>
        <v>6.1313868613138682</v>
      </c>
      <c r="L359" s="4">
        <v>5.5</v>
      </c>
      <c r="M359">
        <v>14</v>
      </c>
      <c r="N359">
        <v>10</v>
      </c>
      <c r="O359" s="4">
        <v>111.4</v>
      </c>
      <c r="P359">
        <v>97</v>
      </c>
      <c r="Q359">
        <v>92</v>
      </c>
      <c r="R359" s="3">
        <f t="shared" si="22"/>
        <v>0.94845360824742264</v>
      </c>
      <c r="S359">
        <v>4</v>
      </c>
    </row>
    <row r="360" spans="1:19" x14ac:dyDescent="0.2">
      <c r="A360">
        <v>2015</v>
      </c>
      <c r="B360" t="s">
        <v>162</v>
      </c>
      <c r="C360" t="s">
        <v>320</v>
      </c>
      <c r="D360" t="s">
        <v>101</v>
      </c>
      <c r="E360" t="s">
        <v>214</v>
      </c>
      <c r="F360">
        <v>12</v>
      </c>
      <c r="G360">
        <v>270</v>
      </c>
      <c r="H360">
        <v>420</v>
      </c>
      <c r="I360" s="6">
        <f t="shared" si="20"/>
        <v>64.285714285714292</v>
      </c>
      <c r="J360">
        <v>2722</v>
      </c>
      <c r="K360" s="3">
        <f t="shared" si="21"/>
        <v>6.480952380952381</v>
      </c>
      <c r="L360" s="4">
        <v>6.6</v>
      </c>
      <c r="M360">
        <v>21</v>
      </c>
      <c r="N360">
        <v>8</v>
      </c>
      <c r="O360" s="4">
        <v>131.4</v>
      </c>
      <c r="P360">
        <v>88</v>
      </c>
      <c r="Q360">
        <v>95</v>
      </c>
      <c r="R360" s="3">
        <f t="shared" si="22"/>
        <v>1.0795454545454546</v>
      </c>
      <c r="S360">
        <v>3</v>
      </c>
    </row>
    <row r="361" spans="1:19" x14ac:dyDescent="0.2">
      <c r="A361">
        <v>2016</v>
      </c>
      <c r="B361" t="s">
        <v>162</v>
      </c>
      <c r="C361" t="s">
        <v>319</v>
      </c>
      <c r="D361" t="s">
        <v>101</v>
      </c>
      <c r="E361" t="s">
        <v>214</v>
      </c>
      <c r="F361">
        <v>9</v>
      </c>
      <c r="G361">
        <v>167</v>
      </c>
      <c r="H361">
        <v>286</v>
      </c>
      <c r="I361" s="6">
        <f t="shared" si="20"/>
        <v>58.391608391608393</v>
      </c>
      <c r="J361">
        <v>1891</v>
      </c>
      <c r="K361" s="3">
        <f t="shared" si="21"/>
        <v>6.6118881118881117</v>
      </c>
      <c r="L361" s="4">
        <v>5.8</v>
      </c>
      <c r="M361">
        <v>13</v>
      </c>
      <c r="N361">
        <v>11</v>
      </c>
      <c r="O361" s="4">
        <v>121.2</v>
      </c>
      <c r="P361">
        <v>45</v>
      </c>
      <c r="Q361">
        <v>117</v>
      </c>
      <c r="R361" s="3">
        <f t="shared" si="22"/>
        <v>2.6</v>
      </c>
      <c r="S361">
        <v>4</v>
      </c>
    </row>
    <row r="362" spans="1:19" x14ac:dyDescent="0.2">
      <c r="A362">
        <v>2017</v>
      </c>
      <c r="B362" t="s">
        <v>162</v>
      </c>
      <c r="C362" t="s">
        <v>321</v>
      </c>
      <c r="D362" t="s">
        <v>101</v>
      </c>
      <c r="E362" t="s">
        <v>214</v>
      </c>
      <c r="F362">
        <v>13</v>
      </c>
      <c r="G362">
        <v>232</v>
      </c>
      <c r="H362">
        <v>355</v>
      </c>
      <c r="I362" s="6">
        <f t="shared" si="20"/>
        <v>65.352112676056336</v>
      </c>
      <c r="J362">
        <v>2798</v>
      </c>
      <c r="K362" s="3">
        <f t="shared" si="21"/>
        <v>7.8816901408450706</v>
      </c>
      <c r="L362" s="4">
        <v>7.8</v>
      </c>
      <c r="M362">
        <v>17</v>
      </c>
      <c r="N362">
        <v>8</v>
      </c>
      <c r="O362" s="4">
        <v>142.9</v>
      </c>
      <c r="P362">
        <v>78</v>
      </c>
      <c r="Q362">
        <v>231</v>
      </c>
      <c r="R362" s="3">
        <f t="shared" si="22"/>
        <v>2.9615384615384617</v>
      </c>
      <c r="S362">
        <v>5</v>
      </c>
    </row>
    <row r="363" spans="1:19" x14ac:dyDescent="0.2">
      <c r="A363">
        <v>2018</v>
      </c>
      <c r="B363" t="s">
        <v>182</v>
      </c>
      <c r="C363" t="s">
        <v>319</v>
      </c>
      <c r="D363" t="s">
        <v>101</v>
      </c>
      <c r="E363" t="s">
        <v>214</v>
      </c>
      <c r="F363">
        <v>12</v>
      </c>
      <c r="G363">
        <v>213</v>
      </c>
      <c r="H363">
        <v>326</v>
      </c>
      <c r="I363" s="6">
        <f t="shared" si="20"/>
        <v>65.337423312883431</v>
      </c>
      <c r="J363">
        <v>2727</v>
      </c>
      <c r="K363" s="3">
        <f t="shared" si="21"/>
        <v>8.3650306748466257</v>
      </c>
      <c r="L363" s="4">
        <v>9</v>
      </c>
      <c r="M363">
        <v>26</v>
      </c>
      <c r="N363">
        <v>7</v>
      </c>
      <c r="O363" s="4">
        <v>157.6</v>
      </c>
      <c r="P363">
        <v>27</v>
      </c>
      <c r="Q363">
        <v>-19</v>
      </c>
      <c r="R363" s="3">
        <f t="shared" si="22"/>
        <v>-0.70370370370370372</v>
      </c>
      <c r="S363">
        <v>1</v>
      </c>
    </row>
    <row r="364" spans="1:19" x14ac:dyDescent="0.2">
      <c r="A364">
        <v>2019</v>
      </c>
      <c r="B364" t="s">
        <v>182</v>
      </c>
      <c r="C364" t="s">
        <v>321</v>
      </c>
      <c r="D364" t="s">
        <v>101</v>
      </c>
      <c r="E364" t="s">
        <v>214</v>
      </c>
      <c r="F364">
        <v>12</v>
      </c>
      <c r="G364">
        <v>207</v>
      </c>
      <c r="H364">
        <v>357</v>
      </c>
      <c r="I364" s="6">
        <f t="shared" si="20"/>
        <v>57.983193277310932</v>
      </c>
      <c r="J364">
        <v>2585</v>
      </c>
      <c r="K364" s="3">
        <f t="shared" si="21"/>
        <v>7.2408963585434174</v>
      </c>
      <c r="L364" s="4">
        <v>7.4</v>
      </c>
      <c r="M364">
        <v>14</v>
      </c>
      <c r="N364">
        <v>5</v>
      </c>
      <c r="O364" s="4">
        <v>128.9</v>
      </c>
      <c r="P364">
        <v>32</v>
      </c>
      <c r="Q364">
        <v>-40</v>
      </c>
      <c r="R364" s="3">
        <f t="shared" si="22"/>
        <v>-1.25</v>
      </c>
      <c r="S364">
        <v>2</v>
      </c>
    </row>
    <row r="365" spans="1:19" x14ac:dyDescent="0.2">
      <c r="A365">
        <v>2020</v>
      </c>
      <c r="B365" t="s">
        <v>656</v>
      </c>
      <c r="C365" t="s">
        <v>322</v>
      </c>
      <c r="D365" t="s">
        <v>101</v>
      </c>
      <c r="E365" t="s">
        <v>214</v>
      </c>
      <c r="F365">
        <v>5</v>
      </c>
      <c r="G365">
        <v>25</v>
      </c>
      <c r="H365">
        <v>52</v>
      </c>
      <c r="I365" s="6">
        <f t="shared" si="20"/>
        <v>48.07692307692308</v>
      </c>
      <c r="J365">
        <v>252</v>
      </c>
      <c r="K365" s="3">
        <f t="shared" si="21"/>
        <v>4.8461538461538458</v>
      </c>
      <c r="L365" s="4">
        <v>6</v>
      </c>
      <c r="M365">
        <v>3</v>
      </c>
      <c r="N365">
        <v>0</v>
      </c>
      <c r="O365" s="4">
        <v>107.8</v>
      </c>
      <c r="P365">
        <v>17</v>
      </c>
      <c r="Q365">
        <v>-71</v>
      </c>
      <c r="R365" s="3">
        <f>Q365/P365</f>
        <v>-4.1764705882352944</v>
      </c>
      <c r="S365">
        <v>0</v>
      </c>
    </row>
    <row r="366" spans="1:19" x14ac:dyDescent="0.2">
      <c r="A366">
        <v>2014</v>
      </c>
      <c r="B366" t="s">
        <v>575</v>
      </c>
      <c r="C366" t="s">
        <v>321</v>
      </c>
      <c r="D366" t="s">
        <v>48</v>
      </c>
      <c r="E366" t="s">
        <v>214</v>
      </c>
      <c r="F366">
        <v>14</v>
      </c>
      <c r="G366">
        <v>260</v>
      </c>
      <c r="H366">
        <v>448</v>
      </c>
      <c r="I366" s="6">
        <f t="shared" si="20"/>
        <v>58.035714285714292</v>
      </c>
      <c r="J366">
        <v>3436</v>
      </c>
      <c r="K366" s="3">
        <f t="shared" si="21"/>
        <v>7.6696428571428568</v>
      </c>
      <c r="L366" s="4">
        <v>7.7</v>
      </c>
      <c r="M366">
        <v>30</v>
      </c>
      <c r="N366">
        <v>13</v>
      </c>
      <c r="O366" s="4">
        <v>138.80000000000001</v>
      </c>
      <c r="P366">
        <v>53</v>
      </c>
      <c r="Q366">
        <v>44</v>
      </c>
      <c r="R366" s="3">
        <f t="shared" ref="R366:R431" si="23">Q366/P366</f>
        <v>0.83018867924528306</v>
      </c>
      <c r="S366">
        <v>2</v>
      </c>
    </row>
    <row r="367" spans="1:19" x14ac:dyDescent="0.2">
      <c r="A367">
        <v>2015</v>
      </c>
      <c r="B367" t="s">
        <v>136</v>
      </c>
      <c r="C367" t="s">
        <v>321</v>
      </c>
      <c r="D367" t="s">
        <v>48</v>
      </c>
      <c r="E367" t="s">
        <v>214</v>
      </c>
      <c r="F367">
        <v>13</v>
      </c>
      <c r="G367">
        <v>279</v>
      </c>
      <c r="H367">
        <v>448</v>
      </c>
      <c r="I367" s="6">
        <f t="shared" si="20"/>
        <v>62.276785714285708</v>
      </c>
      <c r="J367">
        <v>4026</v>
      </c>
      <c r="K367" s="3">
        <f t="shared" si="21"/>
        <v>8.9866071428571423</v>
      </c>
      <c r="L367" s="4">
        <v>9.4</v>
      </c>
      <c r="M367">
        <v>27</v>
      </c>
      <c r="N367">
        <v>8</v>
      </c>
      <c r="O367" s="4">
        <v>154.1</v>
      </c>
      <c r="P367">
        <v>92</v>
      </c>
      <c r="Q367">
        <v>323</v>
      </c>
      <c r="R367" s="3">
        <f t="shared" si="23"/>
        <v>3.5108695652173911</v>
      </c>
      <c r="S367">
        <v>5</v>
      </c>
    </row>
    <row r="368" spans="1:19" x14ac:dyDescent="0.2">
      <c r="A368">
        <v>2016</v>
      </c>
      <c r="B368" t="s">
        <v>479</v>
      </c>
      <c r="C368" t="s">
        <v>321</v>
      </c>
      <c r="D368" t="s">
        <v>48</v>
      </c>
      <c r="E368" t="s">
        <v>214</v>
      </c>
      <c r="F368">
        <v>13</v>
      </c>
      <c r="G368">
        <v>329</v>
      </c>
      <c r="H368">
        <v>496</v>
      </c>
      <c r="I368" s="6">
        <f t="shared" si="20"/>
        <v>66.33064516129032</v>
      </c>
      <c r="J368">
        <v>4617</v>
      </c>
      <c r="K368" s="3">
        <f t="shared" si="21"/>
        <v>9.308467741935484</v>
      </c>
      <c r="L368" s="4">
        <v>10.199999999999999</v>
      </c>
      <c r="M368">
        <v>41</v>
      </c>
      <c r="N368">
        <v>8</v>
      </c>
      <c r="O368" s="4">
        <v>168.6</v>
      </c>
      <c r="P368">
        <v>88</v>
      </c>
      <c r="Q368">
        <v>277</v>
      </c>
      <c r="R368" s="3">
        <f t="shared" si="23"/>
        <v>3.1477272727272729</v>
      </c>
      <c r="S368">
        <v>4</v>
      </c>
    </row>
    <row r="369" spans="1:19" x14ac:dyDescent="0.2">
      <c r="A369">
        <v>2017</v>
      </c>
      <c r="B369" t="s">
        <v>332</v>
      </c>
      <c r="C369" t="s">
        <v>320</v>
      </c>
      <c r="D369" t="s">
        <v>48</v>
      </c>
      <c r="E369" t="s">
        <v>214</v>
      </c>
      <c r="F369">
        <v>13</v>
      </c>
      <c r="G369">
        <v>229</v>
      </c>
      <c r="H369">
        <v>409</v>
      </c>
      <c r="I369" s="6">
        <f t="shared" si="20"/>
        <v>55.990220048899751</v>
      </c>
      <c r="J369">
        <v>2974</v>
      </c>
      <c r="K369" s="3">
        <f t="shared" si="21"/>
        <v>7.2713936430317849</v>
      </c>
      <c r="L369" s="4">
        <v>7.5</v>
      </c>
      <c r="M369">
        <v>16</v>
      </c>
      <c r="N369">
        <v>5</v>
      </c>
      <c r="O369" s="4">
        <v>127.5</v>
      </c>
      <c r="P369">
        <v>119</v>
      </c>
      <c r="Q369">
        <v>371</v>
      </c>
      <c r="R369" s="3">
        <f t="shared" si="23"/>
        <v>3.1176470588235294</v>
      </c>
      <c r="S369">
        <v>6</v>
      </c>
    </row>
    <row r="370" spans="1:19" x14ac:dyDescent="0.2">
      <c r="A370">
        <v>2018</v>
      </c>
      <c r="B370" t="s">
        <v>332</v>
      </c>
      <c r="C370" t="s">
        <v>319</v>
      </c>
      <c r="D370" t="s">
        <v>48</v>
      </c>
      <c r="E370" t="s">
        <v>214</v>
      </c>
      <c r="F370">
        <v>13</v>
      </c>
      <c r="G370">
        <v>264</v>
      </c>
      <c r="H370">
        <v>461</v>
      </c>
      <c r="I370" s="6">
        <f t="shared" si="20"/>
        <v>57.26681127982647</v>
      </c>
      <c r="J370">
        <v>3160</v>
      </c>
      <c r="K370" s="3">
        <f t="shared" si="21"/>
        <v>6.8546637744034706</v>
      </c>
      <c r="L370" s="4">
        <v>6.5</v>
      </c>
      <c r="M370">
        <v>15</v>
      </c>
      <c r="N370">
        <v>10</v>
      </c>
      <c r="O370" s="4">
        <v>121.2</v>
      </c>
      <c r="P370">
        <v>90</v>
      </c>
      <c r="Q370">
        <v>159</v>
      </c>
      <c r="R370" s="3">
        <f t="shared" si="23"/>
        <v>1.7666666666666666</v>
      </c>
      <c r="S370">
        <v>3</v>
      </c>
    </row>
    <row r="371" spans="1:19" x14ac:dyDescent="0.2">
      <c r="A371">
        <v>2019</v>
      </c>
      <c r="B371" t="s">
        <v>332</v>
      </c>
      <c r="C371" t="s">
        <v>321</v>
      </c>
      <c r="D371" t="s">
        <v>48</v>
      </c>
      <c r="E371" t="s">
        <v>214</v>
      </c>
      <c r="F371">
        <v>11</v>
      </c>
      <c r="G371">
        <v>236</v>
      </c>
      <c r="H371">
        <v>367</v>
      </c>
      <c r="I371" s="6">
        <f t="shared" si="20"/>
        <v>64.305177111716617</v>
      </c>
      <c r="J371">
        <v>2977</v>
      </c>
      <c r="K371" s="3">
        <f t="shared" si="21"/>
        <v>8.1117166212534055</v>
      </c>
      <c r="L371" s="4">
        <v>8.5</v>
      </c>
      <c r="M371">
        <v>18</v>
      </c>
      <c r="N371">
        <v>5</v>
      </c>
      <c r="O371" s="4">
        <v>145.9</v>
      </c>
      <c r="P371">
        <v>100</v>
      </c>
      <c r="Q371">
        <v>264</v>
      </c>
      <c r="R371" s="3">
        <f t="shared" si="23"/>
        <v>2.64</v>
      </c>
      <c r="S371">
        <v>4</v>
      </c>
    </row>
    <row r="372" spans="1:19" x14ac:dyDescent="0.2">
      <c r="A372">
        <v>2020</v>
      </c>
      <c r="B372" t="s">
        <v>297</v>
      </c>
      <c r="C372" t="s">
        <v>321</v>
      </c>
      <c r="D372" t="s">
        <v>48</v>
      </c>
      <c r="E372" t="s">
        <v>214</v>
      </c>
      <c r="F372">
        <v>9</v>
      </c>
      <c r="G372">
        <v>138</v>
      </c>
      <c r="H372">
        <v>221</v>
      </c>
      <c r="I372" s="6">
        <f t="shared" si="20"/>
        <v>62.443438914027148</v>
      </c>
      <c r="J372">
        <v>1479</v>
      </c>
      <c r="K372" s="3">
        <f t="shared" si="21"/>
        <v>6.6923076923076925</v>
      </c>
      <c r="L372" s="4">
        <v>7.1</v>
      </c>
      <c r="M372">
        <v>16</v>
      </c>
      <c r="N372">
        <v>5</v>
      </c>
      <c r="O372" s="4">
        <v>138</v>
      </c>
      <c r="P372">
        <v>49</v>
      </c>
      <c r="Q372">
        <v>-58</v>
      </c>
      <c r="R372" s="3">
        <f t="shared" si="23"/>
        <v>-1.1836734693877551</v>
      </c>
      <c r="S372">
        <v>1</v>
      </c>
    </row>
    <row r="373" spans="1:19" x14ac:dyDescent="0.2">
      <c r="A373">
        <v>2014</v>
      </c>
      <c r="B373" t="s">
        <v>566</v>
      </c>
      <c r="C373" t="s">
        <v>321</v>
      </c>
      <c r="D373" t="s">
        <v>1</v>
      </c>
      <c r="E373" t="s">
        <v>214</v>
      </c>
      <c r="F373">
        <v>14</v>
      </c>
      <c r="G373">
        <v>267</v>
      </c>
      <c r="H373">
        <v>451</v>
      </c>
      <c r="I373" s="6">
        <f t="shared" si="20"/>
        <v>59.201773835920179</v>
      </c>
      <c r="J373">
        <v>3903</v>
      </c>
      <c r="K373" s="3">
        <f t="shared" si="21"/>
        <v>8.6541019955654104</v>
      </c>
      <c r="L373" s="4">
        <v>9.1</v>
      </c>
      <c r="M373">
        <v>40</v>
      </c>
      <c r="N373">
        <v>13</v>
      </c>
      <c r="O373" s="4">
        <v>155.4</v>
      </c>
      <c r="P373">
        <v>94</v>
      </c>
      <c r="Q373">
        <v>482</v>
      </c>
      <c r="R373" s="3">
        <f t="shared" si="23"/>
        <v>5.1276595744680851</v>
      </c>
      <c r="S373">
        <v>8</v>
      </c>
    </row>
    <row r="374" spans="1:19" x14ac:dyDescent="0.2">
      <c r="A374">
        <v>2015</v>
      </c>
      <c r="B374" t="s">
        <v>462</v>
      </c>
      <c r="C374" t="s">
        <v>322</v>
      </c>
      <c r="D374" t="s">
        <v>1</v>
      </c>
      <c r="E374" t="s">
        <v>214</v>
      </c>
      <c r="F374">
        <v>11</v>
      </c>
      <c r="G374">
        <v>231</v>
      </c>
      <c r="H374">
        <v>384</v>
      </c>
      <c r="I374" s="6">
        <f t="shared" si="20"/>
        <v>60.15625</v>
      </c>
      <c r="J374">
        <v>2608</v>
      </c>
      <c r="K374" s="3">
        <f t="shared" si="21"/>
        <v>6.791666666666667</v>
      </c>
      <c r="L374" s="4">
        <v>7.1</v>
      </c>
      <c r="M374">
        <v>23</v>
      </c>
      <c r="N374">
        <v>8</v>
      </c>
      <c r="O374" s="4">
        <v>132.80000000000001</v>
      </c>
      <c r="P374">
        <v>48</v>
      </c>
      <c r="Q374">
        <v>44</v>
      </c>
      <c r="R374" s="3">
        <f t="shared" si="23"/>
        <v>0.91666666666666663</v>
      </c>
      <c r="S374">
        <v>0</v>
      </c>
    </row>
    <row r="375" spans="1:19" x14ac:dyDescent="0.2">
      <c r="A375">
        <v>2016</v>
      </c>
      <c r="B375" t="s">
        <v>462</v>
      </c>
      <c r="C375" t="s">
        <v>320</v>
      </c>
      <c r="D375" t="s">
        <v>1</v>
      </c>
      <c r="E375" t="s">
        <v>214</v>
      </c>
      <c r="F375">
        <v>10</v>
      </c>
      <c r="G375">
        <v>231</v>
      </c>
      <c r="H375">
        <v>371</v>
      </c>
      <c r="I375" s="6">
        <f t="shared" si="20"/>
        <v>62.264150943396224</v>
      </c>
      <c r="J375">
        <v>2612</v>
      </c>
      <c r="K375" s="3">
        <f t="shared" si="21"/>
        <v>7.0404312668463609</v>
      </c>
      <c r="L375" s="4">
        <v>7.2</v>
      </c>
      <c r="M375">
        <v>24</v>
      </c>
      <c r="N375">
        <v>9</v>
      </c>
      <c r="O375" s="4">
        <v>137.9</v>
      </c>
      <c r="P375">
        <v>34</v>
      </c>
      <c r="Q375">
        <v>-133</v>
      </c>
      <c r="R375" s="3">
        <f t="shared" si="23"/>
        <v>-3.9117647058823528</v>
      </c>
      <c r="S375">
        <v>1</v>
      </c>
    </row>
    <row r="376" spans="1:19" x14ac:dyDescent="0.2">
      <c r="A376">
        <v>2017</v>
      </c>
      <c r="B376" t="s">
        <v>462</v>
      </c>
      <c r="C376" t="s">
        <v>319</v>
      </c>
      <c r="D376" t="s">
        <v>1</v>
      </c>
      <c r="E376" t="s">
        <v>214</v>
      </c>
      <c r="F376">
        <v>13</v>
      </c>
      <c r="G376">
        <v>266</v>
      </c>
      <c r="H376">
        <v>443</v>
      </c>
      <c r="I376" s="6">
        <f t="shared" si="20"/>
        <v>60.045146726862299</v>
      </c>
      <c r="J376">
        <v>3115</v>
      </c>
      <c r="K376" s="3">
        <f t="shared" si="21"/>
        <v>7.0316027088036117</v>
      </c>
      <c r="L376" s="4">
        <v>6.7</v>
      </c>
      <c r="M376">
        <v>25</v>
      </c>
      <c r="N376">
        <v>14</v>
      </c>
      <c r="O376" s="4">
        <v>131.4</v>
      </c>
      <c r="P376">
        <v>35</v>
      </c>
      <c r="Q376">
        <v>12</v>
      </c>
      <c r="R376" s="3">
        <f t="shared" si="23"/>
        <v>0.34285714285714286</v>
      </c>
      <c r="S376">
        <v>1</v>
      </c>
    </row>
    <row r="377" spans="1:19" x14ac:dyDescent="0.2">
      <c r="A377">
        <v>2018</v>
      </c>
      <c r="B377" t="s">
        <v>347</v>
      </c>
      <c r="C377" t="s">
        <v>322</v>
      </c>
      <c r="D377" t="s">
        <v>1</v>
      </c>
      <c r="E377" t="s">
        <v>214</v>
      </c>
      <c r="F377">
        <v>10</v>
      </c>
      <c r="G377">
        <v>187</v>
      </c>
      <c r="H377">
        <v>330</v>
      </c>
      <c r="I377" s="6">
        <f t="shared" si="20"/>
        <v>56.666666666666664</v>
      </c>
      <c r="J377">
        <v>2459</v>
      </c>
      <c r="K377" s="3">
        <f t="shared" si="21"/>
        <v>7.4515151515151512</v>
      </c>
      <c r="L377" s="4">
        <v>7</v>
      </c>
      <c r="M377">
        <v>15</v>
      </c>
      <c r="N377">
        <v>10</v>
      </c>
      <c r="O377" s="4">
        <v>128.19999999999999</v>
      </c>
      <c r="P377">
        <v>45</v>
      </c>
      <c r="Q377">
        <v>116</v>
      </c>
      <c r="R377" s="3">
        <f t="shared" si="23"/>
        <v>2.5777777777777779</v>
      </c>
      <c r="S377">
        <v>1</v>
      </c>
    </row>
    <row r="378" spans="1:19" x14ac:dyDescent="0.2">
      <c r="A378">
        <v>2019</v>
      </c>
      <c r="B378" t="s">
        <v>347</v>
      </c>
      <c r="C378" t="s">
        <v>320</v>
      </c>
      <c r="D378" t="s">
        <v>1</v>
      </c>
      <c r="E378" t="s">
        <v>214</v>
      </c>
      <c r="F378">
        <v>13</v>
      </c>
      <c r="G378">
        <v>189</v>
      </c>
      <c r="H378">
        <v>336</v>
      </c>
      <c r="I378" s="6">
        <f t="shared" si="20"/>
        <v>56.25</v>
      </c>
      <c r="J378">
        <v>2438</v>
      </c>
      <c r="K378" s="3">
        <f t="shared" si="21"/>
        <v>7.2559523809523814</v>
      </c>
      <c r="L378" s="4">
        <v>6.7</v>
      </c>
      <c r="M378">
        <v>15</v>
      </c>
      <c r="N378">
        <v>11</v>
      </c>
      <c r="O378" s="4">
        <v>125.4</v>
      </c>
      <c r="P378">
        <v>114</v>
      </c>
      <c r="Q378">
        <v>300</v>
      </c>
      <c r="R378" s="3">
        <f t="shared" si="23"/>
        <v>2.6315789473684212</v>
      </c>
      <c r="S378">
        <v>5</v>
      </c>
    </row>
    <row r="379" spans="1:19" x14ac:dyDescent="0.2">
      <c r="A379">
        <v>2020</v>
      </c>
      <c r="B379" t="s">
        <v>300</v>
      </c>
      <c r="C379" t="s">
        <v>322</v>
      </c>
      <c r="D379" t="s">
        <v>1</v>
      </c>
      <c r="E379" t="s">
        <v>214</v>
      </c>
      <c r="F379">
        <v>10</v>
      </c>
      <c r="G379">
        <v>165</v>
      </c>
      <c r="H379">
        <v>270</v>
      </c>
      <c r="I379" s="6">
        <f t="shared" si="20"/>
        <v>61.111111111111114</v>
      </c>
      <c r="J379">
        <v>2091</v>
      </c>
      <c r="K379" s="3">
        <f t="shared" si="21"/>
        <v>7.7444444444444445</v>
      </c>
      <c r="L379" s="4">
        <v>7.6</v>
      </c>
      <c r="M379">
        <v>18</v>
      </c>
      <c r="N379">
        <v>9</v>
      </c>
      <c r="O379" s="4">
        <v>141.5</v>
      </c>
      <c r="P379">
        <v>54</v>
      </c>
      <c r="Q379">
        <v>174</v>
      </c>
      <c r="R379" s="3">
        <f t="shared" si="23"/>
        <v>3.2222222222222223</v>
      </c>
      <c r="S379">
        <v>2</v>
      </c>
    </row>
    <row r="380" spans="1:19" x14ac:dyDescent="0.2">
      <c r="A380">
        <v>2014</v>
      </c>
      <c r="B380" t="s">
        <v>546</v>
      </c>
      <c r="C380" t="s">
        <v>320</v>
      </c>
      <c r="D380" t="s">
        <v>213</v>
      </c>
      <c r="E380" t="s">
        <v>214</v>
      </c>
      <c r="F380">
        <v>12</v>
      </c>
      <c r="G380">
        <v>221</v>
      </c>
      <c r="H380">
        <v>338</v>
      </c>
      <c r="I380" s="6">
        <f t="shared" si="20"/>
        <v>65.384615384615387</v>
      </c>
      <c r="J380">
        <v>2557</v>
      </c>
      <c r="K380" s="3">
        <f t="shared" si="21"/>
        <v>7.5650887573964498</v>
      </c>
      <c r="L380" s="4">
        <v>7</v>
      </c>
      <c r="M380">
        <v>17</v>
      </c>
      <c r="N380">
        <v>12</v>
      </c>
      <c r="O380" s="4">
        <v>138.4</v>
      </c>
      <c r="P380">
        <v>124</v>
      </c>
      <c r="Q380">
        <v>442</v>
      </c>
      <c r="R380" s="3">
        <f t="shared" si="23"/>
        <v>3.564516129032258</v>
      </c>
      <c r="S380">
        <v>6</v>
      </c>
    </row>
    <row r="381" spans="1:19" x14ac:dyDescent="0.2">
      <c r="A381">
        <v>2015</v>
      </c>
      <c r="B381" t="s">
        <v>416</v>
      </c>
      <c r="C381" t="s">
        <v>322</v>
      </c>
      <c r="D381" t="s">
        <v>213</v>
      </c>
      <c r="E381" t="s">
        <v>214</v>
      </c>
      <c r="F381">
        <v>13</v>
      </c>
      <c r="G381">
        <v>326</v>
      </c>
      <c r="H381">
        <v>489</v>
      </c>
      <c r="I381" s="6">
        <f t="shared" si="20"/>
        <v>66.666666666666657</v>
      </c>
      <c r="J381">
        <v>3993</v>
      </c>
      <c r="K381" s="3">
        <f t="shared" si="21"/>
        <v>8.1656441717791406</v>
      </c>
      <c r="L381" s="4">
        <v>8.6</v>
      </c>
      <c r="M381">
        <v>30</v>
      </c>
      <c r="N381">
        <v>9</v>
      </c>
      <c r="O381" s="4">
        <v>151.80000000000001</v>
      </c>
      <c r="P381">
        <v>60</v>
      </c>
      <c r="Q381">
        <v>37</v>
      </c>
      <c r="R381" s="3">
        <f t="shared" si="23"/>
        <v>0.6166666666666667</v>
      </c>
      <c r="S381">
        <v>2</v>
      </c>
    </row>
    <row r="382" spans="1:19" x14ac:dyDescent="0.2">
      <c r="A382">
        <v>2016</v>
      </c>
      <c r="B382" t="s">
        <v>416</v>
      </c>
      <c r="C382" t="s">
        <v>320</v>
      </c>
      <c r="D382" t="s">
        <v>213</v>
      </c>
      <c r="E382" t="s">
        <v>214</v>
      </c>
      <c r="F382">
        <v>10</v>
      </c>
      <c r="G382">
        <v>262</v>
      </c>
      <c r="H382">
        <v>414</v>
      </c>
      <c r="I382" s="6">
        <f t="shared" si="20"/>
        <v>63.285024154589372</v>
      </c>
      <c r="J382">
        <v>3233</v>
      </c>
      <c r="K382" s="3">
        <f t="shared" si="21"/>
        <v>7.8091787439613523</v>
      </c>
      <c r="L382" s="4">
        <v>8.5</v>
      </c>
      <c r="M382">
        <v>31</v>
      </c>
      <c r="N382">
        <v>7</v>
      </c>
      <c r="O382" s="4">
        <v>150.19999999999999</v>
      </c>
      <c r="P382">
        <v>45</v>
      </c>
      <c r="Q382">
        <v>240</v>
      </c>
      <c r="R382" s="3">
        <f t="shared" si="23"/>
        <v>5.333333333333333</v>
      </c>
      <c r="S382">
        <v>0</v>
      </c>
    </row>
    <row r="383" spans="1:19" x14ac:dyDescent="0.2">
      <c r="A383">
        <v>2017</v>
      </c>
      <c r="B383" t="s">
        <v>416</v>
      </c>
      <c r="C383" t="s">
        <v>319</v>
      </c>
      <c r="D383" t="s">
        <v>213</v>
      </c>
      <c r="E383" t="s">
        <v>214</v>
      </c>
      <c r="F383">
        <v>7</v>
      </c>
      <c r="G383">
        <v>138</v>
      </c>
      <c r="H383">
        <v>239</v>
      </c>
      <c r="I383" s="6">
        <f t="shared" si="20"/>
        <v>57.740585774058573</v>
      </c>
      <c r="J383">
        <v>1672</v>
      </c>
      <c r="K383" s="3">
        <f t="shared" si="21"/>
        <v>6.99581589958159</v>
      </c>
      <c r="L383" s="4">
        <v>6.8</v>
      </c>
      <c r="M383">
        <v>16</v>
      </c>
      <c r="N383">
        <v>8</v>
      </c>
      <c r="O383" s="4">
        <v>131.9</v>
      </c>
      <c r="P383">
        <v>37</v>
      </c>
      <c r="Q383">
        <v>51</v>
      </c>
      <c r="R383" s="3">
        <f t="shared" si="23"/>
        <v>1.3783783783783783</v>
      </c>
      <c r="S383">
        <v>0</v>
      </c>
    </row>
    <row r="384" spans="1:19" x14ac:dyDescent="0.2">
      <c r="A384">
        <v>2018</v>
      </c>
      <c r="B384" t="s">
        <v>416</v>
      </c>
      <c r="C384" t="s">
        <v>321</v>
      </c>
      <c r="D384" t="s">
        <v>213</v>
      </c>
      <c r="E384" t="s">
        <v>214</v>
      </c>
      <c r="F384">
        <v>14</v>
      </c>
      <c r="G384">
        <v>326</v>
      </c>
      <c r="H384">
        <v>464</v>
      </c>
      <c r="I384" s="6">
        <f t="shared" si="20"/>
        <v>70.258620689655174</v>
      </c>
      <c r="J384">
        <v>3544</v>
      </c>
      <c r="K384" s="3">
        <f t="shared" si="21"/>
        <v>7.6379310344827589</v>
      </c>
      <c r="L384" s="4">
        <v>7.9</v>
      </c>
      <c r="M384">
        <v>29</v>
      </c>
      <c r="N384">
        <v>10</v>
      </c>
      <c r="O384" s="4">
        <v>150.69999999999999</v>
      </c>
      <c r="P384">
        <v>127</v>
      </c>
      <c r="Q384">
        <v>140</v>
      </c>
      <c r="R384" s="3">
        <f t="shared" si="23"/>
        <v>1.1023622047244095</v>
      </c>
      <c r="S384">
        <v>2</v>
      </c>
    </row>
    <row r="385" spans="1:19" x14ac:dyDescent="0.2">
      <c r="A385">
        <v>2019</v>
      </c>
      <c r="B385" t="s">
        <v>212</v>
      </c>
      <c r="C385" t="s">
        <v>320</v>
      </c>
      <c r="D385" t="s">
        <v>213</v>
      </c>
      <c r="E385" t="s">
        <v>214</v>
      </c>
      <c r="F385">
        <v>12</v>
      </c>
      <c r="G385">
        <v>210</v>
      </c>
      <c r="H385">
        <v>335</v>
      </c>
      <c r="I385" s="6">
        <f t="shared" si="20"/>
        <v>62.68656716417911</v>
      </c>
      <c r="J385">
        <v>2616</v>
      </c>
      <c r="K385" s="3">
        <f t="shared" si="21"/>
        <v>7.8089552238805968</v>
      </c>
      <c r="L385" s="4">
        <v>7.9</v>
      </c>
      <c r="M385">
        <v>20</v>
      </c>
      <c r="N385">
        <v>8</v>
      </c>
      <c r="O385" s="4">
        <v>143.19999999999999</v>
      </c>
      <c r="P385">
        <v>199</v>
      </c>
      <c r="Q385">
        <v>1058</v>
      </c>
      <c r="R385" s="3">
        <f t="shared" si="23"/>
        <v>5.316582914572864</v>
      </c>
      <c r="S385">
        <v>9</v>
      </c>
    </row>
    <row r="386" spans="1:19" x14ac:dyDescent="0.2">
      <c r="A386">
        <v>2020</v>
      </c>
      <c r="B386" t="s">
        <v>212</v>
      </c>
      <c r="C386" t="s">
        <v>319</v>
      </c>
      <c r="D386" t="s">
        <v>213</v>
      </c>
      <c r="E386" t="s">
        <v>214</v>
      </c>
      <c r="F386">
        <v>9</v>
      </c>
      <c r="G386">
        <v>192</v>
      </c>
      <c r="H386">
        <v>287</v>
      </c>
      <c r="I386" s="6">
        <f t="shared" si="20"/>
        <v>66.898954703832757</v>
      </c>
      <c r="J386">
        <v>1960</v>
      </c>
      <c r="K386" s="3">
        <f t="shared" si="21"/>
        <v>6.8292682926829267</v>
      </c>
      <c r="L386" s="4">
        <v>6.4</v>
      </c>
      <c r="M386">
        <v>12</v>
      </c>
      <c r="N386">
        <v>8</v>
      </c>
      <c r="O386" s="4">
        <v>132.5</v>
      </c>
      <c r="P386">
        <v>175</v>
      </c>
      <c r="Q386">
        <v>601</v>
      </c>
      <c r="R386" s="3">
        <f t="shared" si="23"/>
        <v>3.4342857142857142</v>
      </c>
      <c r="S386">
        <v>7</v>
      </c>
    </row>
    <row r="387" spans="1:19" x14ac:dyDescent="0.2">
      <c r="A387">
        <v>2014</v>
      </c>
      <c r="B387" t="s">
        <v>555</v>
      </c>
      <c r="C387" t="s">
        <v>319</v>
      </c>
      <c r="D387" t="s">
        <v>86</v>
      </c>
      <c r="E387" t="s">
        <v>214</v>
      </c>
      <c r="F387">
        <v>10</v>
      </c>
      <c r="G387">
        <v>110</v>
      </c>
      <c r="H387">
        <v>202</v>
      </c>
      <c r="I387" s="6">
        <f t="shared" si="20"/>
        <v>54.455445544554458</v>
      </c>
      <c r="J387">
        <v>1295</v>
      </c>
      <c r="K387" s="3">
        <f t="shared" si="21"/>
        <v>6.4108910891089108</v>
      </c>
      <c r="L387" s="4">
        <v>5.4</v>
      </c>
      <c r="M387">
        <v>6</v>
      </c>
      <c r="N387">
        <v>7</v>
      </c>
      <c r="O387" s="4">
        <v>111.2</v>
      </c>
      <c r="P387">
        <v>42</v>
      </c>
      <c r="Q387">
        <v>54</v>
      </c>
      <c r="R387" s="3">
        <f t="shared" si="23"/>
        <v>1.2857142857142858</v>
      </c>
      <c r="S387">
        <v>2</v>
      </c>
    </row>
    <row r="388" spans="1:19" x14ac:dyDescent="0.2">
      <c r="A388">
        <v>2015</v>
      </c>
      <c r="B388" t="s">
        <v>543</v>
      </c>
      <c r="C388" t="s">
        <v>319</v>
      </c>
      <c r="D388" t="s">
        <v>86</v>
      </c>
      <c r="E388" t="s">
        <v>214</v>
      </c>
      <c r="F388">
        <v>10</v>
      </c>
      <c r="G388">
        <v>99</v>
      </c>
      <c r="H388">
        <v>211</v>
      </c>
      <c r="I388" s="6">
        <f t="shared" si="20"/>
        <v>46.919431279620852</v>
      </c>
      <c r="J388">
        <v>1010</v>
      </c>
      <c r="K388" s="3">
        <f t="shared" si="21"/>
        <v>4.7867298578199051</v>
      </c>
      <c r="L388" s="4">
        <v>4.5</v>
      </c>
      <c r="M388">
        <v>8</v>
      </c>
      <c r="N388">
        <v>5</v>
      </c>
      <c r="O388" s="4">
        <v>94.9</v>
      </c>
      <c r="P388">
        <v>92</v>
      </c>
      <c r="Q388">
        <v>427</v>
      </c>
      <c r="R388" s="3">
        <f t="shared" si="23"/>
        <v>4.6413043478260869</v>
      </c>
      <c r="S388">
        <v>2</v>
      </c>
    </row>
    <row r="389" spans="1:19" x14ac:dyDescent="0.2">
      <c r="A389">
        <v>2016</v>
      </c>
      <c r="B389" t="s">
        <v>360</v>
      </c>
      <c r="C389" t="s">
        <v>322</v>
      </c>
      <c r="D389" t="s">
        <v>86</v>
      </c>
      <c r="E389" t="s">
        <v>214</v>
      </c>
      <c r="F389">
        <v>10</v>
      </c>
      <c r="G389">
        <v>155</v>
      </c>
      <c r="H389">
        <v>261</v>
      </c>
      <c r="I389" s="6">
        <f t="shared" si="20"/>
        <v>59.38697318007663</v>
      </c>
      <c r="J389">
        <v>1572</v>
      </c>
      <c r="K389" s="3">
        <f t="shared" si="21"/>
        <v>6.0229885057471266</v>
      </c>
      <c r="L389" s="4">
        <v>5.6</v>
      </c>
      <c r="M389">
        <v>6</v>
      </c>
      <c r="N389">
        <v>5</v>
      </c>
      <c r="O389" s="4">
        <v>113.7</v>
      </c>
      <c r="P389">
        <v>94</v>
      </c>
      <c r="Q389">
        <v>118</v>
      </c>
      <c r="R389" s="3">
        <f t="shared" si="23"/>
        <v>1.2553191489361701</v>
      </c>
      <c r="S389">
        <v>2</v>
      </c>
    </row>
    <row r="390" spans="1:19" x14ac:dyDescent="0.2">
      <c r="A390">
        <v>2017</v>
      </c>
      <c r="B390" t="s">
        <v>360</v>
      </c>
      <c r="C390" t="s">
        <v>320</v>
      </c>
      <c r="D390" t="s">
        <v>86</v>
      </c>
      <c r="E390" t="s">
        <v>214</v>
      </c>
      <c r="F390">
        <v>14</v>
      </c>
      <c r="G390">
        <v>324</v>
      </c>
      <c r="H390">
        <v>511</v>
      </c>
      <c r="I390" s="6">
        <f t="shared" si="20"/>
        <v>63.405088062622305</v>
      </c>
      <c r="J390">
        <v>4052</v>
      </c>
      <c r="K390" s="3">
        <f t="shared" si="21"/>
        <v>7.9295499021526421</v>
      </c>
      <c r="L390" s="4">
        <v>7.8</v>
      </c>
      <c r="M390">
        <v>31</v>
      </c>
      <c r="N390">
        <v>15</v>
      </c>
      <c r="O390" s="4">
        <v>144.19999999999999</v>
      </c>
      <c r="P390">
        <v>107</v>
      </c>
      <c r="Q390">
        <v>16</v>
      </c>
      <c r="R390" s="3">
        <f t="shared" si="23"/>
        <v>0.14953271028037382</v>
      </c>
      <c r="S390">
        <v>1</v>
      </c>
    </row>
    <row r="391" spans="1:19" x14ac:dyDescent="0.2">
      <c r="A391">
        <v>2018</v>
      </c>
      <c r="B391" t="s">
        <v>360</v>
      </c>
      <c r="C391" t="s">
        <v>319</v>
      </c>
      <c r="D391" t="s">
        <v>86</v>
      </c>
      <c r="E391" t="s">
        <v>214</v>
      </c>
      <c r="F391">
        <v>13</v>
      </c>
      <c r="G391">
        <v>303</v>
      </c>
      <c r="H391">
        <v>469</v>
      </c>
      <c r="I391" s="6">
        <f t="shared" si="20"/>
        <v>64.605543710021323</v>
      </c>
      <c r="J391">
        <v>3793</v>
      </c>
      <c r="K391" s="3">
        <f t="shared" si="21"/>
        <v>8.0874200426439238</v>
      </c>
      <c r="L391" s="4">
        <v>8.8000000000000007</v>
      </c>
      <c r="M391">
        <v>27</v>
      </c>
      <c r="N391">
        <v>5</v>
      </c>
      <c r="O391" s="4">
        <v>149.4</v>
      </c>
      <c r="P391">
        <v>69</v>
      </c>
      <c r="Q391">
        <v>20</v>
      </c>
      <c r="R391" s="3">
        <f t="shared" si="23"/>
        <v>0.28985507246376813</v>
      </c>
      <c r="S391">
        <v>2</v>
      </c>
    </row>
    <row r="392" spans="1:19" x14ac:dyDescent="0.2">
      <c r="A392">
        <v>2019</v>
      </c>
      <c r="B392" t="s">
        <v>360</v>
      </c>
      <c r="C392" t="s">
        <v>321</v>
      </c>
      <c r="D392" t="s">
        <v>86</v>
      </c>
      <c r="E392" t="s">
        <v>214</v>
      </c>
      <c r="F392">
        <v>12</v>
      </c>
      <c r="G392">
        <v>257</v>
      </c>
      <c r="H392">
        <v>414</v>
      </c>
      <c r="I392" s="6">
        <f t="shared" si="20"/>
        <v>62.077294685990339</v>
      </c>
      <c r="J392">
        <v>3088</v>
      </c>
      <c r="K392" s="3">
        <f t="shared" si="21"/>
        <v>7.4589371980676331</v>
      </c>
      <c r="L392" s="4">
        <v>7.9</v>
      </c>
      <c r="M392">
        <v>29</v>
      </c>
      <c r="N392">
        <v>9</v>
      </c>
      <c r="O392" s="4">
        <v>143.5</v>
      </c>
      <c r="P392">
        <v>55</v>
      </c>
      <c r="Q392">
        <v>-98</v>
      </c>
      <c r="R392" s="3">
        <f t="shared" si="23"/>
        <v>-1.7818181818181817</v>
      </c>
      <c r="S392">
        <v>2</v>
      </c>
    </row>
    <row r="393" spans="1:19" x14ac:dyDescent="0.2">
      <c r="A393">
        <v>2020</v>
      </c>
      <c r="B393" t="s">
        <v>316</v>
      </c>
      <c r="C393" t="s">
        <v>320</v>
      </c>
      <c r="D393" t="s">
        <v>86</v>
      </c>
      <c r="E393" t="s">
        <v>214</v>
      </c>
      <c r="F393">
        <v>8</v>
      </c>
      <c r="G393">
        <v>101</v>
      </c>
      <c r="H393">
        <v>185</v>
      </c>
      <c r="I393" s="6">
        <f t="shared" si="20"/>
        <v>54.594594594594589</v>
      </c>
      <c r="J393">
        <v>1650</v>
      </c>
      <c r="K393" s="3">
        <f t="shared" si="21"/>
        <v>8.9189189189189193</v>
      </c>
      <c r="L393" s="4">
        <v>9.4</v>
      </c>
      <c r="M393">
        <v>13</v>
      </c>
      <c r="N393">
        <v>4</v>
      </c>
      <c r="O393" s="4">
        <v>148.4</v>
      </c>
      <c r="P393">
        <v>27</v>
      </c>
      <c r="Q393">
        <v>29</v>
      </c>
      <c r="R393" s="3">
        <f t="shared" si="23"/>
        <v>1.0740740740740742</v>
      </c>
      <c r="S393">
        <v>2</v>
      </c>
    </row>
    <row r="394" spans="1:19" x14ac:dyDescent="0.2">
      <c r="A394">
        <v>2014</v>
      </c>
      <c r="B394" t="s">
        <v>122</v>
      </c>
      <c r="C394" t="s">
        <v>321</v>
      </c>
      <c r="D394" t="s">
        <v>123</v>
      </c>
      <c r="E394" t="s">
        <v>214</v>
      </c>
      <c r="F394">
        <v>12</v>
      </c>
      <c r="G394">
        <v>289</v>
      </c>
      <c r="H394">
        <v>457</v>
      </c>
      <c r="I394" s="6">
        <f t="shared" si="20"/>
        <v>63.238512035010942</v>
      </c>
      <c r="J394">
        <v>3476</v>
      </c>
      <c r="K394" s="3">
        <f t="shared" si="21"/>
        <v>7.6061269146608312</v>
      </c>
      <c r="L394" s="4">
        <v>7.3</v>
      </c>
      <c r="M394">
        <v>30</v>
      </c>
      <c r="N394">
        <v>16</v>
      </c>
      <c r="O394" s="4">
        <v>141.80000000000001</v>
      </c>
      <c r="P394">
        <v>80</v>
      </c>
      <c r="Q394">
        <v>139</v>
      </c>
      <c r="R394" s="3">
        <f t="shared" si="23"/>
        <v>1.7375</v>
      </c>
      <c r="S394">
        <v>2</v>
      </c>
    </row>
    <row r="395" spans="1:19" x14ac:dyDescent="0.2">
      <c r="A395">
        <v>2015</v>
      </c>
      <c r="B395" t="s">
        <v>542</v>
      </c>
      <c r="C395" t="s">
        <v>320</v>
      </c>
      <c r="D395" t="s">
        <v>123</v>
      </c>
      <c r="E395" t="s">
        <v>214</v>
      </c>
      <c r="F395">
        <v>10</v>
      </c>
      <c r="G395">
        <v>140</v>
      </c>
      <c r="H395">
        <v>269</v>
      </c>
      <c r="I395" s="6">
        <f t="shared" si="20"/>
        <v>52.044609665427508</v>
      </c>
      <c r="J395">
        <v>1432</v>
      </c>
      <c r="K395" s="3">
        <f t="shared" si="21"/>
        <v>5.3234200743494426</v>
      </c>
      <c r="L395" s="4">
        <v>5.2</v>
      </c>
      <c r="M395">
        <v>12</v>
      </c>
      <c r="N395">
        <v>6</v>
      </c>
      <c r="O395" s="4">
        <v>107</v>
      </c>
      <c r="P395">
        <v>45</v>
      </c>
      <c r="Q395">
        <v>-36</v>
      </c>
      <c r="R395" s="3">
        <f t="shared" si="23"/>
        <v>-0.8</v>
      </c>
      <c r="S395">
        <v>2</v>
      </c>
    </row>
    <row r="396" spans="1:19" x14ac:dyDescent="0.2">
      <c r="A396">
        <v>2016</v>
      </c>
      <c r="B396" t="s">
        <v>484</v>
      </c>
      <c r="C396" t="s">
        <v>321</v>
      </c>
      <c r="D396" t="s">
        <v>123</v>
      </c>
      <c r="E396" t="s">
        <v>214</v>
      </c>
      <c r="F396">
        <v>13</v>
      </c>
      <c r="G396">
        <v>202</v>
      </c>
      <c r="H396">
        <v>340</v>
      </c>
      <c r="I396" s="6">
        <f t="shared" si="20"/>
        <v>59.411764705882355</v>
      </c>
      <c r="J396">
        <v>2836</v>
      </c>
      <c r="K396" s="3">
        <f t="shared" si="21"/>
        <v>8.3411764705882359</v>
      </c>
      <c r="L396" s="4">
        <v>9.5</v>
      </c>
      <c r="M396">
        <v>31</v>
      </c>
      <c r="N396">
        <v>5</v>
      </c>
      <c r="O396" s="4">
        <v>156.6</v>
      </c>
      <c r="P396">
        <v>67</v>
      </c>
      <c r="Q396">
        <v>207</v>
      </c>
      <c r="R396" s="3">
        <f t="shared" si="23"/>
        <v>3.08955223880597</v>
      </c>
      <c r="S396">
        <v>1</v>
      </c>
    </row>
    <row r="397" spans="1:19" x14ac:dyDescent="0.2">
      <c r="A397">
        <v>2017</v>
      </c>
      <c r="B397" t="s">
        <v>442</v>
      </c>
      <c r="C397" t="s">
        <v>322</v>
      </c>
      <c r="D397" t="s">
        <v>123</v>
      </c>
      <c r="E397" t="s">
        <v>214</v>
      </c>
      <c r="F397">
        <v>10</v>
      </c>
      <c r="G397">
        <v>147</v>
      </c>
      <c r="H397">
        <v>263</v>
      </c>
      <c r="I397" s="6">
        <f t="shared" si="20"/>
        <v>55.893536121673002</v>
      </c>
      <c r="J397">
        <v>1528</v>
      </c>
      <c r="K397" s="3">
        <f t="shared" si="21"/>
        <v>5.8098859315589353</v>
      </c>
      <c r="L397" s="4">
        <v>4.4000000000000004</v>
      </c>
      <c r="M397">
        <v>6</v>
      </c>
      <c r="N397">
        <v>11</v>
      </c>
      <c r="O397" s="4">
        <v>103.9</v>
      </c>
      <c r="P397">
        <v>92</v>
      </c>
      <c r="Q397">
        <v>263</v>
      </c>
      <c r="R397" s="3">
        <f t="shared" si="23"/>
        <v>2.8586956521739131</v>
      </c>
      <c r="S397">
        <v>3</v>
      </c>
    </row>
    <row r="398" spans="1:19" x14ac:dyDescent="0.2">
      <c r="A398">
        <v>2018</v>
      </c>
      <c r="B398" t="s">
        <v>386</v>
      </c>
      <c r="C398" t="s">
        <v>319</v>
      </c>
      <c r="D398" t="s">
        <v>123</v>
      </c>
      <c r="E398" t="s">
        <v>214</v>
      </c>
      <c r="F398">
        <v>11</v>
      </c>
      <c r="G398">
        <v>249</v>
      </c>
      <c r="H398">
        <v>393</v>
      </c>
      <c r="I398" s="6">
        <f t="shared" si="20"/>
        <v>63.358778625954194</v>
      </c>
      <c r="J398">
        <v>3015</v>
      </c>
      <c r="K398" s="3">
        <f t="shared" si="21"/>
        <v>7.6717557251908399</v>
      </c>
      <c r="L398" s="4">
        <v>7.5</v>
      </c>
      <c r="M398">
        <v>19</v>
      </c>
      <c r="N398">
        <v>10</v>
      </c>
      <c r="O398" s="4">
        <v>138.69999999999999</v>
      </c>
      <c r="P398">
        <v>51</v>
      </c>
      <c r="Q398">
        <v>-68</v>
      </c>
      <c r="R398" s="3">
        <f t="shared" si="23"/>
        <v>-1.3333333333333333</v>
      </c>
      <c r="S398">
        <v>1</v>
      </c>
    </row>
    <row r="399" spans="1:19" x14ac:dyDescent="0.2">
      <c r="A399">
        <v>2019</v>
      </c>
      <c r="B399" t="s">
        <v>657</v>
      </c>
      <c r="C399" t="s">
        <v>319</v>
      </c>
      <c r="D399" t="s">
        <v>123</v>
      </c>
      <c r="E399" t="s">
        <v>214</v>
      </c>
      <c r="F399">
        <v>9</v>
      </c>
      <c r="G399">
        <v>101</v>
      </c>
      <c r="H399">
        <v>177</v>
      </c>
      <c r="I399" s="6">
        <f t="shared" si="20"/>
        <v>57.062146892655363</v>
      </c>
      <c r="J399">
        <v>1006</v>
      </c>
      <c r="K399" s="3">
        <f t="shared" si="21"/>
        <v>5.6836158192090398</v>
      </c>
      <c r="L399" s="4">
        <v>4.3</v>
      </c>
      <c r="M399">
        <v>1</v>
      </c>
      <c r="N399">
        <v>6</v>
      </c>
      <c r="O399" s="4">
        <v>99.9</v>
      </c>
      <c r="P399">
        <v>104</v>
      </c>
      <c r="Q399">
        <v>181</v>
      </c>
      <c r="R399" s="3">
        <f t="shared" si="23"/>
        <v>1.7403846153846154</v>
      </c>
      <c r="S399">
        <v>5</v>
      </c>
    </row>
    <row r="400" spans="1:19" x14ac:dyDescent="0.2">
      <c r="A400">
        <v>2014</v>
      </c>
      <c r="B400" t="s">
        <v>524</v>
      </c>
      <c r="C400" t="s">
        <v>319</v>
      </c>
      <c r="D400" t="s">
        <v>83</v>
      </c>
      <c r="E400" t="s">
        <v>214</v>
      </c>
      <c r="F400">
        <v>13</v>
      </c>
      <c r="G400">
        <v>191</v>
      </c>
      <c r="H400">
        <v>331</v>
      </c>
      <c r="I400" s="6">
        <f t="shared" si="20"/>
        <v>57.703927492447129</v>
      </c>
      <c r="J400">
        <v>2842</v>
      </c>
      <c r="K400" s="3">
        <f t="shared" si="21"/>
        <v>8.5861027190332333</v>
      </c>
      <c r="L400" s="4">
        <v>8.9</v>
      </c>
      <c r="M400">
        <v>24</v>
      </c>
      <c r="N400">
        <v>8</v>
      </c>
      <c r="O400" s="4">
        <v>148.9</v>
      </c>
      <c r="P400">
        <v>121</v>
      </c>
      <c r="Q400">
        <v>401</v>
      </c>
      <c r="R400" s="3">
        <f t="shared" si="23"/>
        <v>3.3140495867768593</v>
      </c>
      <c r="S400">
        <v>1</v>
      </c>
    </row>
    <row r="401" spans="1:19" x14ac:dyDescent="0.2">
      <c r="A401">
        <v>2015</v>
      </c>
      <c r="B401" t="s">
        <v>524</v>
      </c>
      <c r="C401" t="s">
        <v>321</v>
      </c>
      <c r="D401" t="s">
        <v>83</v>
      </c>
      <c r="E401" t="s">
        <v>214</v>
      </c>
      <c r="F401">
        <v>12</v>
      </c>
      <c r="G401">
        <v>185</v>
      </c>
      <c r="H401">
        <v>316</v>
      </c>
      <c r="I401" s="6">
        <f t="shared" si="20"/>
        <v>58.544303797468359</v>
      </c>
      <c r="J401">
        <v>2348</v>
      </c>
      <c r="K401" s="3">
        <f t="shared" si="21"/>
        <v>7.4303797468354427</v>
      </c>
      <c r="L401" s="4">
        <v>7.6</v>
      </c>
      <c r="M401">
        <v>18</v>
      </c>
      <c r="N401">
        <v>7</v>
      </c>
      <c r="O401" s="4">
        <v>135.30000000000001</v>
      </c>
      <c r="P401">
        <v>108</v>
      </c>
      <c r="Q401">
        <v>167</v>
      </c>
      <c r="R401" s="3">
        <f t="shared" si="23"/>
        <v>1.5462962962962963</v>
      </c>
      <c r="S401">
        <v>3</v>
      </c>
    </row>
    <row r="402" spans="1:19" x14ac:dyDescent="0.2">
      <c r="A402">
        <v>2016</v>
      </c>
      <c r="B402" t="s">
        <v>474</v>
      </c>
      <c r="C402" t="s">
        <v>321</v>
      </c>
      <c r="D402" t="s">
        <v>83</v>
      </c>
      <c r="E402" t="s">
        <v>214</v>
      </c>
      <c r="F402">
        <v>11</v>
      </c>
      <c r="G402">
        <v>194</v>
      </c>
      <c r="H402">
        <v>316</v>
      </c>
      <c r="I402" s="6">
        <f t="shared" si="20"/>
        <v>61.392405063291143</v>
      </c>
      <c r="J402">
        <v>2049</v>
      </c>
      <c r="K402" s="3">
        <f t="shared" si="21"/>
        <v>6.4841772151898738</v>
      </c>
      <c r="L402" s="4">
        <v>6.2</v>
      </c>
      <c r="M402">
        <v>12</v>
      </c>
      <c r="N402">
        <v>7</v>
      </c>
      <c r="O402" s="4">
        <v>124</v>
      </c>
      <c r="P402">
        <v>101</v>
      </c>
      <c r="Q402">
        <v>309</v>
      </c>
      <c r="R402" s="3">
        <f t="shared" si="23"/>
        <v>3.0594059405940595</v>
      </c>
      <c r="S402">
        <v>4</v>
      </c>
    </row>
    <row r="403" spans="1:19" x14ac:dyDescent="0.2">
      <c r="A403">
        <v>2017</v>
      </c>
      <c r="B403" t="s">
        <v>658</v>
      </c>
      <c r="C403" t="s">
        <v>320</v>
      </c>
      <c r="D403" t="s">
        <v>83</v>
      </c>
      <c r="E403" t="s">
        <v>214</v>
      </c>
      <c r="F403">
        <v>6</v>
      </c>
      <c r="G403">
        <v>46</v>
      </c>
      <c r="H403">
        <v>97</v>
      </c>
      <c r="I403" s="6">
        <f t="shared" si="20"/>
        <v>47.422680412371129</v>
      </c>
      <c r="J403">
        <v>598</v>
      </c>
      <c r="K403" s="3">
        <f t="shared" si="21"/>
        <v>6.1649484536082477</v>
      </c>
      <c r="L403" s="4">
        <v>4.3</v>
      </c>
      <c r="M403">
        <v>2</v>
      </c>
      <c r="N403">
        <v>5</v>
      </c>
      <c r="O403" s="4">
        <v>95.7</v>
      </c>
      <c r="P403">
        <v>22</v>
      </c>
      <c r="Q403">
        <v>44</v>
      </c>
      <c r="R403" s="3">
        <f t="shared" si="23"/>
        <v>2</v>
      </c>
      <c r="S403">
        <v>1</v>
      </c>
    </row>
    <row r="404" spans="1:19" x14ac:dyDescent="0.2">
      <c r="A404">
        <v>2018</v>
      </c>
      <c r="B404" t="s">
        <v>398</v>
      </c>
      <c r="C404" t="s">
        <v>321</v>
      </c>
      <c r="D404" t="s">
        <v>83</v>
      </c>
      <c r="E404" t="s">
        <v>214</v>
      </c>
      <c r="F404">
        <v>10</v>
      </c>
      <c r="G404">
        <v>124</v>
      </c>
      <c r="H404">
        <v>219</v>
      </c>
      <c r="I404" s="6">
        <f t="shared" si="20"/>
        <v>56.62100456621004</v>
      </c>
      <c r="J404">
        <v>1328</v>
      </c>
      <c r="K404" s="3">
        <f t="shared" si="21"/>
        <v>6.0639269406392691</v>
      </c>
      <c r="L404" s="4">
        <v>4.9000000000000004</v>
      </c>
      <c r="M404">
        <v>10</v>
      </c>
      <c r="N404">
        <v>10</v>
      </c>
      <c r="O404" s="4">
        <v>113.5</v>
      </c>
      <c r="P404">
        <v>44</v>
      </c>
      <c r="Q404">
        <v>47</v>
      </c>
      <c r="R404" s="3">
        <f t="shared" si="23"/>
        <v>1.0681818181818181</v>
      </c>
      <c r="S404">
        <v>0</v>
      </c>
    </row>
    <row r="405" spans="1:19" x14ac:dyDescent="0.2">
      <c r="A405">
        <v>2019</v>
      </c>
      <c r="B405" t="s">
        <v>659</v>
      </c>
      <c r="C405" t="s">
        <v>321</v>
      </c>
      <c r="D405" t="s">
        <v>83</v>
      </c>
      <c r="E405" t="s">
        <v>214</v>
      </c>
      <c r="F405">
        <v>10</v>
      </c>
      <c r="G405">
        <v>92</v>
      </c>
      <c r="H405">
        <v>153</v>
      </c>
      <c r="I405" s="6">
        <f t="shared" si="20"/>
        <v>60.130718954248366</v>
      </c>
      <c r="J405">
        <v>1054</v>
      </c>
      <c r="K405" s="3">
        <f t="shared" si="21"/>
        <v>6.8888888888888893</v>
      </c>
      <c r="L405" s="4">
        <v>7.3</v>
      </c>
      <c r="M405">
        <v>8</v>
      </c>
      <c r="N405">
        <v>2</v>
      </c>
      <c r="O405" s="4">
        <v>132.6</v>
      </c>
      <c r="P405">
        <v>53</v>
      </c>
      <c r="Q405">
        <v>35</v>
      </c>
      <c r="R405" s="3">
        <f t="shared" si="23"/>
        <v>0.660377358490566</v>
      </c>
      <c r="S405">
        <v>2</v>
      </c>
    </row>
    <row r="406" spans="1:19" x14ac:dyDescent="0.2">
      <c r="A406">
        <v>2020</v>
      </c>
      <c r="B406" t="s">
        <v>660</v>
      </c>
      <c r="C406" t="s">
        <v>321</v>
      </c>
      <c r="D406" t="s">
        <v>83</v>
      </c>
      <c r="E406" t="s">
        <v>214</v>
      </c>
      <c r="F406">
        <v>3</v>
      </c>
      <c r="G406">
        <v>53</v>
      </c>
      <c r="H406">
        <v>86</v>
      </c>
      <c r="I406" s="6">
        <f t="shared" si="20"/>
        <v>61.627906976744185</v>
      </c>
      <c r="J406">
        <v>802</v>
      </c>
      <c r="K406" s="3">
        <f t="shared" si="21"/>
        <v>9.3255813953488378</v>
      </c>
      <c r="L406" s="4">
        <v>11.1</v>
      </c>
      <c r="M406">
        <v>10</v>
      </c>
      <c r="N406">
        <v>1</v>
      </c>
      <c r="O406" s="4">
        <v>176</v>
      </c>
      <c r="P406">
        <v>30</v>
      </c>
      <c r="Q406">
        <v>-25</v>
      </c>
      <c r="R406" s="3">
        <f t="shared" si="23"/>
        <v>-0.83333333333333337</v>
      </c>
      <c r="S406">
        <v>0</v>
      </c>
    </row>
    <row r="407" spans="1:19" x14ac:dyDescent="0.2">
      <c r="A407">
        <v>2014</v>
      </c>
      <c r="B407" t="s">
        <v>481</v>
      </c>
      <c r="C407" t="s">
        <v>320</v>
      </c>
      <c r="D407" t="s">
        <v>326</v>
      </c>
      <c r="E407" t="s">
        <v>214</v>
      </c>
      <c r="F407">
        <v>10</v>
      </c>
      <c r="G407">
        <v>218</v>
      </c>
      <c r="H407">
        <v>365</v>
      </c>
      <c r="I407" s="6">
        <f t="shared" si="20"/>
        <v>59.726027397260275</v>
      </c>
      <c r="J407">
        <v>2470</v>
      </c>
      <c r="K407" s="3">
        <f t="shared" si="21"/>
        <v>6.7671232876712333</v>
      </c>
      <c r="L407" s="4">
        <v>6.3</v>
      </c>
      <c r="M407">
        <v>12</v>
      </c>
      <c r="N407">
        <v>9</v>
      </c>
      <c r="O407" s="4">
        <v>122.5</v>
      </c>
      <c r="P407">
        <v>49</v>
      </c>
      <c r="Q407">
        <v>39</v>
      </c>
      <c r="R407" s="3">
        <f t="shared" si="23"/>
        <v>0.79591836734693877</v>
      </c>
      <c r="S407">
        <v>0</v>
      </c>
    </row>
    <row r="408" spans="1:19" x14ac:dyDescent="0.2">
      <c r="A408">
        <v>2015</v>
      </c>
      <c r="B408" t="s">
        <v>481</v>
      </c>
      <c r="C408" t="s">
        <v>319</v>
      </c>
      <c r="D408" t="s">
        <v>326</v>
      </c>
      <c r="E408" t="s">
        <v>214</v>
      </c>
      <c r="F408">
        <v>14</v>
      </c>
      <c r="G408">
        <v>331</v>
      </c>
      <c r="H408">
        <v>521</v>
      </c>
      <c r="I408" s="6">
        <f t="shared" si="20"/>
        <v>63.531669865642989</v>
      </c>
      <c r="J408">
        <v>4476</v>
      </c>
      <c r="K408" s="3">
        <f t="shared" si="21"/>
        <v>8.591170825335892</v>
      </c>
      <c r="L408" s="4">
        <v>9</v>
      </c>
      <c r="M408">
        <v>38</v>
      </c>
      <c r="N408">
        <v>12</v>
      </c>
      <c r="O408" s="4">
        <v>155.19999999999999</v>
      </c>
      <c r="P408">
        <v>43</v>
      </c>
      <c r="Q408">
        <v>-92</v>
      </c>
      <c r="R408" s="3">
        <f t="shared" si="23"/>
        <v>-2.13953488372093</v>
      </c>
      <c r="S408">
        <v>3</v>
      </c>
    </row>
    <row r="409" spans="1:19" x14ac:dyDescent="0.2">
      <c r="A409">
        <v>2016</v>
      </c>
      <c r="B409" t="s">
        <v>481</v>
      </c>
      <c r="C409" t="s">
        <v>321</v>
      </c>
      <c r="D409" t="s">
        <v>326</v>
      </c>
      <c r="E409" t="s">
        <v>214</v>
      </c>
      <c r="F409">
        <v>11</v>
      </c>
      <c r="G409">
        <v>243</v>
      </c>
      <c r="H409">
        <v>384</v>
      </c>
      <c r="I409" s="6">
        <f t="shared" si="20"/>
        <v>63.28125</v>
      </c>
      <c r="J409">
        <v>3272</v>
      </c>
      <c r="K409" s="3">
        <f t="shared" si="21"/>
        <v>8.5208333333333339</v>
      </c>
      <c r="L409" s="4">
        <v>8.5</v>
      </c>
      <c r="M409">
        <v>24</v>
      </c>
      <c r="N409">
        <v>11</v>
      </c>
      <c r="O409" s="4">
        <v>149.80000000000001</v>
      </c>
      <c r="P409">
        <v>51</v>
      </c>
      <c r="Q409">
        <v>-54</v>
      </c>
      <c r="R409" s="3">
        <f t="shared" si="23"/>
        <v>-1.0588235294117647</v>
      </c>
      <c r="S409">
        <v>4</v>
      </c>
    </row>
    <row r="410" spans="1:19" x14ac:dyDescent="0.2">
      <c r="A410">
        <v>2017</v>
      </c>
      <c r="B410" t="s">
        <v>461</v>
      </c>
      <c r="C410" t="s">
        <v>319</v>
      </c>
      <c r="D410" t="s">
        <v>326</v>
      </c>
      <c r="E410" t="s">
        <v>214</v>
      </c>
      <c r="F410">
        <v>10</v>
      </c>
      <c r="G410">
        <v>148</v>
      </c>
      <c r="H410">
        <v>265</v>
      </c>
      <c r="I410" s="6">
        <f t="shared" ref="I410:I439" si="24">G410/H410*100</f>
        <v>55.849056603773583</v>
      </c>
      <c r="J410">
        <v>1879</v>
      </c>
      <c r="K410" s="3">
        <f t="shared" ref="K410:K439" si="25">J410/H410</f>
        <v>7.090566037735849</v>
      </c>
      <c r="L410" s="4">
        <v>8</v>
      </c>
      <c r="M410">
        <v>16</v>
      </c>
      <c r="N410">
        <v>2</v>
      </c>
      <c r="O410" s="4">
        <v>133.80000000000001</v>
      </c>
      <c r="P410">
        <v>83</v>
      </c>
      <c r="Q410">
        <v>268</v>
      </c>
      <c r="R410" s="3">
        <f t="shared" si="23"/>
        <v>3.2289156626506026</v>
      </c>
      <c r="S410">
        <v>3</v>
      </c>
    </row>
    <row r="411" spans="1:19" x14ac:dyDescent="0.2">
      <c r="A411">
        <v>2018</v>
      </c>
      <c r="B411" t="s">
        <v>325</v>
      </c>
      <c r="C411" t="s">
        <v>320</v>
      </c>
      <c r="D411" t="s">
        <v>326</v>
      </c>
      <c r="E411" t="s">
        <v>214</v>
      </c>
      <c r="F411">
        <v>9</v>
      </c>
      <c r="G411">
        <v>223</v>
      </c>
      <c r="H411">
        <v>305</v>
      </c>
      <c r="I411" s="6">
        <f t="shared" si="24"/>
        <v>73.114754098360663</v>
      </c>
      <c r="J411">
        <v>2347</v>
      </c>
      <c r="K411" s="3">
        <f t="shared" si="25"/>
        <v>7.695081967213115</v>
      </c>
      <c r="L411" s="4">
        <v>7.2</v>
      </c>
      <c r="M411">
        <v>15</v>
      </c>
      <c r="N411">
        <v>10</v>
      </c>
      <c r="O411" s="4">
        <v>147.4</v>
      </c>
      <c r="P411">
        <v>49</v>
      </c>
      <c r="Q411">
        <v>-78</v>
      </c>
      <c r="R411" s="3">
        <f t="shared" si="23"/>
        <v>-1.5918367346938775</v>
      </c>
      <c r="S411">
        <v>1</v>
      </c>
    </row>
    <row r="412" spans="1:19" x14ac:dyDescent="0.2">
      <c r="A412">
        <v>2019</v>
      </c>
      <c r="B412" t="s">
        <v>325</v>
      </c>
      <c r="C412" t="s">
        <v>319</v>
      </c>
      <c r="D412" t="s">
        <v>326</v>
      </c>
      <c r="E412" t="s">
        <v>214</v>
      </c>
      <c r="F412">
        <v>13</v>
      </c>
      <c r="G412">
        <v>275</v>
      </c>
      <c r="H412">
        <v>405</v>
      </c>
      <c r="I412" s="6">
        <f t="shared" si="24"/>
        <v>67.901234567901241</v>
      </c>
      <c r="J412">
        <v>3496</v>
      </c>
      <c r="K412" s="3">
        <f t="shared" si="25"/>
        <v>8.6320987654320991</v>
      </c>
      <c r="L412" s="4">
        <v>7.9</v>
      </c>
      <c r="M412">
        <v>19</v>
      </c>
      <c r="N412">
        <v>15</v>
      </c>
      <c r="O412" s="4">
        <v>148.5</v>
      </c>
      <c r="P412">
        <v>81</v>
      </c>
      <c r="Q412">
        <v>77</v>
      </c>
      <c r="R412" s="3">
        <f t="shared" si="23"/>
        <v>0.95061728395061729</v>
      </c>
      <c r="S412">
        <v>6</v>
      </c>
    </row>
    <row r="413" spans="1:19" x14ac:dyDescent="0.2">
      <c r="A413">
        <v>2020</v>
      </c>
      <c r="B413" t="s">
        <v>325</v>
      </c>
      <c r="C413" t="s">
        <v>321</v>
      </c>
      <c r="D413" t="s">
        <v>326</v>
      </c>
      <c r="E413" t="s">
        <v>214</v>
      </c>
      <c r="F413">
        <v>5</v>
      </c>
      <c r="G413">
        <v>97</v>
      </c>
      <c r="H413">
        <v>149</v>
      </c>
      <c r="I413" s="6">
        <f t="shared" si="24"/>
        <v>65.100671140939596</v>
      </c>
      <c r="J413">
        <v>1224</v>
      </c>
      <c r="K413" s="3">
        <f t="shared" si="25"/>
        <v>8.2147651006711406</v>
      </c>
      <c r="L413" s="4">
        <v>7.9</v>
      </c>
      <c r="M413">
        <v>7</v>
      </c>
      <c r="N413">
        <v>4</v>
      </c>
      <c r="O413" s="4">
        <v>144.19999999999999</v>
      </c>
      <c r="P413">
        <v>29</v>
      </c>
      <c r="Q413">
        <v>26</v>
      </c>
      <c r="R413" s="3">
        <f t="shared" si="23"/>
        <v>0.89655172413793105</v>
      </c>
      <c r="S413">
        <v>0</v>
      </c>
    </row>
    <row r="414" spans="1:19" x14ac:dyDescent="0.2">
      <c r="A414">
        <v>2014</v>
      </c>
      <c r="B414" t="s">
        <v>530</v>
      </c>
      <c r="C414" t="s">
        <v>319</v>
      </c>
      <c r="D414" t="s">
        <v>270</v>
      </c>
      <c r="E414" t="s">
        <v>214</v>
      </c>
      <c r="F414">
        <v>11</v>
      </c>
      <c r="G414">
        <v>183</v>
      </c>
      <c r="H414">
        <v>276</v>
      </c>
      <c r="I414" s="6">
        <f t="shared" si="24"/>
        <v>66.304347826086953</v>
      </c>
      <c r="J414">
        <v>2227</v>
      </c>
      <c r="K414" s="3">
        <f t="shared" si="25"/>
        <v>8.0688405797101446</v>
      </c>
      <c r="L414" s="4">
        <v>7.8</v>
      </c>
      <c r="M414">
        <v>14</v>
      </c>
      <c r="N414">
        <v>8</v>
      </c>
      <c r="O414" s="4">
        <v>145</v>
      </c>
      <c r="P414">
        <v>91</v>
      </c>
      <c r="Q414">
        <v>160</v>
      </c>
      <c r="R414" s="3">
        <f t="shared" si="23"/>
        <v>1.7582417582417582</v>
      </c>
      <c r="S414">
        <v>4</v>
      </c>
    </row>
    <row r="415" spans="1:19" x14ac:dyDescent="0.2">
      <c r="A415">
        <v>2017</v>
      </c>
      <c r="B415" t="s">
        <v>463</v>
      </c>
      <c r="C415" t="s">
        <v>319</v>
      </c>
      <c r="D415" t="s">
        <v>270</v>
      </c>
      <c r="E415" t="s">
        <v>214</v>
      </c>
      <c r="F415">
        <v>13</v>
      </c>
      <c r="G415">
        <v>205</v>
      </c>
      <c r="H415">
        <v>338</v>
      </c>
      <c r="I415" s="6">
        <f t="shared" si="24"/>
        <v>60.650887573964496</v>
      </c>
      <c r="J415">
        <v>2331</v>
      </c>
      <c r="K415" s="3">
        <f t="shared" si="25"/>
        <v>6.8964497041420119</v>
      </c>
      <c r="L415" s="4">
        <v>7.3</v>
      </c>
      <c r="M415">
        <v>16</v>
      </c>
      <c r="N415">
        <v>4</v>
      </c>
      <c r="O415" s="4">
        <v>131.80000000000001</v>
      </c>
      <c r="P415">
        <v>122</v>
      </c>
      <c r="Q415">
        <v>326</v>
      </c>
      <c r="R415" s="3">
        <f t="shared" si="23"/>
        <v>2.6721311475409837</v>
      </c>
      <c r="S415">
        <v>13</v>
      </c>
    </row>
    <row r="416" spans="1:19" x14ac:dyDescent="0.2">
      <c r="A416">
        <v>2018</v>
      </c>
      <c r="B416" t="s">
        <v>463</v>
      </c>
      <c r="C416" t="s">
        <v>321</v>
      </c>
      <c r="D416" t="s">
        <v>270</v>
      </c>
      <c r="E416" t="s">
        <v>214</v>
      </c>
      <c r="F416">
        <v>9</v>
      </c>
      <c r="G416">
        <v>111</v>
      </c>
      <c r="H416">
        <v>198</v>
      </c>
      <c r="I416" s="6">
        <f t="shared" si="24"/>
        <v>56.060606060606055</v>
      </c>
      <c r="J416">
        <v>1539</v>
      </c>
      <c r="K416" s="3">
        <f t="shared" si="25"/>
        <v>7.7727272727272725</v>
      </c>
      <c r="L416" s="4">
        <v>6.9</v>
      </c>
      <c r="M416">
        <v>7</v>
      </c>
      <c r="N416">
        <v>7</v>
      </c>
      <c r="O416" s="4">
        <v>125.9</v>
      </c>
      <c r="P416">
        <v>84</v>
      </c>
      <c r="Q416">
        <v>257</v>
      </c>
      <c r="R416" s="3">
        <f t="shared" si="23"/>
        <v>3.0595238095238093</v>
      </c>
      <c r="S416">
        <v>5</v>
      </c>
    </row>
    <row r="417" spans="1:19" x14ac:dyDescent="0.2">
      <c r="A417">
        <v>2019</v>
      </c>
      <c r="B417" t="s">
        <v>324</v>
      </c>
      <c r="C417" t="s">
        <v>320</v>
      </c>
      <c r="D417" t="s">
        <v>270</v>
      </c>
      <c r="E417" t="s">
        <v>214</v>
      </c>
      <c r="F417">
        <v>11</v>
      </c>
      <c r="G417">
        <v>147</v>
      </c>
      <c r="H417">
        <v>249</v>
      </c>
      <c r="I417" s="6">
        <f t="shared" si="24"/>
        <v>59.036144578313255</v>
      </c>
      <c r="J417">
        <v>2250</v>
      </c>
      <c r="K417" s="3">
        <f t="shared" si="25"/>
        <v>9.0361445783132535</v>
      </c>
      <c r="L417" s="4">
        <v>7.7</v>
      </c>
      <c r="M417">
        <v>17</v>
      </c>
      <c r="N417">
        <v>15</v>
      </c>
      <c r="O417" s="4">
        <v>145.4</v>
      </c>
      <c r="P417">
        <v>84</v>
      </c>
      <c r="Q417">
        <v>247</v>
      </c>
      <c r="R417" s="3">
        <f t="shared" si="23"/>
        <v>2.9404761904761907</v>
      </c>
      <c r="S417">
        <v>1</v>
      </c>
    </row>
    <row r="418" spans="1:19" x14ac:dyDescent="0.2">
      <c r="A418">
        <v>2020</v>
      </c>
      <c r="B418" t="s">
        <v>269</v>
      </c>
      <c r="C418" t="s">
        <v>320</v>
      </c>
      <c r="D418" t="s">
        <v>270</v>
      </c>
      <c r="E418" t="s">
        <v>214</v>
      </c>
      <c r="F418">
        <v>7</v>
      </c>
      <c r="G418">
        <v>79</v>
      </c>
      <c r="H418">
        <v>146</v>
      </c>
      <c r="I418" s="6">
        <f t="shared" si="24"/>
        <v>54.109589041095894</v>
      </c>
      <c r="J418">
        <v>969</v>
      </c>
      <c r="K418" s="3">
        <f t="shared" si="25"/>
        <v>6.6369863013698627</v>
      </c>
      <c r="L418" s="4">
        <v>5.0999999999999996</v>
      </c>
      <c r="M418">
        <v>7</v>
      </c>
      <c r="N418">
        <v>8</v>
      </c>
      <c r="O418" s="4">
        <v>114.7</v>
      </c>
      <c r="P418">
        <v>8</v>
      </c>
      <c r="Q418">
        <v>-5</v>
      </c>
      <c r="R418" s="3">
        <f t="shared" si="23"/>
        <v>-0.625</v>
      </c>
      <c r="S418">
        <v>0</v>
      </c>
    </row>
    <row r="419" spans="1:19" x14ac:dyDescent="0.2">
      <c r="A419">
        <v>2014</v>
      </c>
      <c r="B419" t="s">
        <v>584</v>
      </c>
      <c r="C419" t="s">
        <v>321</v>
      </c>
      <c r="D419" t="s">
        <v>268</v>
      </c>
      <c r="E419" t="s">
        <v>214</v>
      </c>
      <c r="F419">
        <v>13</v>
      </c>
      <c r="G419">
        <v>159</v>
      </c>
      <c r="H419">
        <v>286</v>
      </c>
      <c r="I419" s="6">
        <f t="shared" si="24"/>
        <v>55.594405594405593</v>
      </c>
      <c r="J419">
        <v>1858</v>
      </c>
      <c r="K419" s="3">
        <f t="shared" si="25"/>
        <v>6.4965034965034967</v>
      </c>
      <c r="L419" s="4">
        <v>6.4</v>
      </c>
      <c r="M419">
        <v>12</v>
      </c>
      <c r="N419">
        <v>6</v>
      </c>
      <c r="O419" s="4">
        <v>119.8</v>
      </c>
      <c r="P419">
        <v>93</v>
      </c>
      <c r="Q419">
        <v>312</v>
      </c>
      <c r="R419" s="3">
        <f t="shared" si="23"/>
        <v>3.3548387096774195</v>
      </c>
      <c r="S419">
        <v>4</v>
      </c>
    </row>
    <row r="420" spans="1:19" x14ac:dyDescent="0.2">
      <c r="A420">
        <v>2015</v>
      </c>
      <c r="B420" t="s">
        <v>661</v>
      </c>
      <c r="C420" t="s">
        <v>320</v>
      </c>
      <c r="D420" t="s">
        <v>268</v>
      </c>
      <c r="E420" t="s">
        <v>214</v>
      </c>
      <c r="F420">
        <v>7</v>
      </c>
      <c r="G420">
        <v>105</v>
      </c>
      <c r="H420">
        <v>192</v>
      </c>
      <c r="I420" s="6">
        <f t="shared" si="24"/>
        <v>54.6875</v>
      </c>
      <c r="J420">
        <v>1228</v>
      </c>
      <c r="K420" s="3">
        <f t="shared" si="25"/>
        <v>6.395833333333333</v>
      </c>
      <c r="L420" s="4">
        <v>6.6</v>
      </c>
      <c r="M420">
        <v>9</v>
      </c>
      <c r="N420">
        <v>3</v>
      </c>
      <c r="O420" s="4">
        <v>120.8</v>
      </c>
      <c r="P420">
        <v>18</v>
      </c>
      <c r="Q420">
        <v>56</v>
      </c>
      <c r="R420" s="3">
        <f t="shared" si="23"/>
        <v>3.1111111111111112</v>
      </c>
      <c r="S420">
        <v>0</v>
      </c>
    </row>
    <row r="421" spans="1:19" x14ac:dyDescent="0.2">
      <c r="A421">
        <v>2016</v>
      </c>
      <c r="B421" t="s">
        <v>473</v>
      </c>
      <c r="C421" t="s">
        <v>320</v>
      </c>
      <c r="D421" t="s">
        <v>268</v>
      </c>
      <c r="E421" t="s">
        <v>214</v>
      </c>
      <c r="F421">
        <v>10</v>
      </c>
      <c r="G421">
        <v>130</v>
      </c>
      <c r="H421">
        <v>201</v>
      </c>
      <c r="I421" s="6">
        <f t="shared" si="24"/>
        <v>64.676616915422898</v>
      </c>
      <c r="J421">
        <v>1375</v>
      </c>
      <c r="K421" s="3">
        <f t="shared" si="25"/>
        <v>6.8407960199004973</v>
      </c>
      <c r="L421" s="4">
        <v>7.3</v>
      </c>
      <c r="M421">
        <v>14</v>
      </c>
      <c r="N421">
        <v>4</v>
      </c>
      <c r="O421" s="4">
        <v>141.1</v>
      </c>
      <c r="P421">
        <v>36</v>
      </c>
      <c r="Q421">
        <v>41</v>
      </c>
      <c r="R421" s="3">
        <f t="shared" si="23"/>
        <v>1.1388888888888888</v>
      </c>
      <c r="S421">
        <v>0</v>
      </c>
    </row>
    <row r="422" spans="1:19" x14ac:dyDescent="0.2">
      <c r="A422">
        <v>2017</v>
      </c>
      <c r="B422" t="s">
        <v>662</v>
      </c>
      <c r="C422" t="s">
        <v>321</v>
      </c>
      <c r="D422" t="s">
        <v>268</v>
      </c>
      <c r="E422" t="s">
        <v>214</v>
      </c>
      <c r="F422">
        <v>9</v>
      </c>
      <c r="G422">
        <v>72</v>
      </c>
      <c r="H422">
        <v>151</v>
      </c>
      <c r="I422" s="6">
        <f t="shared" si="24"/>
        <v>47.682119205298015</v>
      </c>
      <c r="J422">
        <v>818</v>
      </c>
      <c r="K422" s="3">
        <f t="shared" si="25"/>
        <v>5.4172185430463573</v>
      </c>
      <c r="L422" s="4">
        <v>44.2</v>
      </c>
      <c r="M422">
        <v>4</v>
      </c>
      <c r="N422">
        <v>6</v>
      </c>
      <c r="O422" s="4">
        <v>94</v>
      </c>
      <c r="P422">
        <v>40</v>
      </c>
      <c r="Q422">
        <v>114</v>
      </c>
      <c r="R422" s="3">
        <f t="shared" si="23"/>
        <v>2.85</v>
      </c>
      <c r="S422">
        <v>2</v>
      </c>
    </row>
    <row r="423" spans="1:19" x14ac:dyDescent="0.2">
      <c r="A423">
        <v>2018</v>
      </c>
      <c r="B423" t="s">
        <v>365</v>
      </c>
      <c r="C423" t="s">
        <v>319</v>
      </c>
      <c r="D423" t="s">
        <v>268</v>
      </c>
      <c r="E423" t="s">
        <v>214</v>
      </c>
      <c r="F423">
        <v>9</v>
      </c>
      <c r="G423">
        <v>83</v>
      </c>
      <c r="H423">
        <v>169</v>
      </c>
      <c r="I423" s="6">
        <f t="shared" si="24"/>
        <v>49.112426035502956</v>
      </c>
      <c r="J423">
        <v>937</v>
      </c>
      <c r="K423" s="3">
        <f t="shared" si="25"/>
        <v>5.5443786982248522</v>
      </c>
      <c r="L423" s="4">
        <v>3.5</v>
      </c>
      <c r="M423">
        <v>3</v>
      </c>
      <c r="N423">
        <v>9</v>
      </c>
      <c r="O423" s="4">
        <v>90</v>
      </c>
      <c r="P423">
        <v>126</v>
      </c>
      <c r="Q423">
        <v>535</v>
      </c>
      <c r="R423" s="3">
        <f t="shared" si="23"/>
        <v>4.246031746031746</v>
      </c>
      <c r="S423">
        <v>5</v>
      </c>
    </row>
    <row r="424" spans="1:19" x14ac:dyDescent="0.2">
      <c r="A424">
        <v>2019</v>
      </c>
      <c r="B424" t="s">
        <v>365</v>
      </c>
      <c r="C424" t="s">
        <v>321</v>
      </c>
      <c r="D424" t="s">
        <v>268</v>
      </c>
      <c r="E424" t="s">
        <v>214</v>
      </c>
      <c r="F424">
        <v>11</v>
      </c>
      <c r="G424">
        <v>103</v>
      </c>
      <c r="H424">
        <v>181</v>
      </c>
      <c r="I424" s="6">
        <f t="shared" si="24"/>
        <v>56.906077348066297</v>
      </c>
      <c r="J424">
        <v>1329</v>
      </c>
      <c r="K424" s="3">
        <f t="shared" si="25"/>
        <v>7.3425414364640886</v>
      </c>
      <c r="L424" s="4">
        <v>6.8</v>
      </c>
      <c r="M424">
        <v>6</v>
      </c>
      <c r="N424">
        <v>5</v>
      </c>
      <c r="O424" s="4">
        <v>124</v>
      </c>
      <c r="P424">
        <v>126</v>
      </c>
      <c r="Q424">
        <v>535</v>
      </c>
      <c r="R424" s="3">
        <f t="shared" si="23"/>
        <v>4.246031746031746</v>
      </c>
      <c r="S424">
        <v>5</v>
      </c>
    </row>
    <row r="425" spans="1:19" x14ac:dyDescent="0.2">
      <c r="A425">
        <v>2020</v>
      </c>
      <c r="B425" t="s">
        <v>267</v>
      </c>
      <c r="C425" t="s">
        <v>320</v>
      </c>
      <c r="D425" t="s">
        <v>268</v>
      </c>
      <c r="E425" t="s">
        <v>214</v>
      </c>
      <c r="F425">
        <v>7</v>
      </c>
      <c r="G425">
        <v>108</v>
      </c>
      <c r="H425">
        <v>199</v>
      </c>
      <c r="I425" s="6">
        <f t="shared" si="24"/>
        <v>54.2713567839196</v>
      </c>
      <c r="J425">
        <v>1419</v>
      </c>
      <c r="K425" s="3">
        <f t="shared" si="25"/>
        <v>7.1306532663316586</v>
      </c>
      <c r="L425" s="4">
        <v>6.5</v>
      </c>
      <c r="M425">
        <v>5</v>
      </c>
      <c r="N425">
        <v>5</v>
      </c>
      <c r="O425" s="4">
        <v>117.4</v>
      </c>
      <c r="P425">
        <v>25</v>
      </c>
      <c r="Q425">
        <v>-32</v>
      </c>
      <c r="R425" s="3">
        <f t="shared" si="23"/>
        <v>-1.28</v>
      </c>
      <c r="S425">
        <v>0</v>
      </c>
    </row>
    <row r="426" spans="1:19" x14ac:dyDescent="0.2">
      <c r="A426">
        <v>2014</v>
      </c>
      <c r="B426" t="s">
        <v>663</v>
      </c>
      <c r="C426" t="s">
        <v>321</v>
      </c>
      <c r="D426" t="s">
        <v>227</v>
      </c>
      <c r="E426" t="s">
        <v>214</v>
      </c>
      <c r="F426">
        <v>8</v>
      </c>
      <c r="G426">
        <v>96</v>
      </c>
      <c r="H426">
        <v>167</v>
      </c>
      <c r="I426" s="6">
        <f t="shared" si="24"/>
        <v>57.485029940119759</v>
      </c>
      <c r="J426">
        <v>1083</v>
      </c>
      <c r="K426" s="3">
        <f t="shared" si="25"/>
        <v>6.4850299401197606</v>
      </c>
      <c r="L426" s="4">
        <v>5.6</v>
      </c>
      <c r="M426">
        <v>4</v>
      </c>
      <c r="N426">
        <v>5</v>
      </c>
      <c r="O426" s="4">
        <v>113.9</v>
      </c>
      <c r="P426">
        <v>45</v>
      </c>
      <c r="Q426">
        <v>29</v>
      </c>
      <c r="R426" s="3">
        <f t="shared" si="23"/>
        <v>0.64444444444444449</v>
      </c>
      <c r="S426">
        <v>3</v>
      </c>
    </row>
    <row r="427" spans="1:19" x14ac:dyDescent="0.2">
      <c r="A427">
        <v>2015</v>
      </c>
      <c r="B427" t="s">
        <v>429</v>
      </c>
      <c r="C427" t="s">
        <v>320</v>
      </c>
      <c r="D427" t="s">
        <v>227</v>
      </c>
      <c r="E427" t="s">
        <v>214</v>
      </c>
      <c r="F427">
        <v>10</v>
      </c>
      <c r="G427">
        <v>124</v>
      </c>
      <c r="H427">
        <v>211</v>
      </c>
      <c r="I427" s="6">
        <f t="shared" si="24"/>
        <v>58.767772511848335</v>
      </c>
      <c r="J427">
        <v>1361</v>
      </c>
      <c r="K427" s="3">
        <f t="shared" si="25"/>
        <v>6.4502369668246446</v>
      </c>
      <c r="L427" s="4">
        <v>6.2</v>
      </c>
      <c r="M427">
        <v>13</v>
      </c>
      <c r="N427">
        <v>7</v>
      </c>
      <c r="O427" s="4">
        <v>126.6</v>
      </c>
      <c r="P427">
        <v>128</v>
      </c>
      <c r="Q427">
        <v>356</v>
      </c>
      <c r="R427" s="3">
        <f t="shared" si="23"/>
        <v>2.78125</v>
      </c>
      <c r="S427">
        <v>1</v>
      </c>
    </row>
    <row r="428" spans="1:19" x14ac:dyDescent="0.2">
      <c r="A428">
        <v>2016</v>
      </c>
      <c r="B428" t="s">
        <v>429</v>
      </c>
      <c r="C428" t="s">
        <v>319</v>
      </c>
      <c r="D428" t="s">
        <v>227</v>
      </c>
      <c r="E428" t="s">
        <v>214</v>
      </c>
      <c r="F428">
        <v>13</v>
      </c>
      <c r="G428">
        <v>169</v>
      </c>
      <c r="H428">
        <v>299</v>
      </c>
      <c r="I428" s="6">
        <f t="shared" si="24"/>
        <v>56.521739130434781</v>
      </c>
      <c r="J428">
        <v>2170</v>
      </c>
      <c r="K428" s="3">
        <f t="shared" si="25"/>
        <v>7.2575250836120402</v>
      </c>
      <c r="L428" s="4">
        <v>7.7</v>
      </c>
      <c r="M428">
        <v>20</v>
      </c>
      <c r="N428">
        <v>6</v>
      </c>
      <c r="O428" s="4">
        <v>135.5</v>
      </c>
      <c r="P428">
        <v>110</v>
      </c>
      <c r="Q428">
        <v>313</v>
      </c>
      <c r="R428" s="3">
        <f t="shared" si="23"/>
        <v>2.8454545454545452</v>
      </c>
      <c r="S428">
        <v>4</v>
      </c>
    </row>
    <row r="429" spans="1:19" x14ac:dyDescent="0.2">
      <c r="A429">
        <v>2017</v>
      </c>
      <c r="B429" t="s">
        <v>429</v>
      </c>
      <c r="C429" t="s">
        <v>321</v>
      </c>
      <c r="D429" t="s">
        <v>227</v>
      </c>
      <c r="E429" t="s">
        <v>214</v>
      </c>
      <c r="F429">
        <v>11</v>
      </c>
      <c r="G429">
        <v>185</v>
      </c>
      <c r="H429">
        <v>297</v>
      </c>
      <c r="I429" s="6">
        <f t="shared" si="24"/>
        <v>62.289562289562298</v>
      </c>
      <c r="J429">
        <v>2185</v>
      </c>
      <c r="K429" s="3">
        <f t="shared" si="25"/>
        <v>7.3569023569023573</v>
      </c>
      <c r="L429" s="4">
        <v>7.6</v>
      </c>
      <c r="M429">
        <v>15</v>
      </c>
      <c r="N429">
        <v>5</v>
      </c>
      <c r="O429" s="4">
        <v>137.4</v>
      </c>
      <c r="P429">
        <v>120</v>
      </c>
      <c r="Q429">
        <v>545</v>
      </c>
      <c r="R429" s="3">
        <f t="shared" si="23"/>
        <v>4.541666666666667</v>
      </c>
      <c r="S429">
        <v>2</v>
      </c>
    </row>
    <row r="430" spans="1:19" x14ac:dyDescent="0.2">
      <c r="A430">
        <v>2018</v>
      </c>
      <c r="B430" t="s">
        <v>403</v>
      </c>
      <c r="C430" t="s">
        <v>319</v>
      </c>
      <c r="D430" t="s">
        <v>227</v>
      </c>
      <c r="E430" t="s">
        <v>214</v>
      </c>
      <c r="F430">
        <v>9</v>
      </c>
      <c r="G430">
        <v>111</v>
      </c>
      <c r="H430">
        <v>220</v>
      </c>
      <c r="I430" s="6">
        <f t="shared" si="24"/>
        <v>50.454545454545453</v>
      </c>
      <c r="J430">
        <v>989</v>
      </c>
      <c r="K430" s="3">
        <f t="shared" si="25"/>
        <v>4.4954545454545451</v>
      </c>
      <c r="L430" s="4">
        <v>4.3</v>
      </c>
      <c r="M430">
        <v>5</v>
      </c>
      <c r="N430">
        <v>3</v>
      </c>
      <c r="O430" s="4">
        <v>93</v>
      </c>
      <c r="P430">
        <v>64</v>
      </c>
      <c r="Q430">
        <v>167</v>
      </c>
      <c r="R430" s="3">
        <f t="shared" si="23"/>
        <v>2.609375</v>
      </c>
      <c r="S430">
        <v>1</v>
      </c>
    </row>
    <row r="431" spans="1:19" x14ac:dyDescent="0.2">
      <c r="A431">
        <v>2019</v>
      </c>
      <c r="B431" t="s">
        <v>376</v>
      </c>
      <c r="C431" t="s">
        <v>320</v>
      </c>
      <c r="D431" t="s">
        <v>227</v>
      </c>
      <c r="E431" t="s">
        <v>214</v>
      </c>
      <c r="F431">
        <v>11</v>
      </c>
      <c r="G431">
        <v>107</v>
      </c>
      <c r="H431">
        <v>201</v>
      </c>
      <c r="I431" s="6">
        <f t="shared" si="24"/>
        <v>53.233830845771145</v>
      </c>
      <c r="J431">
        <v>1226</v>
      </c>
      <c r="K431" s="3">
        <f t="shared" si="25"/>
        <v>6.099502487562189</v>
      </c>
      <c r="L431" s="4">
        <v>5.8</v>
      </c>
      <c r="M431">
        <v>8</v>
      </c>
      <c r="N431">
        <v>5</v>
      </c>
      <c r="O431" s="4">
        <v>112.6</v>
      </c>
      <c r="P431">
        <v>118</v>
      </c>
      <c r="Q431">
        <v>492</v>
      </c>
      <c r="R431" s="3">
        <f t="shared" si="23"/>
        <v>4.1694915254237293</v>
      </c>
      <c r="S431">
        <v>4</v>
      </c>
    </row>
    <row r="432" spans="1:19" x14ac:dyDescent="0.2">
      <c r="A432">
        <v>2020</v>
      </c>
      <c r="B432" t="s">
        <v>293</v>
      </c>
      <c r="C432" t="s">
        <v>319</v>
      </c>
      <c r="D432" t="s">
        <v>227</v>
      </c>
      <c r="E432" t="s">
        <v>214</v>
      </c>
      <c r="F432">
        <v>11</v>
      </c>
      <c r="G432">
        <v>159</v>
      </c>
      <c r="H432">
        <v>250</v>
      </c>
      <c r="I432" s="6">
        <f t="shared" si="24"/>
        <v>63.6</v>
      </c>
      <c r="J432">
        <v>1630</v>
      </c>
      <c r="K432" s="3">
        <f t="shared" si="25"/>
        <v>6.52</v>
      </c>
      <c r="L432" s="4">
        <v>6.4</v>
      </c>
      <c r="M432">
        <v>12</v>
      </c>
      <c r="N432">
        <v>6</v>
      </c>
      <c r="O432" s="4">
        <v>129.4</v>
      </c>
      <c r="P432">
        <v>95</v>
      </c>
      <c r="Q432">
        <v>528</v>
      </c>
      <c r="R432" s="3">
        <f t="shared" ref="R432:R439" si="26">Q432/P432</f>
        <v>5.5578947368421057</v>
      </c>
      <c r="S432">
        <v>9</v>
      </c>
    </row>
    <row r="433" spans="1:19" x14ac:dyDescent="0.2">
      <c r="A433">
        <v>2014</v>
      </c>
      <c r="B433" t="s">
        <v>137</v>
      </c>
      <c r="C433" t="s">
        <v>321</v>
      </c>
      <c r="D433" t="s">
        <v>77</v>
      </c>
      <c r="E433" t="s">
        <v>214</v>
      </c>
      <c r="F433">
        <v>13</v>
      </c>
      <c r="G433">
        <v>375</v>
      </c>
      <c r="H433">
        <v>552</v>
      </c>
      <c r="I433" s="6">
        <f t="shared" si="24"/>
        <v>67.934782608695656</v>
      </c>
      <c r="J433">
        <v>4830</v>
      </c>
      <c r="K433" s="3">
        <f t="shared" si="25"/>
        <v>8.75</v>
      </c>
      <c r="L433" s="4">
        <v>9.6999999999999993</v>
      </c>
      <c r="M433">
        <v>49</v>
      </c>
      <c r="N433">
        <v>10</v>
      </c>
      <c r="O433" s="4">
        <v>167.1</v>
      </c>
      <c r="P433">
        <v>39</v>
      </c>
      <c r="Q433">
        <v>-52</v>
      </c>
      <c r="R433" s="3">
        <f t="shared" si="26"/>
        <v>-1.3333333333333333</v>
      </c>
      <c r="S433">
        <v>2</v>
      </c>
    </row>
    <row r="434" spans="1:19" x14ac:dyDescent="0.2">
      <c r="A434">
        <v>2015</v>
      </c>
      <c r="B434" t="s">
        <v>137</v>
      </c>
      <c r="C434" t="s">
        <v>321</v>
      </c>
      <c r="D434" t="s">
        <v>77</v>
      </c>
      <c r="E434" t="s">
        <v>214</v>
      </c>
      <c r="F434">
        <v>14</v>
      </c>
      <c r="G434">
        <v>388</v>
      </c>
      <c r="H434">
        <v>540</v>
      </c>
      <c r="I434" s="6">
        <f t="shared" si="24"/>
        <v>71.851851851851862</v>
      </c>
      <c r="J434">
        <v>5055</v>
      </c>
      <c r="K434" s="3">
        <f t="shared" si="25"/>
        <v>9.3611111111111107</v>
      </c>
      <c r="L434" s="4">
        <v>10.4</v>
      </c>
      <c r="M434">
        <v>48</v>
      </c>
      <c r="N434">
        <v>9</v>
      </c>
      <c r="O434" s="4">
        <v>176.5</v>
      </c>
      <c r="P434">
        <v>27</v>
      </c>
      <c r="Q434">
        <v>-122</v>
      </c>
      <c r="R434" s="3">
        <f t="shared" si="26"/>
        <v>-4.5185185185185182</v>
      </c>
      <c r="S434">
        <v>1</v>
      </c>
    </row>
    <row r="435" spans="1:19" x14ac:dyDescent="0.2">
      <c r="A435">
        <v>2016</v>
      </c>
      <c r="B435" t="s">
        <v>158</v>
      </c>
      <c r="C435" t="s">
        <v>319</v>
      </c>
      <c r="D435" t="s">
        <v>77</v>
      </c>
      <c r="E435" t="s">
        <v>214</v>
      </c>
      <c r="F435">
        <v>14</v>
      </c>
      <c r="G435">
        <v>280</v>
      </c>
      <c r="H435">
        <v>416</v>
      </c>
      <c r="I435" s="6">
        <f t="shared" si="24"/>
        <v>67.307692307692307</v>
      </c>
      <c r="J435">
        <v>4363</v>
      </c>
      <c r="K435" s="3">
        <f t="shared" si="25"/>
        <v>10.48798076923077</v>
      </c>
      <c r="L435" s="4">
        <v>11.5</v>
      </c>
      <c r="M435">
        <v>37</v>
      </c>
      <c r="N435">
        <v>7</v>
      </c>
      <c r="O435" s="4">
        <v>181.4</v>
      </c>
      <c r="P435">
        <v>29</v>
      </c>
      <c r="Q435">
        <v>-74</v>
      </c>
      <c r="R435" s="3">
        <f t="shared" si="26"/>
        <v>-2.5517241379310347</v>
      </c>
      <c r="S435">
        <v>0</v>
      </c>
    </row>
    <row r="436" spans="1:19" x14ac:dyDescent="0.2">
      <c r="A436">
        <v>2017</v>
      </c>
      <c r="B436" t="s">
        <v>158</v>
      </c>
      <c r="C436" t="s">
        <v>321</v>
      </c>
      <c r="D436" t="s">
        <v>77</v>
      </c>
      <c r="E436" t="s">
        <v>214</v>
      </c>
      <c r="F436">
        <v>13</v>
      </c>
      <c r="G436">
        <v>368</v>
      </c>
      <c r="H436">
        <v>560</v>
      </c>
      <c r="I436" s="6">
        <f t="shared" si="24"/>
        <v>65.714285714285708</v>
      </c>
      <c r="J436">
        <v>4177</v>
      </c>
      <c r="K436" s="3">
        <f t="shared" si="25"/>
        <v>7.4589285714285714</v>
      </c>
      <c r="L436" s="4">
        <v>7.7</v>
      </c>
      <c r="M436">
        <v>26</v>
      </c>
      <c r="N436">
        <v>8</v>
      </c>
      <c r="O436" s="4">
        <v>140.80000000000001</v>
      </c>
      <c r="P436">
        <v>64</v>
      </c>
      <c r="Q436">
        <v>-268</v>
      </c>
      <c r="R436" s="3">
        <f t="shared" si="26"/>
        <v>-4.1875</v>
      </c>
      <c r="S436">
        <v>6</v>
      </c>
    </row>
    <row r="437" spans="1:19" x14ac:dyDescent="0.2">
      <c r="A437">
        <v>2018</v>
      </c>
      <c r="B437" t="s">
        <v>401</v>
      </c>
      <c r="C437" t="s">
        <v>320</v>
      </c>
      <c r="D437" t="s">
        <v>77</v>
      </c>
      <c r="E437" t="s">
        <v>214</v>
      </c>
      <c r="F437">
        <v>9</v>
      </c>
      <c r="G437">
        <v>108</v>
      </c>
      <c r="H437">
        <v>187</v>
      </c>
      <c r="I437" s="6">
        <f t="shared" si="24"/>
        <v>57.754010695187162</v>
      </c>
      <c r="J437">
        <v>1071</v>
      </c>
      <c r="K437" s="3">
        <f t="shared" si="25"/>
        <v>5.7272727272727275</v>
      </c>
      <c r="L437" s="4">
        <v>5</v>
      </c>
      <c r="M437">
        <v>9</v>
      </c>
      <c r="N437">
        <v>7</v>
      </c>
      <c r="O437" s="4">
        <v>114.3</v>
      </c>
      <c r="P437">
        <v>74</v>
      </c>
      <c r="Q437">
        <v>192</v>
      </c>
      <c r="R437" s="3">
        <f t="shared" si="26"/>
        <v>2.5945945945945947</v>
      </c>
      <c r="S437">
        <v>2</v>
      </c>
    </row>
    <row r="438" spans="1:19" x14ac:dyDescent="0.2">
      <c r="A438">
        <v>2019</v>
      </c>
      <c r="B438" t="s">
        <v>346</v>
      </c>
      <c r="C438" t="s">
        <v>321</v>
      </c>
      <c r="D438" t="s">
        <v>77</v>
      </c>
      <c r="E438" t="s">
        <v>214</v>
      </c>
      <c r="F438">
        <v>11</v>
      </c>
      <c r="G438">
        <v>241</v>
      </c>
      <c r="H438">
        <v>345</v>
      </c>
      <c r="I438" s="6">
        <f t="shared" si="24"/>
        <v>69.855072463768124</v>
      </c>
      <c r="J438">
        <v>2567</v>
      </c>
      <c r="K438" s="3">
        <f t="shared" si="25"/>
        <v>7.4405797101449274</v>
      </c>
      <c r="L438" s="4">
        <v>7.3</v>
      </c>
      <c r="M438">
        <v>14</v>
      </c>
      <c r="N438">
        <v>7</v>
      </c>
      <c r="O438" s="4">
        <v>141.69999999999999</v>
      </c>
      <c r="P438">
        <v>118</v>
      </c>
      <c r="Q438">
        <v>276</v>
      </c>
      <c r="R438" s="3">
        <f t="shared" si="26"/>
        <v>2.3389830508474576</v>
      </c>
      <c r="S438">
        <v>7</v>
      </c>
    </row>
    <row r="439" spans="1:19" x14ac:dyDescent="0.2">
      <c r="A439">
        <v>2020</v>
      </c>
      <c r="B439" t="s">
        <v>310</v>
      </c>
      <c r="C439" t="s">
        <v>321</v>
      </c>
      <c r="D439" t="s">
        <v>77</v>
      </c>
      <c r="E439" t="s">
        <v>214</v>
      </c>
      <c r="F439">
        <v>11</v>
      </c>
      <c r="G439">
        <v>171</v>
      </c>
      <c r="H439">
        <v>297</v>
      </c>
      <c r="I439" s="6">
        <f t="shared" si="24"/>
        <v>57.575757575757578</v>
      </c>
      <c r="J439">
        <v>1615</v>
      </c>
      <c r="K439" s="3">
        <f t="shared" si="25"/>
        <v>5.4377104377104377</v>
      </c>
      <c r="L439" s="4">
        <v>5.7</v>
      </c>
      <c r="M439">
        <v>9</v>
      </c>
      <c r="N439">
        <v>2</v>
      </c>
      <c r="O439" s="4">
        <v>111.9</v>
      </c>
      <c r="P439">
        <v>105</v>
      </c>
      <c r="Q439">
        <v>325</v>
      </c>
      <c r="R439" s="3">
        <f t="shared" si="26"/>
        <v>3.0952380952380953</v>
      </c>
      <c r="S439">
        <v>4</v>
      </c>
    </row>
    <row r="440" spans="1:19" x14ac:dyDescent="0.2">
      <c r="A440">
        <v>2014</v>
      </c>
      <c r="B440" t="s">
        <v>610</v>
      </c>
      <c r="C440" t="s">
        <v>321</v>
      </c>
      <c r="D440" t="s">
        <v>202</v>
      </c>
      <c r="E440" t="s">
        <v>96</v>
      </c>
      <c r="F440">
        <v>9</v>
      </c>
      <c r="G440">
        <v>199</v>
      </c>
      <c r="H440">
        <v>348</v>
      </c>
      <c r="I440" s="6">
        <f t="shared" ref="I440:I463" si="27">G440/H440*100</f>
        <v>57.18390804597702</v>
      </c>
      <c r="J440">
        <v>2621</v>
      </c>
      <c r="K440" s="3">
        <f t="shared" ref="K440:K463" si="28">J440/H440</f>
        <v>7.5316091954022992</v>
      </c>
      <c r="L440" s="4">
        <v>7.8</v>
      </c>
      <c r="M440">
        <v>25</v>
      </c>
      <c r="N440">
        <v>9</v>
      </c>
      <c r="O440" s="4">
        <v>139</v>
      </c>
      <c r="P440">
        <v>82</v>
      </c>
      <c r="Q440">
        <v>163</v>
      </c>
      <c r="R440" s="3">
        <f t="shared" ref="R440:R463" si="29">Q440/P440</f>
        <v>1.9878048780487805</v>
      </c>
      <c r="S440">
        <v>4</v>
      </c>
    </row>
    <row r="441" spans="1:19" x14ac:dyDescent="0.2">
      <c r="A441">
        <v>2015</v>
      </c>
      <c r="B441" t="s">
        <v>511</v>
      </c>
      <c r="C441" t="s">
        <v>322</v>
      </c>
      <c r="D441" t="s">
        <v>202</v>
      </c>
      <c r="E441" t="s">
        <v>96</v>
      </c>
      <c r="F441">
        <v>13</v>
      </c>
      <c r="G441">
        <v>267</v>
      </c>
      <c r="H441">
        <v>446</v>
      </c>
      <c r="I441" s="6">
        <f t="shared" si="27"/>
        <v>59.865470852017935</v>
      </c>
      <c r="J441">
        <v>3377</v>
      </c>
      <c r="K441" s="3">
        <f t="shared" si="28"/>
        <v>7.571748878923767</v>
      </c>
      <c r="L441" s="4">
        <v>7.6</v>
      </c>
      <c r="M441">
        <v>23</v>
      </c>
      <c r="N441">
        <v>10</v>
      </c>
      <c r="O441" s="4">
        <v>136</v>
      </c>
      <c r="P441">
        <v>62</v>
      </c>
      <c r="Q441">
        <v>-85</v>
      </c>
      <c r="R441" s="3">
        <f t="shared" si="29"/>
        <v>-1.3709677419354838</v>
      </c>
      <c r="S441">
        <v>2</v>
      </c>
    </row>
    <row r="442" spans="1:19" x14ac:dyDescent="0.2">
      <c r="A442">
        <v>2016</v>
      </c>
      <c r="B442" t="s">
        <v>150</v>
      </c>
      <c r="C442" t="s">
        <v>320</v>
      </c>
      <c r="D442" t="s">
        <v>202</v>
      </c>
      <c r="E442" t="s">
        <v>96</v>
      </c>
      <c r="F442">
        <v>12</v>
      </c>
      <c r="G442">
        <v>222</v>
      </c>
      <c r="H442">
        <v>372</v>
      </c>
      <c r="I442" s="6">
        <f t="shared" si="27"/>
        <v>59.677419354838712</v>
      </c>
      <c r="J442">
        <v>2323</v>
      </c>
      <c r="K442" s="3">
        <f t="shared" si="28"/>
        <v>6.2446236559139781</v>
      </c>
      <c r="L442" s="4">
        <v>5.6</v>
      </c>
      <c r="M442">
        <v>12</v>
      </c>
      <c r="N442">
        <v>11</v>
      </c>
      <c r="O442" s="4">
        <v>116.9</v>
      </c>
      <c r="P442">
        <v>137</v>
      </c>
      <c r="Q442">
        <v>603</v>
      </c>
      <c r="R442" s="3">
        <f t="shared" si="29"/>
        <v>4.4014598540145986</v>
      </c>
      <c r="S442">
        <v>8</v>
      </c>
    </row>
    <row r="443" spans="1:19" x14ac:dyDescent="0.2">
      <c r="A443">
        <v>2017</v>
      </c>
      <c r="B443" t="s">
        <v>511</v>
      </c>
      <c r="C443" t="s">
        <v>319</v>
      </c>
      <c r="D443" t="s">
        <v>202</v>
      </c>
      <c r="E443" t="s">
        <v>96</v>
      </c>
      <c r="F443">
        <v>8</v>
      </c>
      <c r="G443">
        <v>147</v>
      </c>
      <c r="H443">
        <v>257</v>
      </c>
      <c r="I443" s="6">
        <f t="shared" si="27"/>
        <v>57.198443579766533</v>
      </c>
      <c r="J443">
        <v>1540</v>
      </c>
      <c r="K443" s="3">
        <f t="shared" si="28"/>
        <v>5.9922178988326849</v>
      </c>
      <c r="L443" s="4">
        <v>5</v>
      </c>
      <c r="M443">
        <v>8</v>
      </c>
      <c r="N443">
        <v>9</v>
      </c>
      <c r="O443" s="4">
        <v>110.8</v>
      </c>
      <c r="P443">
        <v>34</v>
      </c>
      <c r="Q443">
        <v>-2</v>
      </c>
      <c r="R443" s="3">
        <f t="shared" si="29"/>
        <v>-5.8823529411764705E-2</v>
      </c>
      <c r="S443">
        <v>0</v>
      </c>
    </row>
    <row r="444" spans="1:19" x14ac:dyDescent="0.2">
      <c r="A444">
        <v>2018</v>
      </c>
      <c r="B444" t="s">
        <v>511</v>
      </c>
      <c r="C444" t="s">
        <v>321</v>
      </c>
      <c r="D444" t="s">
        <v>202</v>
      </c>
      <c r="E444" t="s">
        <v>96</v>
      </c>
      <c r="F444">
        <v>8</v>
      </c>
      <c r="G444">
        <v>114</v>
      </c>
      <c r="H444">
        <v>186</v>
      </c>
      <c r="I444" s="6">
        <f t="shared" si="27"/>
        <v>61.29032258064516</v>
      </c>
      <c r="J444">
        <v>1104</v>
      </c>
      <c r="K444" s="3">
        <f t="shared" si="28"/>
        <v>5.935483870967742</v>
      </c>
      <c r="L444" s="4">
        <v>5.5</v>
      </c>
      <c r="M444">
        <v>5</v>
      </c>
      <c r="N444">
        <v>4</v>
      </c>
      <c r="O444" s="4">
        <v>115.7</v>
      </c>
      <c r="P444">
        <v>13</v>
      </c>
      <c r="Q444">
        <v>-44</v>
      </c>
      <c r="R444" s="3">
        <f t="shared" si="29"/>
        <v>-3.3846153846153846</v>
      </c>
      <c r="S444">
        <v>0</v>
      </c>
    </row>
    <row r="445" spans="1:19" x14ac:dyDescent="0.2">
      <c r="A445">
        <v>2019</v>
      </c>
      <c r="B445" t="s">
        <v>189</v>
      </c>
      <c r="C445" t="s">
        <v>320</v>
      </c>
      <c r="D445" t="s">
        <v>202</v>
      </c>
      <c r="E445" t="s">
        <v>96</v>
      </c>
      <c r="F445">
        <v>9</v>
      </c>
      <c r="G445">
        <v>199</v>
      </c>
      <c r="H445">
        <v>319</v>
      </c>
      <c r="I445" s="6">
        <f t="shared" si="27"/>
        <v>62.382445141065837</v>
      </c>
      <c r="J445">
        <v>2382</v>
      </c>
      <c r="K445" s="3">
        <f t="shared" si="28"/>
        <v>7.4670846394984327</v>
      </c>
      <c r="L445" s="4">
        <v>6.9</v>
      </c>
      <c r="M445">
        <v>11</v>
      </c>
      <c r="N445">
        <v>9</v>
      </c>
      <c r="O445" s="4">
        <v>130.80000000000001</v>
      </c>
      <c r="P445">
        <v>67</v>
      </c>
      <c r="Q445">
        <v>167</v>
      </c>
      <c r="R445" s="3">
        <f t="shared" si="29"/>
        <v>2.4925373134328357</v>
      </c>
      <c r="S445">
        <v>3</v>
      </c>
    </row>
    <row r="446" spans="1:19" x14ac:dyDescent="0.2">
      <c r="A446">
        <v>2020</v>
      </c>
      <c r="B446" t="s">
        <v>189</v>
      </c>
      <c r="C446" t="s">
        <v>319</v>
      </c>
      <c r="D446" t="s">
        <v>202</v>
      </c>
      <c r="E446" t="s">
        <v>96</v>
      </c>
      <c r="F446">
        <v>12</v>
      </c>
      <c r="G446">
        <v>247</v>
      </c>
      <c r="H446">
        <v>336</v>
      </c>
      <c r="I446" s="6">
        <f t="shared" si="27"/>
        <v>73.511904761904773</v>
      </c>
      <c r="J446">
        <v>3692</v>
      </c>
      <c r="K446" s="3">
        <f t="shared" si="28"/>
        <v>10.988095238095237</v>
      </c>
      <c r="L446" s="4">
        <v>12.6</v>
      </c>
      <c r="M446">
        <v>33</v>
      </c>
      <c r="N446">
        <v>3</v>
      </c>
      <c r="O446" s="4">
        <v>196.4</v>
      </c>
      <c r="P446">
        <v>70</v>
      </c>
      <c r="Q446">
        <v>254</v>
      </c>
      <c r="R446" s="3">
        <f t="shared" si="29"/>
        <v>3.6285714285714286</v>
      </c>
      <c r="S446">
        <v>10</v>
      </c>
    </row>
    <row r="447" spans="1:19" x14ac:dyDescent="0.2">
      <c r="A447">
        <v>2018</v>
      </c>
      <c r="B447" t="s">
        <v>329</v>
      </c>
      <c r="C447" t="s">
        <v>319</v>
      </c>
      <c r="D447" t="s">
        <v>103</v>
      </c>
      <c r="E447" t="s">
        <v>96</v>
      </c>
      <c r="F447">
        <v>12</v>
      </c>
      <c r="G447">
        <v>240</v>
      </c>
      <c r="H447">
        <v>439</v>
      </c>
      <c r="I447" s="6">
        <f t="shared" si="27"/>
        <v>54.66970387243736</v>
      </c>
      <c r="J447">
        <v>3068</v>
      </c>
      <c r="K447" s="3">
        <f t="shared" si="28"/>
        <v>6.9886104783599086</v>
      </c>
      <c r="L447" s="4">
        <v>6.1</v>
      </c>
      <c r="M447">
        <v>21</v>
      </c>
      <c r="N447">
        <v>18</v>
      </c>
      <c r="O447" s="4">
        <v>121</v>
      </c>
      <c r="P447">
        <v>30</v>
      </c>
      <c r="Q447">
        <v>-146</v>
      </c>
      <c r="R447" s="3">
        <f t="shared" si="29"/>
        <v>-4.8666666666666663</v>
      </c>
      <c r="S447">
        <v>2</v>
      </c>
    </row>
    <row r="448" spans="1:19" x14ac:dyDescent="0.2">
      <c r="A448">
        <v>2019</v>
      </c>
      <c r="B448" t="s">
        <v>329</v>
      </c>
      <c r="C448" t="s">
        <v>321</v>
      </c>
      <c r="D448" t="s">
        <v>103</v>
      </c>
      <c r="E448" t="s">
        <v>96</v>
      </c>
      <c r="F448">
        <v>13</v>
      </c>
      <c r="G448">
        <v>249</v>
      </c>
      <c r="H448">
        <v>431</v>
      </c>
      <c r="I448" s="6">
        <f t="shared" si="27"/>
        <v>57.772621809744784</v>
      </c>
      <c r="J448">
        <v>3663</v>
      </c>
      <c r="K448" s="3">
        <f t="shared" si="28"/>
        <v>8.4988399071925755</v>
      </c>
      <c r="L448" s="4">
        <v>9.1</v>
      </c>
      <c r="M448">
        <v>28</v>
      </c>
      <c r="N448">
        <v>7</v>
      </c>
      <c r="O448" s="4">
        <v>147.4</v>
      </c>
      <c r="P448">
        <v>40</v>
      </c>
      <c r="Q448">
        <v>-151</v>
      </c>
      <c r="R448" s="3">
        <f t="shared" si="29"/>
        <v>-3.7749999999999999</v>
      </c>
      <c r="S448">
        <v>0</v>
      </c>
    </row>
    <row r="449" spans="1:19" x14ac:dyDescent="0.2">
      <c r="A449">
        <v>2020</v>
      </c>
      <c r="B449" t="s">
        <v>289</v>
      </c>
      <c r="C449" t="s">
        <v>319</v>
      </c>
      <c r="D449" t="s">
        <v>103</v>
      </c>
      <c r="E449" t="s">
        <v>96</v>
      </c>
      <c r="F449">
        <v>10</v>
      </c>
      <c r="G449">
        <v>170</v>
      </c>
      <c r="H449">
        <v>265</v>
      </c>
      <c r="I449" s="6">
        <f t="shared" si="27"/>
        <v>64.15094339622641</v>
      </c>
      <c r="J449">
        <v>2250</v>
      </c>
      <c r="K449" s="3">
        <f t="shared" si="28"/>
        <v>8.4905660377358494</v>
      </c>
      <c r="L449" s="4">
        <v>9</v>
      </c>
      <c r="M449">
        <v>20</v>
      </c>
      <c r="N449">
        <v>6</v>
      </c>
      <c r="O449" s="4">
        <v>155.80000000000001</v>
      </c>
      <c r="P449">
        <v>141</v>
      </c>
      <c r="Q449">
        <v>944</v>
      </c>
      <c r="R449" s="3">
        <f t="shared" si="29"/>
        <v>6.6950354609929077</v>
      </c>
      <c r="S449">
        <v>14</v>
      </c>
    </row>
    <row r="450" spans="1:19" x14ac:dyDescent="0.2">
      <c r="A450">
        <v>2016</v>
      </c>
      <c r="B450" t="s">
        <v>426</v>
      </c>
      <c r="C450" t="s">
        <v>320</v>
      </c>
      <c r="D450" t="s">
        <v>108</v>
      </c>
      <c r="E450" t="s">
        <v>96</v>
      </c>
      <c r="F450">
        <v>10</v>
      </c>
      <c r="G450">
        <v>222</v>
      </c>
      <c r="H450">
        <v>365</v>
      </c>
      <c r="I450" s="6">
        <f t="shared" si="27"/>
        <v>60.821917808219183</v>
      </c>
      <c r="J450">
        <v>2665</v>
      </c>
      <c r="K450" s="3">
        <f t="shared" si="28"/>
        <v>7.3013698630136989</v>
      </c>
      <c r="L450" s="4">
        <v>7</v>
      </c>
      <c r="M450">
        <v>26</v>
      </c>
      <c r="N450">
        <v>14</v>
      </c>
      <c r="O450" s="4">
        <v>138</v>
      </c>
      <c r="P450">
        <v>45</v>
      </c>
      <c r="Q450">
        <v>-96</v>
      </c>
      <c r="R450" s="3">
        <f t="shared" si="29"/>
        <v>-2.1333333333333333</v>
      </c>
      <c r="S450">
        <v>2</v>
      </c>
    </row>
    <row r="451" spans="1:19" x14ac:dyDescent="0.2">
      <c r="A451">
        <v>2017</v>
      </c>
      <c r="B451" t="s">
        <v>426</v>
      </c>
      <c r="C451" t="s">
        <v>319</v>
      </c>
      <c r="D451" t="s">
        <v>108</v>
      </c>
      <c r="E451" t="s">
        <v>96</v>
      </c>
      <c r="F451">
        <v>11</v>
      </c>
      <c r="G451">
        <v>223</v>
      </c>
      <c r="H451">
        <v>353</v>
      </c>
      <c r="I451" s="6">
        <f t="shared" si="27"/>
        <v>63.172804532577906</v>
      </c>
      <c r="J451">
        <v>2924</v>
      </c>
      <c r="K451" s="3">
        <f t="shared" si="28"/>
        <v>8.2832861189801701</v>
      </c>
      <c r="L451" s="4">
        <v>9</v>
      </c>
      <c r="M451">
        <v>22</v>
      </c>
      <c r="N451">
        <v>4</v>
      </c>
      <c r="O451" s="4">
        <v>151.1</v>
      </c>
      <c r="P451">
        <v>60</v>
      </c>
      <c r="Q451">
        <v>-137</v>
      </c>
      <c r="R451" s="3">
        <f t="shared" si="29"/>
        <v>-2.2833333333333332</v>
      </c>
      <c r="S451">
        <v>2</v>
      </c>
    </row>
    <row r="452" spans="1:19" x14ac:dyDescent="0.2">
      <c r="A452">
        <v>2018</v>
      </c>
      <c r="B452" t="s">
        <v>383</v>
      </c>
      <c r="C452" t="s">
        <v>321</v>
      </c>
      <c r="D452" t="s">
        <v>108</v>
      </c>
      <c r="E452" t="s">
        <v>96</v>
      </c>
      <c r="F452">
        <v>11</v>
      </c>
      <c r="G452">
        <v>122</v>
      </c>
      <c r="H452">
        <v>194</v>
      </c>
      <c r="I452" s="6">
        <f t="shared" si="27"/>
        <v>62.886597938144327</v>
      </c>
      <c r="J452">
        <v>1799</v>
      </c>
      <c r="K452" s="3">
        <f t="shared" si="28"/>
        <v>9.2731958762886606</v>
      </c>
      <c r="L452" s="4">
        <v>10</v>
      </c>
      <c r="M452">
        <v>14</v>
      </c>
      <c r="N452">
        <v>3</v>
      </c>
      <c r="O452" s="4">
        <v>161.5</v>
      </c>
      <c r="P452">
        <v>86</v>
      </c>
      <c r="Q452">
        <v>255</v>
      </c>
      <c r="R452" s="3">
        <f t="shared" si="29"/>
        <v>2.9651162790697674</v>
      </c>
      <c r="S452">
        <v>6</v>
      </c>
    </row>
    <row r="453" spans="1:19" x14ac:dyDescent="0.2">
      <c r="A453">
        <v>2019</v>
      </c>
      <c r="B453" t="s">
        <v>665</v>
      </c>
      <c r="C453" t="s">
        <v>319</v>
      </c>
      <c r="D453" t="s">
        <v>108</v>
      </c>
      <c r="E453" t="s">
        <v>96</v>
      </c>
      <c r="F453">
        <v>9</v>
      </c>
      <c r="G453">
        <v>93</v>
      </c>
      <c r="H453">
        <v>170</v>
      </c>
      <c r="I453" s="6">
        <f t="shared" si="27"/>
        <v>54.705882352941181</v>
      </c>
      <c r="J453">
        <v>830</v>
      </c>
      <c r="K453" s="3">
        <f t="shared" si="28"/>
        <v>4.882352941176471</v>
      </c>
      <c r="L453" s="4">
        <v>4.0999999999999996</v>
      </c>
      <c r="M453">
        <v>7</v>
      </c>
      <c r="N453">
        <v>6</v>
      </c>
      <c r="O453" s="4">
        <v>102.2</v>
      </c>
      <c r="P453">
        <v>34</v>
      </c>
      <c r="Q453">
        <v>-86</v>
      </c>
      <c r="R453" s="3">
        <f t="shared" si="29"/>
        <v>-2.5294117647058822</v>
      </c>
      <c r="S453">
        <v>0</v>
      </c>
    </row>
    <row r="454" spans="1:19" x14ac:dyDescent="0.2">
      <c r="A454">
        <v>2020</v>
      </c>
      <c r="B454" t="s">
        <v>666</v>
      </c>
      <c r="C454" t="s">
        <v>322</v>
      </c>
      <c r="D454" t="s">
        <v>108</v>
      </c>
      <c r="E454" t="s">
        <v>96</v>
      </c>
      <c r="F454">
        <v>3</v>
      </c>
      <c r="G454">
        <v>24</v>
      </c>
      <c r="H454">
        <v>40</v>
      </c>
      <c r="I454" s="6">
        <f t="shared" si="27"/>
        <v>60</v>
      </c>
      <c r="J454">
        <v>166</v>
      </c>
      <c r="K454" s="3">
        <f t="shared" si="28"/>
        <v>4.1500000000000004</v>
      </c>
      <c r="L454" s="4">
        <v>3.5</v>
      </c>
      <c r="M454">
        <v>1</v>
      </c>
      <c r="N454">
        <v>1</v>
      </c>
      <c r="O454" s="4">
        <v>98.1</v>
      </c>
      <c r="P454">
        <v>21</v>
      </c>
      <c r="Q454">
        <v>62</v>
      </c>
      <c r="R454" s="3">
        <f t="shared" si="29"/>
        <v>2.9523809523809526</v>
      </c>
      <c r="S454">
        <v>0</v>
      </c>
    </row>
    <row r="455" spans="1:19" x14ac:dyDescent="0.2">
      <c r="A455">
        <v>2018</v>
      </c>
      <c r="B455" t="s">
        <v>378</v>
      </c>
      <c r="C455" t="s">
        <v>322</v>
      </c>
      <c r="D455" t="s">
        <v>251</v>
      </c>
      <c r="E455" t="s">
        <v>96</v>
      </c>
      <c r="F455">
        <v>10</v>
      </c>
      <c r="G455">
        <v>222</v>
      </c>
      <c r="H455">
        <v>393</v>
      </c>
      <c r="I455" s="6">
        <f t="shared" si="27"/>
        <v>56.488549618320619</v>
      </c>
      <c r="J455">
        <v>2563</v>
      </c>
      <c r="K455" s="3">
        <f t="shared" si="28"/>
        <v>6.5216284987277353</v>
      </c>
      <c r="L455" s="4">
        <v>6.2</v>
      </c>
      <c r="M455">
        <v>13</v>
      </c>
      <c r="N455">
        <v>9</v>
      </c>
      <c r="O455" s="4">
        <v>117.6</v>
      </c>
      <c r="P455">
        <v>86</v>
      </c>
      <c r="Q455">
        <v>117</v>
      </c>
      <c r="R455" s="3">
        <f t="shared" si="29"/>
        <v>1.3604651162790697</v>
      </c>
      <c r="S455">
        <v>0</v>
      </c>
    </row>
    <row r="456" spans="1:19" x14ac:dyDescent="0.2">
      <c r="A456">
        <v>2019</v>
      </c>
      <c r="B456" t="s">
        <v>378</v>
      </c>
      <c r="C456" t="s">
        <v>320</v>
      </c>
      <c r="D456" t="s">
        <v>251</v>
      </c>
      <c r="E456" t="s">
        <v>96</v>
      </c>
      <c r="F456">
        <v>12</v>
      </c>
      <c r="G456">
        <v>275</v>
      </c>
      <c r="H456">
        <v>437</v>
      </c>
      <c r="I456" s="6">
        <f t="shared" si="27"/>
        <v>62.929061784897023</v>
      </c>
      <c r="J456">
        <v>2588</v>
      </c>
      <c r="K456" s="3">
        <f t="shared" si="28"/>
        <v>5.9221967963386728</v>
      </c>
      <c r="L456" s="4">
        <v>5</v>
      </c>
      <c r="M456">
        <v>14</v>
      </c>
      <c r="N456">
        <v>15</v>
      </c>
      <c r="O456" s="4">
        <v>116.4</v>
      </c>
      <c r="P456">
        <v>106</v>
      </c>
      <c r="Q456">
        <v>41</v>
      </c>
      <c r="R456" s="3">
        <f t="shared" si="29"/>
        <v>0.3867924528301887</v>
      </c>
      <c r="S456">
        <v>4</v>
      </c>
    </row>
    <row r="457" spans="1:19" x14ac:dyDescent="0.2">
      <c r="A457">
        <v>2020</v>
      </c>
      <c r="B457" t="s">
        <v>250</v>
      </c>
      <c r="C457" t="s">
        <v>319</v>
      </c>
      <c r="D457" t="s">
        <v>251</v>
      </c>
      <c r="E457" t="s">
        <v>96</v>
      </c>
      <c r="F457">
        <v>2</v>
      </c>
      <c r="G457">
        <v>36</v>
      </c>
      <c r="H457">
        <v>60</v>
      </c>
      <c r="I457" s="6">
        <f t="shared" si="27"/>
        <v>60</v>
      </c>
      <c r="J457">
        <v>358</v>
      </c>
      <c r="K457" s="3">
        <f t="shared" si="28"/>
        <v>5.9666666666666668</v>
      </c>
      <c r="L457" s="4">
        <v>4.0999999999999996</v>
      </c>
      <c r="M457">
        <v>1</v>
      </c>
      <c r="N457">
        <v>3</v>
      </c>
      <c r="O457" s="4">
        <v>105.6</v>
      </c>
      <c r="P457">
        <v>19</v>
      </c>
      <c r="Q457">
        <v>80</v>
      </c>
      <c r="R457" s="3">
        <f t="shared" si="29"/>
        <v>4.2105263157894735</v>
      </c>
      <c r="S457">
        <v>2</v>
      </c>
    </row>
    <row r="458" spans="1:19" x14ac:dyDescent="0.2">
      <c r="A458">
        <v>2014</v>
      </c>
      <c r="B458" t="s">
        <v>545</v>
      </c>
      <c r="C458" t="s">
        <v>321</v>
      </c>
      <c r="D458" t="s">
        <v>49</v>
      </c>
      <c r="E458" t="s">
        <v>96</v>
      </c>
      <c r="F458">
        <v>13</v>
      </c>
      <c r="G458">
        <v>256</v>
      </c>
      <c r="H458">
        <v>427</v>
      </c>
      <c r="I458" s="6">
        <f t="shared" si="27"/>
        <v>59.953161592505857</v>
      </c>
      <c r="J458">
        <v>3445</v>
      </c>
      <c r="K458" s="3">
        <f t="shared" si="28"/>
        <v>8.0679156908665099</v>
      </c>
      <c r="L458" s="4">
        <v>8</v>
      </c>
      <c r="M458">
        <v>29</v>
      </c>
      <c r="N458">
        <v>14</v>
      </c>
      <c r="O458" s="4">
        <v>143.6</v>
      </c>
      <c r="P458">
        <v>114</v>
      </c>
      <c r="Q458">
        <v>283</v>
      </c>
      <c r="R458" s="3">
        <f t="shared" si="29"/>
        <v>2.4824561403508771</v>
      </c>
      <c r="S458">
        <v>8</v>
      </c>
    </row>
    <row r="459" spans="1:19" x14ac:dyDescent="0.2">
      <c r="A459">
        <v>2015</v>
      </c>
      <c r="B459" t="s">
        <v>143</v>
      </c>
      <c r="C459" t="s">
        <v>320</v>
      </c>
      <c r="D459" t="s">
        <v>49</v>
      </c>
      <c r="E459" t="s">
        <v>96</v>
      </c>
      <c r="F459">
        <v>13</v>
      </c>
      <c r="G459">
        <v>210</v>
      </c>
      <c r="H459">
        <v>334</v>
      </c>
      <c r="I459" s="6">
        <f t="shared" si="27"/>
        <v>62.874251497005986</v>
      </c>
      <c r="J459">
        <v>2880</v>
      </c>
      <c r="K459" s="3">
        <f t="shared" si="28"/>
        <v>8.6227544910179645</v>
      </c>
      <c r="L459" s="4">
        <v>8.5</v>
      </c>
      <c r="M459">
        <v>21</v>
      </c>
      <c r="N459">
        <v>10</v>
      </c>
      <c r="O459" s="4">
        <v>150.1</v>
      </c>
      <c r="P459">
        <v>135</v>
      </c>
      <c r="Q459">
        <v>525</v>
      </c>
      <c r="R459" s="3">
        <f t="shared" si="29"/>
        <v>3.8888888888888888</v>
      </c>
      <c r="S459">
        <v>10</v>
      </c>
    </row>
    <row r="460" spans="1:19" x14ac:dyDescent="0.2">
      <c r="A460">
        <v>2016</v>
      </c>
      <c r="B460" t="s">
        <v>143</v>
      </c>
      <c r="C460" t="s">
        <v>319</v>
      </c>
      <c r="D460" t="s">
        <v>49</v>
      </c>
      <c r="E460" t="s">
        <v>96</v>
      </c>
      <c r="F460">
        <v>12</v>
      </c>
      <c r="G460">
        <v>212</v>
      </c>
      <c r="H460">
        <v>361</v>
      </c>
      <c r="I460" s="6">
        <f t="shared" si="27"/>
        <v>58.72576177285319</v>
      </c>
      <c r="J460">
        <v>2925</v>
      </c>
      <c r="K460" s="3">
        <f t="shared" si="28"/>
        <v>8.1024930747922443</v>
      </c>
      <c r="L460" s="4">
        <v>8.4</v>
      </c>
      <c r="M460">
        <v>26</v>
      </c>
      <c r="N460">
        <v>9</v>
      </c>
      <c r="O460" s="4">
        <v>145.6</v>
      </c>
      <c r="P460">
        <v>129</v>
      </c>
      <c r="Q460">
        <v>472</v>
      </c>
      <c r="R460" s="3">
        <f t="shared" si="29"/>
        <v>3.6589147286821704</v>
      </c>
      <c r="S460">
        <v>8</v>
      </c>
    </row>
    <row r="461" spans="1:19" x14ac:dyDescent="0.2">
      <c r="A461">
        <v>2017</v>
      </c>
      <c r="B461" t="s">
        <v>464</v>
      </c>
      <c r="C461" t="s">
        <v>319</v>
      </c>
      <c r="D461" t="s">
        <v>49</v>
      </c>
      <c r="E461" t="s">
        <v>96</v>
      </c>
      <c r="F461">
        <v>12</v>
      </c>
      <c r="G461">
        <v>136</v>
      </c>
      <c r="H461">
        <v>275</v>
      </c>
      <c r="I461" s="6">
        <f t="shared" si="27"/>
        <v>49.454545454545453</v>
      </c>
      <c r="J461">
        <v>1870</v>
      </c>
      <c r="K461" s="3">
        <f t="shared" si="28"/>
        <v>6.8</v>
      </c>
      <c r="L461" s="4">
        <v>7</v>
      </c>
      <c r="M461">
        <v>16</v>
      </c>
      <c r="N461">
        <v>6</v>
      </c>
      <c r="O461" s="4">
        <v>121.4</v>
      </c>
      <c r="P461">
        <v>140</v>
      </c>
      <c r="Q461">
        <v>804</v>
      </c>
      <c r="R461" s="3">
        <f t="shared" si="29"/>
        <v>5.7428571428571429</v>
      </c>
      <c r="S461">
        <v>14</v>
      </c>
    </row>
    <row r="462" spans="1:19" x14ac:dyDescent="0.2">
      <c r="A462">
        <v>2018</v>
      </c>
      <c r="B462" t="s">
        <v>195</v>
      </c>
      <c r="C462" t="s">
        <v>319</v>
      </c>
      <c r="D462" t="s">
        <v>49</v>
      </c>
      <c r="E462" t="s">
        <v>96</v>
      </c>
      <c r="F462">
        <v>10</v>
      </c>
      <c r="G462">
        <v>214</v>
      </c>
      <c r="H462">
        <v>314</v>
      </c>
      <c r="I462" s="6">
        <f t="shared" si="27"/>
        <v>68.152866242038215</v>
      </c>
      <c r="J462">
        <v>2628</v>
      </c>
      <c r="K462" s="3">
        <f t="shared" si="28"/>
        <v>8.369426751592357</v>
      </c>
      <c r="L462" s="4">
        <v>8.6</v>
      </c>
      <c r="M462">
        <v>19</v>
      </c>
      <c r="N462">
        <v>7</v>
      </c>
      <c r="O462" s="4">
        <v>154</v>
      </c>
      <c r="P462">
        <v>95</v>
      </c>
      <c r="Q462">
        <v>280</v>
      </c>
      <c r="R462" s="3">
        <f t="shared" si="29"/>
        <v>2.9473684210526314</v>
      </c>
      <c r="S462">
        <v>4</v>
      </c>
    </row>
    <row r="463" spans="1:19" x14ac:dyDescent="0.2">
      <c r="A463">
        <v>2019</v>
      </c>
      <c r="B463" t="s">
        <v>195</v>
      </c>
      <c r="C463" t="s">
        <v>321</v>
      </c>
      <c r="D463" t="s">
        <v>49</v>
      </c>
      <c r="E463" t="s">
        <v>96</v>
      </c>
      <c r="F463">
        <v>13</v>
      </c>
      <c r="G463">
        <v>240</v>
      </c>
      <c r="H463">
        <v>399</v>
      </c>
      <c r="I463" s="6">
        <f t="shared" si="27"/>
        <v>60.150375939849624</v>
      </c>
      <c r="J463">
        <v>3034</v>
      </c>
      <c r="K463" s="3">
        <f t="shared" si="28"/>
        <v>7.6040100250626566</v>
      </c>
      <c r="L463" s="4">
        <v>8.6</v>
      </c>
      <c r="M463">
        <v>34</v>
      </c>
      <c r="N463">
        <v>6</v>
      </c>
      <c r="O463" s="4">
        <v>149.1</v>
      </c>
      <c r="P463">
        <v>112</v>
      </c>
      <c r="Q463">
        <v>546</v>
      </c>
      <c r="R463" s="3">
        <f t="shared" si="29"/>
        <v>4.875</v>
      </c>
      <c r="S463">
        <v>4</v>
      </c>
    </row>
    <row r="464" spans="1:19" x14ac:dyDescent="0.2">
      <c r="A464">
        <v>2014</v>
      </c>
      <c r="B464" t="s">
        <v>561</v>
      </c>
      <c r="C464" t="s">
        <v>321</v>
      </c>
      <c r="D464" t="s">
        <v>63</v>
      </c>
      <c r="E464" t="s">
        <v>91</v>
      </c>
      <c r="F464">
        <v>10</v>
      </c>
      <c r="G464">
        <v>208</v>
      </c>
      <c r="H464">
        <v>383</v>
      </c>
      <c r="I464" s="6">
        <f t="shared" ref="I464:I465" si="30">G464/H464*100</f>
        <v>54.308093994778076</v>
      </c>
      <c r="J464">
        <v>2189</v>
      </c>
      <c r="K464" s="3">
        <f t="shared" ref="K464:K527" si="31">J464/H464</f>
        <v>5.7154046997389036</v>
      </c>
      <c r="L464">
        <v>5.2</v>
      </c>
      <c r="M464">
        <v>9</v>
      </c>
      <c r="N464">
        <v>8</v>
      </c>
      <c r="O464" s="4">
        <v>105.9</v>
      </c>
      <c r="P464">
        <v>46</v>
      </c>
      <c r="Q464">
        <v>18</v>
      </c>
      <c r="R464" s="3">
        <f t="shared" ref="R464:R480" si="32">Q464/P464</f>
        <v>0.39130434782608697</v>
      </c>
      <c r="S464">
        <v>1</v>
      </c>
    </row>
    <row r="465" spans="1:19" x14ac:dyDescent="0.2">
      <c r="A465">
        <v>2015</v>
      </c>
      <c r="B465" t="s">
        <v>517</v>
      </c>
      <c r="C465" t="s">
        <v>320</v>
      </c>
      <c r="D465" t="s">
        <v>63</v>
      </c>
      <c r="E465" t="s">
        <v>91</v>
      </c>
      <c r="F465">
        <v>12</v>
      </c>
      <c r="G465">
        <v>162</v>
      </c>
      <c r="H465">
        <v>307</v>
      </c>
      <c r="I465" s="6">
        <f t="shared" si="30"/>
        <v>52.76872964169381</v>
      </c>
      <c r="J465">
        <v>2202</v>
      </c>
      <c r="K465" s="3">
        <f t="shared" si="31"/>
        <v>7.1726384364820843</v>
      </c>
      <c r="L465">
        <v>6.6</v>
      </c>
      <c r="M465">
        <v>16</v>
      </c>
      <c r="N465">
        <v>11</v>
      </c>
      <c r="O465" s="4">
        <v>123.1</v>
      </c>
      <c r="P465">
        <v>135</v>
      </c>
      <c r="Q465">
        <v>603</v>
      </c>
      <c r="R465" s="3">
        <f t="shared" si="32"/>
        <v>4.4666666666666668</v>
      </c>
      <c r="S465">
        <v>3</v>
      </c>
    </row>
    <row r="466" spans="1:19" x14ac:dyDescent="0.2">
      <c r="A466">
        <v>2016</v>
      </c>
      <c r="B466" t="s">
        <v>517</v>
      </c>
      <c r="C466" t="s">
        <v>319</v>
      </c>
      <c r="D466" t="s">
        <v>63</v>
      </c>
      <c r="E466" t="s">
        <v>91</v>
      </c>
      <c r="F466">
        <v>8</v>
      </c>
      <c r="G466">
        <v>146</v>
      </c>
      <c r="H466">
        <v>242</v>
      </c>
      <c r="I466" s="6">
        <v>60.3</v>
      </c>
      <c r="J466">
        <v>2079</v>
      </c>
      <c r="K466" s="3">
        <f t="shared" si="31"/>
        <v>8.5909090909090917</v>
      </c>
      <c r="L466">
        <v>9</v>
      </c>
      <c r="M466">
        <v>18</v>
      </c>
      <c r="N466">
        <v>6</v>
      </c>
      <c r="O466" s="4">
        <v>152.1</v>
      </c>
      <c r="P466">
        <v>42</v>
      </c>
      <c r="Q466">
        <v>34</v>
      </c>
      <c r="R466" s="3">
        <f t="shared" si="32"/>
        <v>0.80952380952380953</v>
      </c>
      <c r="S466">
        <v>1</v>
      </c>
    </row>
    <row r="467" spans="1:19" x14ac:dyDescent="0.2">
      <c r="A467">
        <v>2017</v>
      </c>
      <c r="B467" t="s">
        <v>517</v>
      </c>
      <c r="C467" t="s">
        <v>321</v>
      </c>
      <c r="D467" t="s">
        <v>63</v>
      </c>
      <c r="E467" t="s">
        <v>91</v>
      </c>
      <c r="F467">
        <v>10</v>
      </c>
      <c r="G467">
        <v>159</v>
      </c>
      <c r="H467">
        <v>278</v>
      </c>
      <c r="I467" s="6">
        <v>57.2</v>
      </c>
      <c r="J467">
        <v>1777</v>
      </c>
      <c r="K467" s="3">
        <f t="shared" si="31"/>
        <v>6.3920863309352516</v>
      </c>
      <c r="L467">
        <v>5.9</v>
      </c>
      <c r="M467">
        <v>14</v>
      </c>
      <c r="N467">
        <v>9</v>
      </c>
      <c r="O467" s="4">
        <v>121</v>
      </c>
      <c r="P467">
        <v>43</v>
      </c>
      <c r="Q467">
        <v>-25</v>
      </c>
      <c r="R467" s="3">
        <f t="shared" si="32"/>
        <v>-0.58139534883720934</v>
      </c>
      <c r="S467">
        <v>1</v>
      </c>
    </row>
    <row r="468" spans="1:19" x14ac:dyDescent="0.2">
      <c r="A468">
        <v>2018</v>
      </c>
      <c r="B468" t="s">
        <v>373</v>
      </c>
      <c r="C468" t="s">
        <v>320</v>
      </c>
      <c r="D468" t="s">
        <v>63</v>
      </c>
      <c r="E468" t="s">
        <v>91</v>
      </c>
      <c r="F468">
        <v>11</v>
      </c>
      <c r="G468">
        <v>178</v>
      </c>
      <c r="H468">
        <v>342</v>
      </c>
      <c r="I468" s="6">
        <f t="shared" ref="I468:I517" si="33">G468/H468*100</f>
        <v>52.046783625730995</v>
      </c>
      <c r="J468">
        <v>2329</v>
      </c>
      <c r="K468" s="3">
        <f t="shared" si="31"/>
        <v>6.8099415204678362</v>
      </c>
      <c r="L468">
        <v>6.6</v>
      </c>
      <c r="M468">
        <v>15</v>
      </c>
      <c r="N468">
        <v>8</v>
      </c>
      <c r="O468" s="4">
        <v>119</v>
      </c>
      <c r="P468">
        <v>131</v>
      </c>
      <c r="Q468">
        <v>303</v>
      </c>
      <c r="R468" s="3">
        <f t="shared" si="32"/>
        <v>2.3129770992366412</v>
      </c>
      <c r="S468">
        <v>1</v>
      </c>
    </row>
    <row r="469" spans="1:19" x14ac:dyDescent="0.2">
      <c r="A469">
        <v>2019</v>
      </c>
      <c r="B469" t="s">
        <v>373</v>
      </c>
      <c r="C469" t="s">
        <v>319</v>
      </c>
      <c r="D469" t="s">
        <v>63</v>
      </c>
      <c r="E469" t="s">
        <v>91</v>
      </c>
      <c r="F469">
        <v>10</v>
      </c>
      <c r="G469">
        <v>151</v>
      </c>
      <c r="H469">
        <v>280</v>
      </c>
      <c r="I469" s="6">
        <f t="shared" si="33"/>
        <v>53.928571428571423</v>
      </c>
      <c r="J469">
        <v>1820</v>
      </c>
      <c r="K469" s="3">
        <f t="shared" si="31"/>
        <v>6.5</v>
      </c>
      <c r="L469">
        <v>6.3</v>
      </c>
      <c r="M469">
        <v>11</v>
      </c>
      <c r="N469">
        <v>6</v>
      </c>
      <c r="O469" s="4">
        <v>117.2</v>
      </c>
      <c r="P469">
        <v>109</v>
      </c>
      <c r="Q469">
        <v>121</v>
      </c>
      <c r="R469" s="3">
        <f t="shared" si="32"/>
        <v>1.1100917431192661</v>
      </c>
      <c r="S469">
        <v>0</v>
      </c>
    </row>
    <row r="470" spans="1:19" x14ac:dyDescent="0.2">
      <c r="A470">
        <v>2020</v>
      </c>
      <c r="B470" t="s">
        <v>260</v>
      </c>
      <c r="C470" t="s">
        <v>322</v>
      </c>
      <c r="D470" t="s">
        <v>63</v>
      </c>
      <c r="E470" t="s">
        <v>91</v>
      </c>
      <c r="F470">
        <v>6</v>
      </c>
      <c r="G470">
        <v>76</v>
      </c>
      <c r="H470">
        <v>132</v>
      </c>
      <c r="I470" s="6">
        <f t="shared" si="33"/>
        <v>57.575757575757578</v>
      </c>
      <c r="J470">
        <v>784</v>
      </c>
      <c r="K470" s="3">
        <f t="shared" si="31"/>
        <v>5.9393939393939394</v>
      </c>
      <c r="L470">
        <v>4.8</v>
      </c>
      <c r="M470">
        <v>4</v>
      </c>
      <c r="N470">
        <v>5</v>
      </c>
      <c r="O470" s="4">
        <v>109.9</v>
      </c>
      <c r="P470">
        <v>48</v>
      </c>
      <c r="Q470">
        <v>-44</v>
      </c>
      <c r="R470" s="3">
        <f t="shared" si="32"/>
        <v>-0.91666666666666663</v>
      </c>
      <c r="S470">
        <v>0</v>
      </c>
    </row>
    <row r="471" spans="1:19" x14ac:dyDescent="0.2">
      <c r="A471">
        <v>2014</v>
      </c>
      <c r="B471" t="s">
        <v>605</v>
      </c>
      <c r="C471" t="s">
        <v>320</v>
      </c>
      <c r="D471" t="s">
        <v>107</v>
      </c>
      <c r="E471" t="s">
        <v>91</v>
      </c>
      <c r="F471">
        <v>6</v>
      </c>
      <c r="G471">
        <v>115</v>
      </c>
      <c r="H471">
        <v>209</v>
      </c>
      <c r="I471" s="6">
        <f t="shared" si="33"/>
        <v>55.023923444976077</v>
      </c>
      <c r="J471">
        <v>1302</v>
      </c>
      <c r="K471" s="3">
        <f t="shared" si="31"/>
        <v>6.2296650717703352</v>
      </c>
      <c r="L471">
        <v>6</v>
      </c>
      <c r="M471">
        <v>9</v>
      </c>
      <c r="N471">
        <v>5</v>
      </c>
      <c r="O471" s="4">
        <v>116.8</v>
      </c>
      <c r="P471">
        <v>27</v>
      </c>
      <c r="Q471">
        <v>96</v>
      </c>
      <c r="R471" s="3">
        <f t="shared" si="32"/>
        <v>3.5555555555555554</v>
      </c>
      <c r="S471">
        <v>2</v>
      </c>
    </row>
    <row r="472" spans="1:19" x14ac:dyDescent="0.2">
      <c r="A472">
        <v>2015</v>
      </c>
      <c r="B472" t="s">
        <v>375</v>
      </c>
      <c r="C472" t="s">
        <v>322</v>
      </c>
      <c r="D472" t="s">
        <v>107</v>
      </c>
      <c r="E472" t="s">
        <v>91</v>
      </c>
      <c r="F472">
        <v>11</v>
      </c>
      <c r="G472">
        <v>228</v>
      </c>
      <c r="H472">
        <v>391</v>
      </c>
      <c r="I472" s="6">
        <f t="shared" si="33"/>
        <v>58.312020460358063</v>
      </c>
      <c r="J472">
        <v>2276</v>
      </c>
      <c r="K472" s="3">
        <f t="shared" si="31"/>
        <v>5.8209718670076729</v>
      </c>
      <c r="L472">
        <v>5.9</v>
      </c>
      <c r="M472">
        <v>16</v>
      </c>
      <c r="N472">
        <v>6</v>
      </c>
      <c r="O472" s="4">
        <v>117.6</v>
      </c>
      <c r="P472">
        <v>88</v>
      </c>
      <c r="Q472">
        <v>399</v>
      </c>
      <c r="R472" s="3">
        <f t="shared" si="32"/>
        <v>4.5340909090909092</v>
      </c>
      <c r="S472">
        <v>2</v>
      </c>
    </row>
    <row r="473" spans="1:19" x14ac:dyDescent="0.2">
      <c r="A473">
        <v>2016</v>
      </c>
      <c r="B473" t="s">
        <v>375</v>
      </c>
      <c r="C473" t="s">
        <v>320</v>
      </c>
      <c r="D473" t="s">
        <v>107</v>
      </c>
      <c r="E473" t="s">
        <v>91</v>
      </c>
      <c r="F473">
        <v>11</v>
      </c>
      <c r="G473">
        <v>242</v>
      </c>
      <c r="H473">
        <v>394</v>
      </c>
      <c r="I473" s="6">
        <f t="shared" si="33"/>
        <v>61.421319796954307</v>
      </c>
      <c r="J473">
        <v>2541</v>
      </c>
      <c r="K473" s="3">
        <f t="shared" si="31"/>
        <v>6.4492385786802027</v>
      </c>
      <c r="L473">
        <v>5.7</v>
      </c>
      <c r="M473">
        <v>13</v>
      </c>
      <c r="N473">
        <v>12</v>
      </c>
      <c r="O473" s="4">
        <v>120.4</v>
      </c>
      <c r="P473">
        <v>127</v>
      </c>
      <c r="Q473">
        <v>540</v>
      </c>
      <c r="R473" s="3">
        <f t="shared" si="32"/>
        <v>4.2519685039370083</v>
      </c>
      <c r="S473">
        <v>8</v>
      </c>
    </row>
    <row r="474" spans="1:19" x14ac:dyDescent="0.2">
      <c r="A474">
        <v>2017</v>
      </c>
      <c r="B474" t="s">
        <v>605</v>
      </c>
      <c r="C474" t="s">
        <v>321</v>
      </c>
      <c r="D474" t="s">
        <v>107</v>
      </c>
      <c r="E474" t="s">
        <v>91</v>
      </c>
      <c r="F474">
        <v>8</v>
      </c>
      <c r="G474">
        <v>110</v>
      </c>
      <c r="H474">
        <v>207</v>
      </c>
      <c r="I474" s="6">
        <f t="shared" si="33"/>
        <v>53.140096618357489</v>
      </c>
      <c r="J474">
        <v>970</v>
      </c>
      <c r="K474" s="3">
        <f t="shared" si="31"/>
        <v>4.6859903381642516</v>
      </c>
      <c r="L474">
        <v>3.1</v>
      </c>
      <c r="M474">
        <v>2</v>
      </c>
      <c r="N474">
        <v>8</v>
      </c>
      <c r="O474" s="4">
        <v>88</v>
      </c>
      <c r="P474">
        <v>422</v>
      </c>
      <c r="Q474">
        <v>34</v>
      </c>
      <c r="R474" s="3">
        <f t="shared" si="32"/>
        <v>8.0568720379146919E-2</v>
      </c>
      <c r="S474">
        <v>0</v>
      </c>
    </row>
    <row r="475" spans="1:19" x14ac:dyDescent="0.2">
      <c r="A475">
        <v>2018</v>
      </c>
      <c r="B475" t="s">
        <v>375</v>
      </c>
      <c r="C475" t="s">
        <v>319</v>
      </c>
      <c r="D475" t="s">
        <v>107</v>
      </c>
      <c r="E475" t="s">
        <v>91</v>
      </c>
      <c r="F475">
        <v>9</v>
      </c>
      <c r="G475">
        <v>194</v>
      </c>
      <c r="H475">
        <v>335</v>
      </c>
      <c r="I475" s="6">
        <f t="shared" si="33"/>
        <v>57.910447761194028</v>
      </c>
      <c r="J475">
        <v>1917</v>
      </c>
      <c r="K475" s="3">
        <f t="shared" si="31"/>
        <v>5.7223880597014922</v>
      </c>
      <c r="L475">
        <v>5.8</v>
      </c>
      <c r="M475">
        <v>11</v>
      </c>
      <c r="N475">
        <v>4</v>
      </c>
      <c r="O475" s="4">
        <v>114.4</v>
      </c>
      <c r="P475">
        <v>86</v>
      </c>
      <c r="Q475">
        <v>357</v>
      </c>
      <c r="R475" s="3">
        <f t="shared" si="32"/>
        <v>4.1511627906976747</v>
      </c>
      <c r="S475">
        <v>5</v>
      </c>
    </row>
    <row r="476" spans="1:19" x14ac:dyDescent="0.2">
      <c r="A476">
        <v>2019</v>
      </c>
      <c r="B476" t="s">
        <v>286</v>
      </c>
      <c r="C476" t="s">
        <v>319</v>
      </c>
      <c r="D476" t="s">
        <v>107</v>
      </c>
      <c r="E476" t="s">
        <v>91</v>
      </c>
      <c r="F476">
        <v>12</v>
      </c>
      <c r="G476">
        <v>238</v>
      </c>
      <c r="H476">
        <v>370</v>
      </c>
      <c r="I476" s="6">
        <f t="shared" si="33"/>
        <v>64.324324324324323</v>
      </c>
      <c r="J476">
        <v>2918</v>
      </c>
      <c r="K476" s="3">
        <f t="shared" si="31"/>
        <v>7.8864864864864863</v>
      </c>
      <c r="L476">
        <v>8.3000000000000007</v>
      </c>
      <c r="M476">
        <v>24</v>
      </c>
      <c r="N476">
        <v>7</v>
      </c>
      <c r="O476" s="4">
        <v>148.19999999999999</v>
      </c>
      <c r="P476">
        <v>91</v>
      </c>
      <c r="Q476">
        <v>171</v>
      </c>
      <c r="R476" s="3">
        <f t="shared" si="32"/>
        <v>1.8791208791208791</v>
      </c>
      <c r="S476">
        <v>5</v>
      </c>
    </row>
    <row r="477" spans="1:19" x14ac:dyDescent="0.2">
      <c r="A477">
        <v>2020</v>
      </c>
      <c r="B477" t="s">
        <v>286</v>
      </c>
      <c r="C477" t="s">
        <v>321</v>
      </c>
      <c r="D477" t="s">
        <v>107</v>
      </c>
      <c r="E477" t="s">
        <v>91</v>
      </c>
      <c r="F477">
        <v>8</v>
      </c>
      <c r="G477">
        <v>164</v>
      </c>
      <c r="H477">
        <v>250</v>
      </c>
      <c r="I477" s="6">
        <f t="shared" si="33"/>
        <v>65.600000000000009</v>
      </c>
      <c r="J477">
        <v>2164</v>
      </c>
      <c r="K477" s="3">
        <f t="shared" si="31"/>
        <v>8.6560000000000006</v>
      </c>
      <c r="L477">
        <v>8.9</v>
      </c>
      <c r="M477">
        <v>17</v>
      </c>
      <c r="N477">
        <v>6</v>
      </c>
      <c r="O477" s="4">
        <v>156</v>
      </c>
      <c r="P477">
        <v>80</v>
      </c>
      <c r="Q477">
        <v>49</v>
      </c>
      <c r="R477" s="3">
        <f t="shared" si="32"/>
        <v>0.61250000000000004</v>
      </c>
      <c r="S477">
        <v>4</v>
      </c>
    </row>
    <row r="478" spans="1:19" x14ac:dyDescent="0.2">
      <c r="A478">
        <v>2014</v>
      </c>
      <c r="B478" t="s">
        <v>582</v>
      </c>
      <c r="C478" t="s">
        <v>320</v>
      </c>
      <c r="D478" t="s">
        <v>277</v>
      </c>
      <c r="E478" t="s">
        <v>91</v>
      </c>
      <c r="F478">
        <v>13</v>
      </c>
      <c r="G478">
        <v>280</v>
      </c>
      <c r="H478">
        <v>483</v>
      </c>
      <c r="I478" s="6">
        <f t="shared" si="33"/>
        <v>57.971014492753625</v>
      </c>
      <c r="J478">
        <v>3173</v>
      </c>
      <c r="K478" s="3">
        <f t="shared" si="31"/>
        <v>6.5693581780538306</v>
      </c>
      <c r="L478">
        <v>6.1</v>
      </c>
      <c r="M478">
        <v>15</v>
      </c>
      <c r="N478">
        <v>12</v>
      </c>
      <c r="O478" s="4">
        <v>118.4</v>
      </c>
      <c r="P478">
        <v>67</v>
      </c>
      <c r="Q478">
        <v>136</v>
      </c>
      <c r="R478" s="3">
        <f t="shared" si="32"/>
        <v>2.0298507462686568</v>
      </c>
      <c r="S478">
        <v>2</v>
      </c>
    </row>
    <row r="479" spans="1:19" x14ac:dyDescent="0.2">
      <c r="A479">
        <v>2015</v>
      </c>
      <c r="B479" t="s">
        <v>505</v>
      </c>
      <c r="C479" t="s">
        <v>321</v>
      </c>
      <c r="D479" t="s">
        <v>277</v>
      </c>
      <c r="E479" t="s">
        <v>91</v>
      </c>
      <c r="F479">
        <v>14</v>
      </c>
      <c r="G479">
        <v>383</v>
      </c>
      <c r="H479">
        <v>569</v>
      </c>
      <c r="I479" s="6">
        <f t="shared" si="33"/>
        <v>67.311072056239013</v>
      </c>
      <c r="J479">
        <v>4946</v>
      </c>
      <c r="K479" s="3">
        <f t="shared" si="31"/>
        <v>8.6924428822495603</v>
      </c>
      <c r="L479">
        <v>9.6999999999999993</v>
      </c>
      <c r="M479">
        <v>46</v>
      </c>
      <c r="N479">
        <v>8</v>
      </c>
      <c r="O479" s="4">
        <v>164.2</v>
      </c>
      <c r="P479">
        <v>113</v>
      </c>
      <c r="Q479">
        <v>159</v>
      </c>
      <c r="R479" s="3">
        <f t="shared" si="32"/>
        <v>1.4070796460176991</v>
      </c>
      <c r="S479">
        <v>4</v>
      </c>
    </row>
    <row r="480" spans="1:19" x14ac:dyDescent="0.2">
      <c r="A480">
        <v>2016</v>
      </c>
      <c r="B480" t="s">
        <v>182</v>
      </c>
      <c r="C480" t="s">
        <v>322</v>
      </c>
      <c r="D480" t="s">
        <v>277</v>
      </c>
      <c r="E480" t="s">
        <v>91</v>
      </c>
      <c r="F480">
        <v>11</v>
      </c>
      <c r="G480">
        <v>183</v>
      </c>
      <c r="H480">
        <v>326</v>
      </c>
      <c r="I480" s="6">
        <f t="shared" si="33"/>
        <v>56.134969325153371</v>
      </c>
      <c r="J480">
        <v>2082</v>
      </c>
      <c r="K480" s="3">
        <f t="shared" si="31"/>
        <v>6.3865030674846626</v>
      </c>
      <c r="L480">
        <v>5.3</v>
      </c>
      <c r="M480">
        <v>16</v>
      </c>
      <c r="N480">
        <v>15</v>
      </c>
      <c r="O480" s="4">
        <v>116.8</v>
      </c>
      <c r="P480">
        <v>45</v>
      </c>
      <c r="Q480">
        <v>-72</v>
      </c>
      <c r="R480" s="3">
        <f t="shared" si="32"/>
        <v>-1.6</v>
      </c>
      <c r="S480">
        <v>0</v>
      </c>
    </row>
    <row r="481" spans="1:19" x14ac:dyDescent="0.2">
      <c r="A481">
        <v>2017</v>
      </c>
      <c r="B481" t="s">
        <v>182</v>
      </c>
      <c r="C481" t="s">
        <v>320</v>
      </c>
      <c r="D481" t="s">
        <v>277</v>
      </c>
      <c r="E481" t="s">
        <v>91</v>
      </c>
      <c r="F481">
        <v>7</v>
      </c>
      <c r="G481">
        <v>96</v>
      </c>
      <c r="H481">
        <v>212</v>
      </c>
      <c r="I481" s="6">
        <f t="shared" si="33"/>
        <v>45.283018867924532</v>
      </c>
      <c r="J481">
        <v>1260</v>
      </c>
      <c r="K481" s="3">
        <f t="shared" si="31"/>
        <v>5.9433962264150946</v>
      </c>
      <c r="L481">
        <v>5.3</v>
      </c>
      <c r="M481">
        <v>9</v>
      </c>
      <c r="N481">
        <v>7</v>
      </c>
      <c r="O481" s="4">
        <v>102.6</v>
      </c>
      <c r="P481">
        <v>26</v>
      </c>
      <c r="Q481">
        <v>-37</v>
      </c>
      <c r="R481" s="3">
        <f>Q481/P481</f>
        <v>-1.4230769230769231</v>
      </c>
      <c r="S481">
        <v>0</v>
      </c>
    </row>
    <row r="482" spans="1:19" x14ac:dyDescent="0.2">
      <c r="A482">
        <v>2018</v>
      </c>
      <c r="B482" t="s">
        <v>292</v>
      </c>
      <c r="C482" t="s">
        <v>320</v>
      </c>
      <c r="D482" t="s">
        <v>277</v>
      </c>
      <c r="E482" t="s">
        <v>91</v>
      </c>
      <c r="F482">
        <v>12</v>
      </c>
      <c r="G482">
        <v>242</v>
      </c>
      <c r="H482">
        <v>389</v>
      </c>
      <c r="I482" s="6">
        <f t="shared" si="33"/>
        <v>62.210796915167101</v>
      </c>
      <c r="J482">
        <v>2660</v>
      </c>
      <c r="K482" s="3">
        <f t="shared" si="31"/>
        <v>6.8380462724935729</v>
      </c>
      <c r="L482">
        <v>6.8</v>
      </c>
      <c r="M482">
        <v>27</v>
      </c>
      <c r="N482">
        <v>12</v>
      </c>
      <c r="O482" s="4">
        <v>136.4</v>
      </c>
      <c r="P482">
        <v>51</v>
      </c>
      <c r="Q482">
        <v>-188</v>
      </c>
      <c r="R482" s="3">
        <f t="shared" ref="R482:R549" si="34">Q482/P482</f>
        <v>-3.6862745098039214</v>
      </c>
      <c r="S482">
        <v>2</v>
      </c>
    </row>
    <row r="483" spans="1:19" x14ac:dyDescent="0.2">
      <c r="A483">
        <v>2019</v>
      </c>
      <c r="B483" t="s">
        <v>381</v>
      </c>
      <c r="C483" t="s">
        <v>319</v>
      </c>
      <c r="D483" t="s">
        <v>277</v>
      </c>
      <c r="E483" t="s">
        <v>91</v>
      </c>
      <c r="F483">
        <v>12</v>
      </c>
      <c r="G483">
        <v>115</v>
      </c>
      <c r="H483">
        <v>203</v>
      </c>
      <c r="I483" s="6">
        <f t="shared" si="33"/>
        <v>56.650246305418719</v>
      </c>
      <c r="J483">
        <v>1137</v>
      </c>
      <c r="K483" s="3">
        <f t="shared" si="31"/>
        <v>5.6009852216748772</v>
      </c>
      <c r="L483">
        <v>3.8</v>
      </c>
      <c r="M483">
        <v>6</v>
      </c>
      <c r="N483">
        <v>11</v>
      </c>
      <c r="O483" s="4">
        <v>102.6</v>
      </c>
      <c r="P483">
        <v>100</v>
      </c>
      <c r="Q483">
        <v>427</v>
      </c>
      <c r="R483" s="3">
        <f t="shared" si="34"/>
        <v>4.2699999999999996</v>
      </c>
      <c r="S483">
        <v>4</v>
      </c>
    </row>
    <row r="484" spans="1:19" x14ac:dyDescent="0.2">
      <c r="A484">
        <v>2020</v>
      </c>
      <c r="B484" t="s">
        <v>276</v>
      </c>
      <c r="C484" t="s">
        <v>319</v>
      </c>
      <c r="D484" t="s">
        <v>277</v>
      </c>
      <c r="E484" t="s">
        <v>91</v>
      </c>
      <c r="F484">
        <v>5</v>
      </c>
      <c r="G484">
        <v>54</v>
      </c>
      <c r="H484">
        <v>123</v>
      </c>
      <c r="I484" s="6">
        <f t="shared" si="33"/>
        <v>43.902439024390247</v>
      </c>
      <c r="J484">
        <v>712</v>
      </c>
      <c r="K484" s="3">
        <f t="shared" si="31"/>
        <v>5.7886178861788622</v>
      </c>
      <c r="L484">
        <v>3.8</v>
      </c>
      <c r="M484">
        <v>1</v>
      </c>
      <c r="N484">
        <v>6</v>
      </c>
      <c r="O484" s="4">
        <v>85.5</v>
      </c>
      <c r="P484">
        <v>27</v>
      </c>
      <c r="Q484">
        <v>39</v>
      </c>
      <c r="R484" s="3">
        <f t="shared" si="34"/>
        <v>1.4444444444444444</v>
      </c>
      <c r="S484">
        <v>1</v>
      </c>
    </row>
    <row r="485" spans="1:19" x14ac:dyDescent="0.2">
      <c r="A485">
        <v>2014</v>
      </c>
      <c r="B485" t="s">
        <v>533</v>
      </c>
      <c r="C485" t="s">
        <v>319</v>
      </c>
      <c r="D485" t="s">
        <v>56</v>
      </c>
      <c r="E485" t="s">
        <v>91</v>
      </c>
      <c r="F485">
        <v>11</v>
      </c>
      <c r="G485">
        <v>224</v>
      </c>
      <c r="H485">
        <v>345</v>
      </c>
      <c r="I485" s="6">
        <f t="shared" si="33"/>
        <v>64.927536231884048</v>
      </c>
      <c r="J485">
        <v>2647</v>
      </c>
      <c r="K485" s="3">
        <f t="shared" si="31"/>
        <v>7.672463768115942</v>
      </c>
      <c r="L485">
        <v>7.9</v>
      </c>
      <c r="M485">
        <v>29</v>
      </c>
      <c r="N485">
        <v>11</v>
      </c>
      <c r="O485" s="4">
        <v>150.69999999999999</v>
      </c>
      <c r="P485">
        <v>34</v>
      </c>
      <c r="Q485">
        <v>-6</v>
      </c>
      <c r="R485" s="3">
        <f t="shared" si="34"/>
        <v>-0.17647058823529413</v>
      </c>
      <c r="S485">
        <v>2</v>
      </c>
    </row>
    <row r="486" spans="1:19" x14ac:dyDescent="0.2">
      <c r="A486">
        <v>2015</v>
      </c>
      <c r="B486" t="s">
        <v>533</v>
      </c>
      <c r="C486" t="s">
        <v>321</v>
      </c>
      <c r="D486" t="s">
        <v>56</v>
      </c>
      <c r="E486" t="s">
        <v>91</v>
      </c>
      <c r="F486">
        <v>12</v>
      </c>
      <c r="G486">
        <v>280</v>
      </c>
      <c r="H486">
        <v>449</v>
      </c>
      <c r="I486" s="6">
        <f t="shared" si="33"/>
        <v>62.360801781737194</v>
      </c>
      <c r="J486">
        <v>2969</v>
      </c>
      <c r="K486" s="3">
        <f t="shared" si="31"/>
        <v>6.6124721603563472</v>
      </c>
      <c r="L486">
        <v>5.8</v>
      </c>
      <c r="M486">
        <v>16</v>
      </c>
      <c r="N486">
        <v>15</v>
      </c>
      <c r="O486" s="4">
        <v>123</v>
      </c>
      <c r="P486">
        <v>33</v>
      </c>
      <c r="Q486">
        <v>-60</v>
      </c>
      <c r="R486" s="3">
        <f t="shared" si="34"/>
        <v>-1.8181818181818181</v>
      </c>
      <c r="S486">
        <v>1</v>
      </c>
    </row>
    <row r="487" spans="1:19" x14ac:dyDescent="0.2">
      <c r="A487">
        <v>2016</v>
      </c>
      <c r="B487" t="s">
        <v>411</v>
      </c>
      <c r="C487" t="s">
        <v>322</v>
      </c>
      <c r="D487" t="s">
        <v>56</v>
      </c>
      <c r="E487" t="s">
        <v>91</v>
      </c>
      <c r="F487">
        <v>10</v>
      </c>
      <c r="G487">
        <v>165</v>
      </c>
      <c r="H487">
        <v>311</v>
      </c>
      <c r="I487" s="6">
        <f t="shared" si="33"/>
        <v>53.054662379421224</v>
      </c>
      <c r="J487">
        <v>1772</v>
      </c>
      <c r="K487" s="3">
        <f t="shared" si="31"/>
        <v>5.697749196141479</v>
      </c>
      <c r="L487">
        <v>5</v>
      </c>
      <c r="M487">
        <v>9</v>
      </c>
      <c r="N487">
        <v>9</v>
      </c>
      <c r="O487" s="4">
        <v>104.7</v>
      </c>
      <c r="P487">
        <v>99</v>
      </c>
      <c r="Q487">
        <v>399</v>
      </c>
      <c r="R487" s="3">
        <f t="shared" si="34"/>
        <v>4.0303030303030303</v>
      </c>
      <c r="S487">
        <v>5</v>
      </c>
    </row>
    <row r="488" spans="1:19" x14ac:dyDescent="0.2">
      <c r="A488">
        <v>2017</v>
      </c>
      <c r="B488" t="s">
        <v>411</v>
      </c>
      <c r="C488" t="s">
        <v>320</v>
      </c>
      <c r="D488" t="s">
        <v>56</v>
      </c>
      <c r="E488" t="s">
        <v>91</v>
      </c>
      <c r="F488">
        <v>8</v>
      </c>
      <c r="G488">
        <v>143</v>
      </c>
      <c r="H488">
        <v>237</v>
      </c>
      <c r="I488" s="6">
        <f t="shared" si="33"/>
        <v>60.337552742616026</v>
      </c>
      <c r="J488">
        <v>2096</v>
      </c>
      <c r="K488" s="3">
        <f t="shared" si="31"/>
        <v>8.8438818565400847</v>
      </c>
      <c r="L488">
        <v>9.3000000000000007</v>
      </c>
      <c r="M488">
        <v>12</v>
      </c>
      <c r="N488">
        <v>3</v>
      </c>
      <c r="O488" s="4">
        <v>148.80000000000001</v>
      </c>
      <c r="P488">
        <v>47</v>
      </c>
      <c r="Q488">
        <v>197</v>
      </c>
      <c r="R488" s="3">
        <f t="shared" si="34"/>
        <v>4.1914893617021276</v>
      </c>
      <c r="S488">
        <v>4</v>
      </c>
    </row>
    <row r="489" spans="1:19" x14ac:dyDescent="0.2">
      <c r="A489">
        <v>2018</v>
      </c>
      <c r="B489" t="s">
        <v>411</v>
      </c>
      <c r="C489" t="s">
        <v>319</v>
      </c>
      <c r="D489" t="s">
        <v>56</v>
      </c>
      <c r="E489" t="s">
        <v>91</v>
      </c>
      <c r="F489">
        <v>14</v>
      </c>
      <c r="G489">
        <v>225</v>
      </c>
      <c r="H489">
        <v>407</v>
      </c>
      <c r="I489" s="6">
        <f t="shared" si="33"/>
        <v>55.282555282555279</v>
      </c>
      <c r="J489">
        <v>3131</v>
      </c>
      <c r="K489" s="3">
        <f t="shared" si="31"/>
        <v>7.6928746928746925</v>
      </c>
      <c r="L489">
        <v>7.7</v>
      </c>
      <c r="M489">
        <v>28</v>
      </c>
      <c r="N489">
        <v>12</v>
      </c>
      <c r="O489" s="4">
        <v>136.69999999999999</v>
      </c>
      <c r="P489">
        <v>55</v>
      </c>
      <c r="Q489">
        <v>161</v>
      </c>
      <c r="R489" s="3">
        <f t="shared" si="34"/>
        <v>2.9272727272727272</v>
      </c>
      <c r="S489">
        <v>7</v>
      </c>
    </row>
    <row r="490" spans="1:19" x14ac:dyDescent="0.2">
      <c r="A490">
        <v>2019</v>
      </c>
      <c r="B490" t="s">
        <v>298</v>
      </c>
      <c r="C490" t="s">
        <v>320</v>
      </c>
      <c r="D490" t="s">
        <v>56</v>
      </c>
      <c r="E490" t="s">
        <v>91</v>
      </c>
      <c r="F490">
        <v>13</v>
      </c>
      <c r="G490">
        <v>101</v>
      </c>
      <c r="H490">
        <v>172</v>
      </c>
      <c r="I490" s="6">
        <f t="shared" si="33"/>
        <v>58.720930232558146</v>
      </c>
      <c r="J490">
        <v>1193</v>
      </c>
      <c r="K490" s="3">
        <f t="shared" si="31"/>
        <v>6.9360465116279073</v>
      </c>
      <c r="L490">
        <v>7.3</v>
      </c>
      <c r="M490">
        <v>8</v>
      </c>
      <c r="N490">
        <v>2</v>
      </c>
      <c r="O490" s="4">
        <v>130</v>
      </c>
      <c r="P490">
        <v>25</v>
      </c>
      <c r="Q490">
        <v>64</v>
      </c>
      <c r="R490" s="3">
        <f t="shared" si="34"/>
        <v>2.56</v>
      </c>
      <c r="S490">
        <v>6</v>
      </c>
    </row>
    <row r="491" spans="1:19" x14ac:dyDescent="0.2">
      <c r="A491">
        <v>2020</v>
      </c>
      <c r="B491" t="s">
        <v>298</v>
      </c>
      <c r="C491" t="s">
        <v>319</v>
      </c>
      <c r="D491" t="s">
        <v>56</v>
      </c>
      <c r="E491" t="s">
        <v>91</v>
      </c>
      <c r="F491">
        <v>7</v>
      </c>
      <c r="G491">
        <v>96</v>
      </c>
      <c r="H491">
        <v>154</v>
      </c>
      <c r="I491" s="6">
        <f t="shared" si="33"/>
        <v>62.337662337662337</v>
      </c>
      <c r="J491">
        <v>1326</v>
      </c>
      <c r="K491" s="3">
        <f t="shared" si="31"/>
        <v>8.6103896103896105</v>
      </c>
      <c r="L491">
        <v>8.6</v>
      </c>
      <c r="M491">
        <v>7</v>
      </c>
      <c r="N491">
        <v>3</v>
      </c>
      <c r="O491" s="4">
        <v>145.80000000000001</v>
      </c>
      <c r="P491">
        <v>11</v>
      </c>
      <c r="Q491">
        <v>38</v>
      </c>
      <c r="R491" s="3">
        <f t="shared" si="34"/>
        <v>3.4545454545454546</v>
      </c>
      <c r="S491">
        <v>4</v>
      </c>
    </row>
    <row r="492" spans="1:19" x14ac:dyDescent="0.2">
      <c r="A492">
        <v>2014</v>
      </c>
      <c r="B492" t="s">
        <v>491</v>
      </c>
      <c r="C492" t="s">
        <v>320</v>
      </c>
      <c r="D492" t="s">
        <v>98</v>
      </c>
      <c r="E492" t="s">
        <v>91</v>
      </c>
      <c r="F492">
        <v>13</v>
      </c>
      <c r="G492">
        <v>243</v>
      </c>
      <c r="H492">
        <v>382</v>
      </c>
      <c r="I492" s="6">
        <f t="shared" si="33"/>
        <v>63.612565445026178</v>
      </c>
      <c r="J492">
        <v>3149</v>
      </c>
      <c r="K492" s="3">
        <f t="shared" si="31"/>
        <v>8.2434554973821985</v>
      </c>
      <c r="L492">
        <v>8.1</v>
      </c>
      <c r="M492">
        <v>27</v>
      </c>
      <c r="N492">
        <v>13</v>
      </c>
      <c r="O492" s="4">
        <v>149.4</v>
      </c>
      <c r="P492">
        <v>46</v>
      </c>
      <c r="Q492">
        <v>-51</v>
      </c>
      <c r="R492" s="3">
        <f t="shared" si="34"/>
        <v>-1.1086956521739131</v>
      </c>
      <c r="S492">
        <v>0</v>
      </c>
    </row>
    <row r="493" spans="1:19" x14ac:dyDescent="0.2">
      <c r="A493">
        <v>2015</v>
      </c>
      <c r="B493" t="s">
        <v>491</v>
      </c>
      <c r="C493" t="s">
        <v>319</v>
      </c>
      <c r="D493" t="s">
        <v>98</v>
      </c>
      <c r="E493" t="s">
        <v>91</v>
      </c>
      <c r="F493">
        <v>13</v>
      </c>
      <c r="G493">
        <v>324</v>
      </c>
      <c r="H493">
        <v>489</v>
      </c>
      <c r="I493" s="6">
        <f t="shared" si="33"/>
        <v>66.257668711656436</v>
      </c>
      <c r="J493">
        <v>3853</v>
      </c>
      <c r="K493" s="3">
        <f t="shared" si="31"/>
        <v>7.8793456032719833</v>
      </c>
      <c r="L493">
        <v>7.9</v>
      </c>
      <c r="M493">
        <v>25</v>
      </c>
      <c r="N493">
        <v>11</v>
      </c>
      <c r="O493" s="4">
        <v>144.80000000000001</v>
      </c>
      <c r="P493">
        <v>63</v>
      </c>
      <c r="Q493">
        <v>38</v>
      </c>
      <c r="R493" s="3">
        <f t="shared" si="34"/>
        <v>0.60317460317460314</v>
      </c>
      <c r="S493">
        <v>3</v>
      </c>
    </row>
    <row r="494" spans="1:19" x14ac:dyDescent="0.2">
      <c r="A494">
        <v>2016</v>
      </c>
      <c r="B494" t="s">
        <v>491</v>
      </c>
      <c r="C494" t="s">
        <v>321</v>
      </c>
      <c r="D494" t="s">
        <v>98</v>
      </c>
      <c r="E494" t="s">
        <v>91</v>
      </c>
      <c r="F494">
        <v>13</v>
      </c>
      <c r="G494">
        <v>278</v>
      </c>
      <c r="H494">
        <v>465</v>
      </c>
      <c r="I494" s="6">
        <f t="shared" si="33"/>
        <v>59.784946236559144</v>
      </c>
      <c r="J494">
        <v>3540</v>
      </c>
      <c r="K494" s="3">
        <f t="shared" si="31"/>
        <v>7.612903225806452</v>
      </c>
      <c r="L494">
        <v>7.1</v>
      </c>
      <c r="M494">
        <v>23</v>
      </c>
      <c r="N494">
        <v>16</v>
      </c>
      <c r="O494" s="4">
        <v>133.19999999999999</v>
      </c>
      <c r="P494">
        <v>68</v>
      </c>
      <c r="Q494">
        <v>-21</v>
      </c>
      <c r="R494" s="3">
        <f t="shared" si="34"/>
        <v>-0.30882352941176472</v>
      </c>
      <c r="S494">
        <v>1</v>
      </c>
    </row>
    <row r="495" spans="1:19" x14ac:dyDescent="0.2">
      <c r="A495">
        <v>2017</v>
      </c>
      <c r="B495" t="s">
        <v>458</v>
      </c>
      <c r="C495" t="s">
        <v>321</v>
      </c>
      <c r="D495" t="s">
        <v>98</v>
      </c>
      <c r="E495" t="s">
        <v>91</v>
      </c>
      <c r="F495">
        <v>13</v>
      </c>
      <c r="G495">
        <v>249</v>
      </c>
      <c r="H495">
        <v>446</v>
      </c>
      <c r="I495" s="6">
        <f t="shared" si="33"/>
        <v>55.82959641255605</v>
      </c>
      <c r="J495">
        <v>3237</v>
      </c>
      <c r="K495" s="3">
        <f t="shared" si="31"/>
        <v>7.2578475336322867</v>
      </c>
      <c r="L495">
        <v>6.8</v>
      </c>
      <c r="M495">
        <v>27</v>
      </c>
      <c r="N495">
        <v>17</v>
      </c>
      <c r="O495" s="4">
        <v>129.1</v>
      </c>
      <c r="P495">
        <v>88</v>
      </c>
      <c r="Q495">
        <v>93</v>
      </c>
      <c r="R495" s="3">
        <f t="shared" si="34"/>
        <v>1.0568181818181819</v>
      </c>
      <c r="S495">
        <v>3</v>
      </c>
    </row>
    <row r="496" spans="1:19" x14ac:dyDescent="0.2">
      <c r="A496">
        <v>2018</v>
      </c>
      <c r="B496" t="s">
        <v>611</v>
      </c>
      <c r="C496" t="s">
        <v>320</v>
      </c>
      <c r="D496" t="s">
        <v>98</v>
      </c>
      <c r="E496" t="s">
        <v>91</v>
      </c>
      <c r="F496">
        <v>11</v>
      </c>
      <c r="G496">
        <v>76</v>
      </c>
      <c r="H496">
        <v>147</v>
      </c>
      <c r="I496" s="6">
        <f t="shared" si="33"/>
        <v>51.700680272108848</v>
      </c>
      <c r="J496">
        <v>625</v>
      </c>
      <c r="K496" s="3">
        <f t="shared" si="31"/>
        <v>4.2517006802721085</v>
      </c>
      <c r="L496">
        <v>3</v>
      </c>
      <c r="M496">
        <v>2</v>
      </c>
      <c r="N496">
        <v>5</v>
      </c>
      <c r="O496" s="4">
        <v>85.1</v>
      </c>
      <c r="P496">
        <v>64</v>
      </c>
      <c r="Q496">
        <v>123</v>
      </c>
      <c r="R496" s="3">
        <f t="shared" si="34"/>
        <v>1.921875</v>
      </c>
      <c r="S496">
        <v>1</v>
      </c>
    </row>
    <row r="497" spans="1:19" x14ac:dyDescent="0.2">
      <c r="A497">
        <v>2019</v>
      </c>
      <c r="B497" t="s">
        <v>612</v>
      </c>
      <c r="C497" t="s">
        <v>321</v>
      </c>
      <c r="D497" t="s">
        <v>98</v>
      </c>
      <c r="E497" t="s">
        <v>91</v>
      </c>
      <c r="F497">
        <v>10</v>
      </c>
      <c r="G497">
        <v>190</v>
      </c>
      <c r="H497">
        <v>294</v>
      </c>
      <c r="I497" s="6">
        <f t="shared" si="33"/>
        <v>64.625850340136054</v>
      </c>
      <c r="J497">
        <v>2312</v>
      </c>
      <c r="K497" s="3">
        <f t="shared" si="31"/>
        <v>7.8639455782312924</v>
      </c>
      <c r="L497">
        <v>7.4</v>
      </c>
      <c r="M497">
        <v>14</v>
      </c>
      <c r="N497">
        <v>9</v>
      </c>
      <c r="O497" s="4">
        <v>140.30000000000001</v>
      </c>
      <c r="P497">
        <v>35</v>
      </c>
      <c r="Q497">
        <v>-39</v>
      </c>
      <c r="R497" s="3">
        <f t="shared" si="34"/>
        <v>-1.1142857142857143</v>
      </c>
      <c r="S497">
        <v>0</v>
      </c>
    </row>
    <row r="498" spans="1:19" x14ac:dyDescent="0.2">
      <c r="A498">
        <v>2020</v>
      </c>
      <c r="B498" t="s">
        <v>226</v>
      </c>
      <c r="C498" t="s">
        <v>322</v>
      </c>
      <c r="D498" t="s">
        <v>98</v>
      </c>
      <c r="E498" t="s">
        <v>91</v>
      </c>
      <c r="F498">
        <v>5</v>
      </c>
      <c r="G498">
        <v>63</v>
      </c>
      <c r="H498">
        <v>99</v>
      </c>
      <c r="I498" s="6">
        <f t="shared" si="33"/>
        <v>63.636363636363633</v>
      </c>
      <c r="J498">
        <v>714</v>
      </c>
      <c r="K498" s="3">
        <f t="shared" si="31"/>
        <v>7.2121212121212119</v>
      </c>
      <c r="L498">
        <v>7.1</v>
      </c>
      <c r="M498">
        <v>4</v>
      </c>
      <c r="N498">
        <v>2</v>
      </c>
      <c r="O498" s="4">
        <v>133.5</v>
      </c>
      <c r="P498">
        <v>14</v>
      </c>
      <c r="Q498">
        <v>-14</v>
      </c>
      <c r="R498" s="3">
        <f t="shared" si="34"/>
        <v>-1</v>
      </c>
      <c r="S498">
        <v>1</v>
      </c>
    </row>
    <row r="499" spans="1:19" x14ac:dyDescent="0.2">
      <c r="A499">
        <v>2014</v>
      </c>
      <c r="B499" t="s">
        <v>552</v>
      </c>
      <c r="C499" t="s">
        <v>322</v>
      </c>
      <c r="D499" t="s">
        <v>225</v>
      </c>
      <c r="E499" t="s">
        <v>91</v>
      </c>
      <c r="F499">
        <v>10</v>
      </c>
      <c r="G499">
        <v>105</v>
      </c>
      <c r="H499">
        <v>184</v>
      </c>
      <c r="I499" s="6">
        <f t="shared" si="33"/>
        <v>57.065217391304344</v>
      </c>
      <c r="J499">
        <v>1297</v>
      </c>
      <c r="K499" s="3">
        <f t="shared" si="31"/>
        <v>7.0489130434782608</v>
      </c>
      <c r="L499">
        <v>6.6</v>
      </c>
      <c r="M499">
        <v>9</v>
      </c>
      <c r="N499">
        <v>6</v>
      </c>
      <c r="O499" s="4">
        <v>125.9</v>
      </c>
      <c r="P499">
        <v>133</v>
      </c>
      <c r="Q499">
        <v>562</v>
      </c>
      <c r="R499" s="3">
        <f t="shared" si="34"/>
        <v>4.2255639097744364</v>
      </c>
      <c r="S499">
        <v>4</v>
      </c>
    </row>
    <row r="500" spans="1:19" x14ac:dyDescent="0.2">
      <c r="A500">
        <v>2015</v>
      </c>
      <c r="B500" t="s">
        <v>432</v>
      </c>
      <c r="C500" t="s">
        <v>320</v>
      </c>
      <c r="D500" t="s">
        <v>225</v>
      </c>
      <c r="E500" t="s">
        <v>91</v>
      </c>
      <c r="F500">
        <v>12</v>
      </c>
      <c r="G500">
        <v>209</v>
      </c>
      <c r="H500">
        <v>344</v>
      </c>
      <c r="I500" s="6">
        <f t="shared" si="33"/>
        <v>60.755813953488371</v>
      </c>
      <c r="J500">
        <v>2275</v>
      </c>
      <c r="K500" s="3">
        <f t="shared" si="31"/>
        <v>6.6133720930232558</v>
      </c>
      <c r="L500">
        <v>6.1</v>
      </c>
      <c r="M500">
        <v>16</v>
      </c>
      <c r="N500">
        <v>11</v>
      </c>
      <c r="O500" s="4">
        <v>125.3</v>
      </c>
      <c r="P500">
        <v>52</v>
      </c>
      <c r="Q500">
        <v>51</v>
      </c>
      <c r="R500" s="3">
        <f t="shared" si="34"/>
        <v>0.98076923076923073</v>
      </c>
      <c r="S500">
        <v>1</v>
      </c>
    </row>
    <row r="501" spans="1:19" x14ac:dyDescent="0.2">
      <c r="A501">
        <v>2016</v>
      </c>
      <c r="B501" t="s">
        <v>432</v>
      </c>
      <c r="C501" t="s">
        <v>319</v>
      </c>
      <c r="D501" t="s">
        <v>225</v>
      </c>
      <c r="E501" t="s">
        <v>91</v>
      </c>
      <c r="F501">
        <v>10</v>
      </c>
      <c r="G501">
        <v>219</v>
      </c>
      <c r="H501">
        <v>372</v>
      </c>
      <c r="I501" s="6">
        <f t="shared" si="33"/>
        <v>58.870967741935488</v>
      </c>
      <c r="J501">
        <v>2694</v>
      </c>
      <c r="K501" s="3">
        <f t="shared" si="31"/>
        <v>7.241935483870968</v>
      </c>
      <c r="L501">
        <v>7.4</v>
      </c>
      <c r="M501">
        <v>18</v>
      </c>
      <c r="N501">
        <v>7</v>
      </c>
      <c r="O501" s="4">
        <v>131.9</v>
      </c>
      <c r="P501">
        <v>63</v>
      </c>
      <c r="Q501">
        <v>223</v>
      </c>
      <c r="R501" s="3">
        <f t="shared" si="34"/>
        <v>3.5396825396825395</v>
      </c>
      <c r="S501">
        <v>2</v>
      </c>
    </row>
    <row r="502" spans="1:19" x14ac:dyDescent="0.2">
      <c r="A502">
        <v>2017</v>
      </c>
      <c r="B502" t="s">
        <v>432</v>
      </c>
      <c r="C502" t="s">
        <v>321</v>
      </c>
      <c r="D502" t="s">
        <v>225</v>
      </c>
      <c r="E502" t="s">
        <v>91</v>
      </c>
      <c r="F502">
        <v>12</v>
      </c>
      <c r="G502">
        <v>245</v>
      </c>
      <c r="H502">
        <v>409</v>
      </c>
      <c r="I502" s="6">
        <f t="shared" si="33"/>
        <v>59.902200488997558</v>
      </c>
      <c r="J502">
        <v>2890</v>
      </c>
      <c r="K502" s="3">
        <f t="shared" si="31"/>
        <v>7.0660146699266502</v>
      </c>
      <c r="L502">
        <v>6.3</v>
      </c>
      <c r="M502">
        <v>19</v>
      </c>
      <c r="N502">
        <v>15</v>
      </c>
      <c r="O502" s="4">
        <v>127.3</v>
      </c>
      <c r="P502">
        <v>40</v>
      </c>
      <c r="Q502">
        <v>-47</v>
      </c>
      <c r="R502" s="3">
        <f t="shared" si="34"/>
        <v>-1.175</v>
      </c>
      <c r="S502">
        <v>1</v>
      </c>
    </row>
    <row r="503" spans="1:19" x14ac:dyDescent="0.2">
      <c r="A503">
        <v>2018</v>
      </c>
      <c r="B503" t="s">
        <v>421</v>
      </c>
      <c r="C503" t="s">
        <v>321</v>
      </c>
      <c r="D503" t="s">
        <v>225</v>
      </c>
      <c r="E503" t="s">
        <v>91</v>
      </c>
      <c r="F503">
        <v>12</v>
      </c>
      <c r="G503">
        <v>171</v>
      </c>
      <c r="H503">
        <v>265</v>
      </c>
      <c r="I503" s="6">
        <f t="shared" si="33"/>
        <v>64.528301886792448</v>
      </c>
      <c r="J503">
        <v>1887</v>
      </c>
      <c r="K503" s="3">
        <f t="shared" si="31"/>
        <v>7.120754716981132</v>
      </c>
      <c r="L503">
        <v>7.4</v>
      </c>
      <c r="M503">
        <v>11</v>
      </c>
      <c r="N503">
        <v>3</v>
      </c>
      <c r="O503" s="4">
        <v>135.80000000000001</v>
      </c>
      <c r="P503">
        <v>66</v>
      </c>
      <c r="Q503">
        <v>48</v>
      </c>
      <c r="R503" s="3">
        <f t="shared" si="34"/>
        <v>0.72727272727272729</v>
      </c>
      <c r="S503">
        <v>1</v>
      </c>
    </row>
    <row r="504" spans="1:19" x14ac:dyDescent="0.2">
      <c r="A504">
        <v>2019</v>
      </c>
      <c r="B504" t="s">
        <v>337</v>
      </c>
      <c r="C504" t="s">
        <v>321</v>
      </c>
      <c r="D504" t="s">
        <v>225</v>
      </c>
      <c r="E504" t="s">
        <v>91</v>
      </c>
      <c r="F504">
        <v>12</v>
      </c>
      <c r="G504">
        <v>266</v>
      </c>
      <c r="H504">
        <v>401</v>
      </c>
      <c r="I504" s="6">
        <f t="shared" si="33"/>
        <v>66.334164588528679</v>
      </c>
      <c r="J504">
        <v>3169</v>
      </c>
      <c r="K504" s="3">
        <f t="shared" si="31"/>
        <v>7.9027431421446384</v>
      </c>
      <c r="L504">
        <v>7.9</v>
      </c>
      <c r="M504">
        <v>24</v>
      </c>
      <c r="N504">
        <v>11</v>
      </c>
      <c r="O504" s="4">
        <v>147</v>
      </c>
      <c r="P504">
        <v>118</v>
      </c>
      <c r="Q504">
        <v>428</v>
      </c>
      <c r="R504" s="3">
        <f t="shared" si="34"/>
        <v>3.6271186440677967</v>
      </c>
      <c r="S504">
        <v>8</v>
      </c>
    </row>
    <row r="505" spans="1:19" x14ac:dyDescent="0.2">
      <c r="A505">
        <v>2020</v>
      </c>
      <c r="B505" t="s">
        <v>224</v>
      </c>
      <c r="C505" t="s">
        <v>319</v>
      </c>
      <c r="D505" t="s">
        <v>225</v>
      </c>
      <c r="E505" t="s">
        <v>91</v>
      </c>
      <c r="F505">
        <v>6</v>
      </c>
      <c r="G505">
        <v>126</v>
      </c>
      <c r="H505">
        <v>198</v>
      </c>
      <c r="I505" s="6">
        <f t="shared" si="33"/>
        <v>63.636363636363633</v>
      </c>
      <c r="J505">
        <v>1662</v>
      </c>
      <c r="K505" s="3">
        <f t="shared" si="31"/>
        <v>8.3939393939393945</v>
      </c>
      <c r="L505">
        <v>8.1999999999999993</v>
      </c>
      <c r="M505">
        <v>12</v>
      </c>
      <c r="N505">
        <v>6</v>
      </c>
      <c r="O505" s="4">
        <v>148.1</v>
      </c>
      <c r="P505">
        <v>87</v>
      </c>
      <c r="Q505">
        <v>206</v>
      </c>
      <c r="R505" s="3">
        <f t="shared" si="34"/>
        <v>2.367816091954023</v>
      </c>
      <c r="S505">
        <v>8</v>
      </c>
    </row>
    <row r="506" spans="1:19" x14ac:dyDescent="0.2">
      <c r="A506">
        <v>2014</v>
      </c>
      <c r="B506" t="s">
        <v>557</v>
      </c>
      <c r="C506" t="s">
        <v>320</v>
      </c>
      <c r="D506" t="s">
        <v>204</v>
      </c>
      <c r="E506" t="s">
        <v>91</v>
      </c>
      <c r="F506">
        <v>11</v>
      </c>
      <c r="G506">
        <v>228</v>
      </c>
      <c r="H506">
        <v>400</v>
      </c>
      <c r="I506" s="6">
        <f t="shared" si="33"/>
        <v>56.999999999999993</v>
      </c>
      <c r="J506">
        <v>2466</v>
      </c>
      <c r="K506" s="3">
        <f t="shared" si="31"/>
        <v>6.165</v>
      </c>
      <c r="L506">
        <v>5.0999999999999996</v>
      </c>
      <c r="M506">
        <v>14</v>
      </c>
      <c r="N506">
        <v>16</v>
      </c>
      <c r="O506" s="4">
        <v>112.3</v>
      </c>
      <c r="P506">
        <v>59</v>
      </c>
      <c r="Q506">
        <v>148</v>
      </c>
      <c r="R506" s="3">
        <f t="shared" si="34"/>
        <v>2.5084745762711864</v>
      </c>
      <c r="S506">
        <v>2</v>
      </c>
    </row>
    <row r="507" spans="1:19" x14ac:dyDescent="0.2">
      <c r="A507">
        <v>2015</v>
      </c>
      <c r="B507" t="s">
        <v>557</v>
      </c>
      <c r="C507" t="s">
        <v>319</v>
      </c>
      <c r="D507" t="s">
        <v>204</v>
      </c>
      <c r="E507" t="s">
        <v>91</v>
      </c>
      <c r="F507">
        <v>9</v>
      </c>
      <c r="G507">
        <v>81</v>
      </c>
      <c r="H507">
        <v>176</v>
      </c>
      <c r="I507" s="6">
        <f t="shared" si="33"/>
        <v>46.022727272727273</v>
      </c>
      <c r="J507">
        <v>901</v>
      </c>
      <c r="K507" s="3">
        <f t="shared" si="31"/>
        <v>5.1193181818181817</v>
      </c>
      <c r="L507">
        <v>4.9000000000000004</v>
      </c>
      <c r="M507">
        <v>7</v>
      </c>
      <c r="N507">
        <v>4</v>
      </c>
      <c r="O507" s="4">
        <v>97.6</v>
      </c>
      <c r="P507">
        <v>39</v>
      </c>
      <c r="Q507">
        <v>122</v>
      </c>
      <c r="R507" s="3">
        <f t="shared" si="34"/>
        <v>3.1282051282051282</v>
      </c>
      <c r="S507">
        <v>0</v>
      </c>
    </row>
    <row r="508" spans="1:19" x14ac:dyDescent="0.2">
      <c r="A508">
        <v>2016</v>
      </c>
      <c r="B508" t="s">
        <v>667</v>
      </c>
      <c r="C508" t="s">
        <v>319</v>
      </c>
      <c r="D508" t="s">
        <v>204</v>
      </c>
      <c r="E508" t="s">
        <v>91</v>
      </c>
      <c r="F508">
        <v>11</v>
      </c>
      <c r="G508">
        <v>72</v>
      </c>
      <c r="H508">
        <v>146</v>
      </c>
      <c r="I508" s="6">
        <f t="shared" si="33"/>
        <v>49.315068493150683</v>
      </c>
      <c r="J508">
        <v>868</v>
      </c>
      <c r="K508" s="3">
        <f t="shared" si="31"/>
        <v>5.9452054794520546</v>
      </c>
      <c r="L508">
        <v>5.6</v>
      </c>
      <c r="M508">
        <v>4</v>
      </c>
      <c r="N508">
        <v>3</v>
      </c>
      <c r="O508" s="4">
        <v>104.2</v>
      </c>
      <c r="P508">
        <v>34</v>
      </c>
      <c r="Q508">
        <v>133</v>
      </c>
      <c r="R508" s="3">
        <f t="shared" si="34"/>
        <v>3.9117647058823528</v>
      </c>
      <c r="S508">
        <v>0</v>
      </c>
    </row>
    <row r="509" spans="1:19" x14ac:dyDescent="0.2">
      <c r="A509">
        <v>2017</v>
      </c>
      <c r="B509" t="s">
        <v>440</v>
      </c>
      <c r="C509" t="s">
        <v>319</v>
      </c>
      <c r="D509" t="s">
        <v>204</v>
      </c>
      <c r="E509" t="s">
        <v>91</v>
      </c>
      <c r="F509">
        <v>11</v>
      </c>
      <c r="G509">
        <v>88</v>
      </c>
      <c r="H509">
        <v>182</v>
      </c>
      <c r="I509" s="6">
        <f t="shared" si="33"/>
        <v>48.35164835164835</v>
      </c>
      <c r="J509">
        <v>1133</v>
      </c>
      <c r="K509" s="3">
        <f t="shared" si="31"/>
        <v>6.2252747252747254</v>
      </c>
      <c r="L509">
        <v>3.7</v>
      </c>
      <c r="M509">
        <v>4</v>
      </c>
      <c r="N509">
        <v>12</v>
      </c>
      <c r="O509" s="4">
        <v>94.7</v>
      </c>
      <c r="P509">
        <v>103</v>
      </c>
      <c r="Q509">
        <v>238</v>
      </c>
      <c r="R509" s="3">
        <f t="shared" si="34"/>
        <v>2.3106796116504853</v>
      </c>
      <c r="S509">
        <v>1</v>
      </c>
    </row>
    <row r="510" spans="1:19" x14ac:dyDescent="0.2">
      <c r="A510">
        <v>2018</v>
      </c>
      <c r="B510" t="s">
        <v>399</v>
      </c>
      <c r="C510" t="s">
        <v>320</v>
      </c>
      <c r="D510" t="s">
        <v>204</v>
      </c>
      <c r="E510" t="s">
        <v>91</v>
      </c>
      <c r="F510">
        <v>12</v>
      </c>
      <c r="G510">
        <v>229</v>
      </c>
      <c r="H510">
        <v>390</v>
      </c>
      <c r="I510" s="6">
        <f t="shared" si="33"/>
        <v>58.717948717948723</v>
      </c>
      <c r="J510">
        <v>2339</v>
      </c>
      <c r="K510" s="3">
        <f t="shared" si="31"/>
        <v>5.9974358974358974</v>
      </c>
      <c r="L510">
        <v>5.5</v>
      </c>
      <c r="M510">
        <v>11</v>
      </c>
      <c r="N510">
        <v>9</v>
      </c>
      <c r="O510" s="4">
        <v>113.8</v>
      </c>
      <c r="P510">
        <v>163</v>
      </c>
      <c r="Q510">
        <v>503</v>
      </c>
      <c r="R510" s="3">
        <f t="shared" si="34"/>
        <v>3.0858895705521472</v>
      </c>
      <c r="S510">
        <v>7</v>
      </c>
    </row>
    <row r="511" spans="1:19" x14ac:dyDescent="0.2">
      <c r="A511">
        <v>2019</v>
      </c>
      <c r="B511" t="s">
        <v>203</v>
      </c>
      <c r="C511" t="s">
        <v>319</v>
      </c>
      <c r="D511" t="s">
        <v>204</v>
      </c>
      <c r="E511" t="s">
        <v>91</v>
      </c>
      <c r="F511">
        <v>13</v>
      </c>
      <c r="G511">
        <v>217</v>
      </c>
      <c r="H511">
        <v>313</v>
      </c>
      <c r="I511" s="6">
        <f t="shared" si="33"/>
        <v>69.329073482428115</v>
      </c>
      <c r="J511">
        <v>2625</v>
      </c>
      <c r="K511" s="3">
        <f t="shared" si="31"/>
        <v>8.3865814696485614</v>
      </c>
      <c r="L511">
        <v>9.4</v>
      </c>
      <c r="M511">
        <v>20</v>
      </c>
      <c r="N511">
        <v>2</v>
      </c>
      <c r="O511" s="4">
        <v>159.6</v>
      </c>
      <c r="P511">
        <v>168</v>
      </c>
      <c r="Q511">
        <v>707</v>
      </c>
      <c r="R511" s="3">
        <f t="shared" si="34"/>
        <v>4.208333333333333</v>
      </c>
      <c r="S511">
        <v>6</v>
      </c>
    </row>
    <row r="512" spans="1:19" x14ac:dyDescent="0.2">
      <c r="A512">
        <v>2020</v>
      </c>
      <c r="B512" t="s">
        <v>203</v>
      </c>
      <c r="C512" t="s">
        <v>321</v>
      </c>
      <c r="D512" t="s">
        <v>204</v>
      </c>
      <c r="E512" t="s">
        <v>91</v>
      </c>
      <c r="F512">
        <v>4</v>
      </c>
      <c r="G512">
        <v>83</v>
      </c>
      <c r="H512">
        <v>113</v>
      </c>
      <c r="I512" s="6">
        <f t="shared" si="33"/>
        <v>73.451327433628322</v>
      </c>
      <c r="J512">
        <v>1181</v>
      </c>
      <c r="K512" s="3">
        <f t="shared" si="31"/>
        <v>10.451327433628318</v>
      </c>
      <c r="L512">
        <v>11.8</v>
      </c>
      <c r="M512">
        <v>12</v>
      </c>
      <c r="N512">
        <v>2</v>
      </c>
      <c r="O512" s="4">
        <v>192.7</v>
      </c>
      <c r="P512">
        <v>44</v>
      </c>
      <c r="Q512">
        <v>240</v>
      </c>
      <c r="R512" s="3">
        <f t="shared" si="34"/>
        <v>5.4545454545454541</v>
      </c>
      <c r="S512">
        <v>4</v>
      </c>
    </row>
    <row r="513" spans="1:19" x14ac:dyDescent="0.2">
      <c r="A513">
        <v>2014</v>
      </c>
      <c r="B513" t="s">
        <v>537</v>
      </c>
      <c r="C513" t="s">
        <v>321</v>
      </c>
      <c r="D513" t="s">
        <v>108</v>
      </c>
      <c r="E513" t="s">
        <v>91</v>
      </c>
      <c r="F513">
        <v>10</v>
      </c>
      <c r="G513">
        <v>241</v>
      </c>
      <c r="H513">
        <v>436</v>
      </c>
      <c r="I513" s="6">
        <f t="shared" si="33"/>
        <v>55.27522935779816</v>
      </c>
      <c r="J513">
        <v>3345</v>
      </c>
      <c r="K513" s="3">
        <f t="shared" si="31"/>
        <v>7.6720183486238529</v>
      </c>
      <c r="L513">
        <v>7.7</v>
      </c>
      <c r="M513">
        <v>23</v>
      </c>
      <c r="N513">
        <v>10</v>
      </c>
      <c r="O513" s="4">
        <v>132.5</v>
      </c>
      <c r="P513">
        <v>41</v>
      </c>
      <c r="Q513">
        <v>-85</v>
      </c>
      <c r="R513" s="3">
        <f t="shared" si="34"/>
        <v>-2.0731707317073171</v>
      </c>
      <c r="S513">
        <v>0</v>
      </c>
    </row>
    <row r="514" spans="1:19" x14ac:dyDescent="0.2">
      <c r="A514">
        <v>2015</v>
      </c>
      <c r="B514" t="s">
        <v>537</v>
      </c>
      <c r="C514" t="s">
        <v>321</v>
      </c>
      <c r="D514" t="s">
        <v>108</v>
      </c>
      <c r="E514" t="s">
        <v>91</v>
      </c>
      <c r="F514">
        <v>12</v>
      </c>
      <c r="G514">
        <v>266</v>
      </c>
      <c r="H514">
        <v>472</v>
      </c>
      <c r="I514" s="6">
        <f t="shared" si="33"/>
        <v>56.355932203389834</v>
      </c>
      <c r="J514">
        <v>2919</v>
      </c>
      <c r="K514" s="3">
        <f t="shared" si="31"/>
        <v>6.1843220338983054</v>
      </c>
      <c r="L514">
        <v>5.6</v>
      </c>
      <c r="M514">
        <v>16</v>
      </c>
      <c r="N514">
        <v>13</v>
      </c>
      <c r="O514" s="4">
        <v>114</v>
      </c>
      <c r="P514">
        <v>63</v>
      </c>
      <c r="Q514">
        <v>53</v>
      </c>
      <c r="R514" s="3">
        <f t="shared" si="34"/>
        <v>0.84126984126984128</v>
      </c>
      <c r="S514">
        <v>1</v>
      </c>
    </row>
    <row r="515" spans="1:19" x14ac:dyDescent="0.2">
      <c r="A515">
        <v>2014</v>
      </c>
      <c r="B515" t="s">
        <v>549</v>
      </c>
      <c r="C515" t="s">
        <v>321</v>
      </c>
      <c r="D515" t="s">
        <v>50</v>
      </c>
      <c r="E515" t="s">
        <v>91</v>
      </c>
      <c r="F515">
        <v>12</v>
      </c>
      <c r="G515">
        <v>222</v>
      </c>
      <c r="H515">
        <v>458</v>
      </c>
      <c r="I515" s="6">
        <f t="shared" si="33"/>
        <v>48.471615720524021</v>
      </c>
      <c r="J515">
        <v>3280</v>
      </c>
      <c r="K515" s="3">
        <f t="shared" si="31"/>
        <v>7.1615720524017465</v>
      </c>
      <c r="L515">
        <v>7.3</v>
      </c>
      <c r="M515">
        <v>23</v>
      </c>
      <c r="N515">
        <v>9</v>
      </c>
      <c r="O515" s="4">
        <v>121.3</v>
      </c>
      <c r="P515">
        <v>157</v>
      </c>
      <c r="Q515">
        <v>324</v>
      </c>
      <c r="R515" s="3">
        <f t="shared" si="34"/>
        <v>2.0636942675159236</v>
      </c>
      <c r="S515">
        <v>6</v>
      </c>
    </row>
    <row r="516" spans="1:19" x14ac:dyDescent="0.2">
      <c r="A516">
        <v>2015</v>
      </c>
      <c r="B516" t="s">
        <v>536</v>
      </c>
      <c r="C516" t="s">
        <v>322</v>
      </c>
      <c r="D516" t="s">
        <v>50</v>
      </c>
      <c r="E516" t="s">
        <v>91</v>
      </c>
      <c r="F516">
        <v>11</v>
      </c>
      <c r="G516">
        <v>98</v>
      </c>
      <c r="H516">
        <v>220</v>
      </c>
      <c r="I516" s="6">
        <f t="shared" si="33"/>
        <v>44.545454545454547</v>
      </c>
      <c r="J516">
        <v>1409</v>
      </c>
      <c r="K516" s="3">
        <f t="shared" si="31"/>
        <v>6.4045454545454543</v>
      </c>
      <c r="L516">
        <v>4.5</v>
      </c>
      <c r="M516">
        <v>8</v>
      </c>
      <c r="N516">
        <v>13</v>
      </c>
      <c r="O516" s="4">
        <v>98.5</v>
      </c>
      <c r="P516">
        <v>39</v>
      </c>
      <c r="Q516">
        <v>-70</v>
      </c>
      <c r="R516" s="3">
        <f t="shared" si="34"/>
        <v>-1.7948717948717949</v>
      </c>
      <c r="S516">
        <v>0</v>
      </c>
    </row>
    <row r="517" spans="1:19" x14ac:dyDescent="0.2">
      <c r="A517">
        <v>2016</v>
      </c>
      <c r="B517" t="s">
        <v>393</v>
      </c>
      <c r="C517" t="s">
        <v>320</v>
      </c>
      <c r="D517" t="s">
        <v>50</v>
      </c>
      <c r="E517" t="s">
        <v>91</v>
      </c>
      <c r="F517">
        <v>7</v>
      </c>
      <c r="G517">
        <v>115</v>
      </c>
      <c r="H517">
        <v>179</v>
      </c>
      <c r="I517" s="6">
        <f t="shared" si="33"/>
        <v>64.245810055865931</v>
      </c>
      <c r="J517">
        <v>1537</v>
      </c>
      <c r="K517" s="3">
        <f t="shared" si="31"/>
        <v>8.5865921787709496</v>
      </c>
      <c r="L517">
        <v>10.199999999999999</v>
      </c>
      <c r="M517">
        <v>17</v>
      </c>
      <c r="N517">
        <v>1</v>
      </c>
      <c r="O517" s="4">
        <v>166.6</v>
      </c>
      <c r="P517">
        <v>84</v>
      </c>
      <c r="Q517">
        <v>202</v>
      </c>
      <c r="R517" s="3">
        <f t="shared" si="34"/>
        <v>2.4047619047619047</v>
      </c>
      <c r="S517">
        <v>2</v>
      </c>
    </row>
    <row r="518" spans="1:19" x14ac:dyDescent="0.2">
      <c r="A518">
        <v>2017</v>
      </c>
      <c r="B518" t="s">
        <v>393</v>
      </c>
      <c r="C518" t="s">
        <v>319</v>
      </c>
      <c r="D518" t="s">
        <v>50</v>
      </c>
      <c r="E518" t="s">
        <v>91</v>
      </c>
      <c r="F518">
        <v>9</v>
      </c>
      <c r="G518">
        <v>152</v>
      </c>
      <c r="H518">
        <v>270</v>
      </c>
      <c r="I518" s="6">
        <f>G518/H518*100</f>
        <v>56.296296296296298</v>
      </c>
      <c r="J518">
        <v>2032</v>
      </c>
      <c r="K518" s="3">
        <f t="shared" si="31"/>
        <v>7.5259259259259261</v>
      </c>
      <c r="L518">
        <v>7.8</v>
      </c>
      <c r="M518">
        <v>19</v>
      </c>
      <c r="N518">
        <v>7</v>
      </c>
      <c r="O518" s="4">
        <v>137.6</v>
      </c>
      <c r="P518">
        <v>73</v>
      </c>
      <c r="Q518">
        <v>135</v>
      </c>
      <c r="R518" s="3">
        <f t="shared" si="34"/>
        <v>1.8493150684931507</v>
      </c>
      <c r="S518">
        <v>3</v>
      </c>
    </row>
    <row r="519" spans="1:19" x14ac:dyDescent="0.2">
      <c r="A519">
        <v>2018</v>
      </c>
      <c r="B519" t="s">
        <v>393</v>
      </c>
      <c r="C519" t="s">
        <v>321</v>
      </c>
      <c r="D519" t="s">
        <v>50</v>
      </c>
      <c r="E519" t="s">
        <v>91</v>
      </c>
      <c r="F519">
        <v>12</v>
      </c>
      <c r="G519">
        <v>226</v>
      </c>
      <c r="H519">
        <v>371</v>
      </c>
      <c r="I519" s="6">
        <f>G519/H519*100</f>
        <v>60.916442048517517</v>
      </c>
      <c r="J519">
        <v>2547</v>
      </c>
      <c r="K519" s="3">
        <f t="shared" si="31"/>
        <v>6.8652291105121295</v>
      </c>
      <c r="L519">
        <v>7.2</v>
      </c>
      <c r="M519">
        <v>17</v>
      </c>
      <c r="N519">
        <v>5</v>
      </c>
      <c r="O519" s="4">
        <v>131</v>
      </c>
      <c r="P519">
        <v>92</v>
      </c>
      <c r="Q519">
        <v>214</v>
      </c>
      <c r="R519" s="3">
        <f t="shared" si="34"/>
        <v>2.3260869565217392</v>
      </c>
      <c r="S519">
        <v>7</v>
      </c>
    </row>
    <row r="520" spans="1:19" x14ac:dyDescent="0.2">
      <c r="A520">
        <v>2019</v>
      </c>
      <c r="B520" t="s">
        <v>343</v>
      </c>
      <c r="C520" t="s">
        <v>322</v>
      </c>
      <c r="D520" t="s">
        <v>50</v>
      </c>
      <c r="E520" t="s">
        <v>91</v>
      </c>
      <c r="F520">
        <v>14</v>
      </c>
      <c r="G520">
        <v>175</v>
      </c>
      <c r="H520">
        <v>316</v>
      </c>
      <c r="I520" s="6">
        <f>G520/H520*100</f>
        <v>55.379746835443036</v>
      </c>
      <c r="J520">
        <v>2411</v>
      </c>
      <c r="K520" s="3">
        <f t="shared" si="31"/>
        <v>7.6297468354430382</v>
      </c>
      <c r="L520">
        <v>7.2</v>
      </c>
      <c r="M520">
        <v>11</v>
      </c>
      <c r="N520">
        <v>8</v>
      </c>
      <c r="O520" s="4">
        <v>125.9</v>
      </c>
      <c r="P520">
        <v>88</v>
      </c>
      <c r="Q520">
        <v>72</v>
      </c>
      <c r="R520" s="3">
        <f t="shared" si="34"/>
        <v>0.81818181818181823</v>
      </c>
      <c r="S520">
        <v>3</v>
      </c>
    </row>
    <row r="521" spans="1:19" x14ac:dyDescent="0.2">
      <c r="A521">
        <v>2020</v>
      </c>
      <c r="B521" t="s">
        <v>668</v>
      </c>
      <c r="C521" t="s">
        <v>320</v>
      </c>
      <c r="D521" t="s">
        <v>50</v>
      </c>
      <c r="E521" t="s">
        <v>91</v>
      </c>
      <c r="F521">
        <v>2</v>
      </c>
      <c r="G521">
        <v>23</v>
      </c>
      <c r="H521">
        <v>49</v>
      </c>
      <c r="I521" s="6">
        <f>G521/H521*100</f>
        <v>46.938775510204081</v>
      </c>
      <c r="J521">
        <v>328</v>
      </c>
      <c r="K521" s="3">
        <f t="shared" si="31"/>
        <v>6.6938775510204085</v>
      </c>
      <c r="L521">
        <v>7.4</v>
      </c>
      <c r="M521">
        <v>4</v>
      </c>
      <c r="N521">
        <v>1</v>
      </c>
      <c r="O521" s="4">
        <v>126</v>
      </c>
      <c r="P521">
        <v>7</v>
      </c>
      <c r="Q521">
        <v>1</v>
      </c>
      <c r="R521" s="3">
        <f t="shared" si="34"/>
        <v>0.14285714285714285</v>
      </c>
      <c r="S521">
        <v>0</v>
      </c>
    </row>
    <row r="522" spans="1:19" x14ac:dyDescent="0.2">
      <c r="A522">
        <v>2014</v>
      </c>
      <c r="B522" t="s">
        <v>578</v>
      </c>
      <c r="C522" t="s">
        <v>320</v>
      </c>
      <c r="D522" t="s">
        <v>67</v>
      </c>
      <c r="E522" t="s">
        <v>91</v>
      </c>
      <c r="F522">
        <v>14</v>
      </c>
      <c r="G522">
        <v>194</v>
      </c>
      <c r="H522">
        <v>326</v>
      </c>
      <c r="I522" s="6">
        <f t="shared" ref="I522:I549" si="35">G522/H522*100</f>
        <v>59.509202453987733</v>
      </c>
      <c r="J522">
        <v>2322</v>
      </c>
      <c r="K522" s="3">
        <f t="shared" si="31"/>
        <v>7.1226993865030677</v>
      </c>
      <c r="L522">
        <v>8</v>
      </c>
      <c r="M522">
        <v>18</v>
      </c>
      <c r="N522">
        <v>2</v>
      </c>
      <c r="O522" s="4">
        <v>136.30000000000001</v>
      </c>
      <c r="P522">
        <v>159</v>
      </c>
      <c r="Q522">
        <v>900</v>
      </c>
      <c r="R522" s="3">
        <f t="shared" si="34"/>
        <v>5.6603773584905657</v>
      </c>
      <c r="S522">
        <v>8</v>
      </c>
    </row>
    <row r="523" spans="1:19" x14ac:dyDescent="0.2">
      <c r="A523">
        <v>2015</v>
      </c>
      <c r="B523" t="s">
        <v>578</v>
      </c>
      <c r="C523" t="s">
        <v>319</v>
      </c>
      <c r="D523" t="s">
        <v>67</v>
      </c>
      <c r="E523" t="s">
        <v>91</v>
      </c>
      <c r="F523">
        <v>9</v>
      </c>
      <c r="G523">
        <v>164</v>
      </c>
      <c r="H523">
        <v>257</v>
      </c>
      <c r="I523" s="6">
        <f t="shared" si="35"/>
        <v>63.813229571984429</v>
      </c>
      <c r="J523">
        <v>1962</v>
      </c>
      <c r="K523" s="3">
        <f t="shared" si="31"/>
        <v>7.6342412451361872</v>
      </c>
      <c r="L523">
        <v>8</v>
      </c>
      <c r="M523">
        <v>14</v>
      </c>
      <c r="N523">
        <v>4</v>
      </c>
      <c r="O523" s="4">
        <v>142.80000000000001</v>
      </c>
      <c r="P523">
        <v>104</v>
      </c>
      <c r="Q523">
        <v>252</v>
      </c>
      <c r="R523" s="3">
        <f t="shared" si="34"/>
        <v>2.4230769230769229</v>
      </c>
      <c r="S523">
        <v>1</v>
      </c>
    </row>
    <row r="524" spans="1:19" x14ac:dyDescent="0.2">
      <c r="A524">
        <v>2016</v>
      </c>
      <c r="B524" t="s">
        <v>669</v>
      </c>
      <c r="C524" t="s">
        <v>321</v>
      </c>
      <c r="D524" t="s">
        <v>67</v>
      </c>
      <c r="E524" t="s">
        <v>91</v>
      </c>
      <c r="F524">
        <v>7</v>
      </c>
      <c r="G524">
        <v>105</v>
      </c>
      <c r="H524">
        <v>175</v>
      </c>
      <c r="I524" s="6">
        <f t="shared" si="35"/>
        <v>60</v>
      </c>
      <c r="J524">
        <v>1213</v>
      </c>
      <c r="K524" s="3">
        <f t="shared" si="31"/>
        <v>6.9314285714285715</v>
      </c>
      <c r="L524">
        <v>6.6</v>
      </c>
      <c r="M524">
        <v>8</v>
      </c>
      <c r="N524">
        <v>5</v>
      </c>
      <c r="O524" s="4">
        <v>127.6</v>
      </c>
      <c r="P524">
        <v>82</v>
      </c>
      <c r="Q524">
        <v>558</v>
      </c>
      <c r="R524" s="3">
        <f t="shared" si="34"/>
        <v>6.8048780487804876</v>
      </c>
      <c r="S524">
        <v>7</v>
      </c>
    </row>
    <row r="525" spans="1:19" x14ac:dyDescent="0.2">
      <c r="A525">
        <v>2017</v>
      </c>
      <c r="B525" t="s">
        <v>424</v>
      </c>
      <c r="C525" t="s">
        <v>322</v>
      </c>
      <c r="D525" t="s">
        <v>67</v>
      </c>
      <c r="E525" t="s">
        <v>91</v>
      </c>
      <c r="F525">
        <v>12</v>
      </c>
      <c r="G525">
        <v>152</v>
      </c>
      <c r="H525">
        <v>265</v>
      </c>
      <c r="I525" s="6">
        <f t="shared" si="35"/>
        <v>57.358490566037737</v>
      </c>
      <c r="J525">
        <v>1674</v>
      </c>
      <c r="K525" s="3">
        <f t="shared" si="31"/>
        <v>6.3169811320754716</v>
      </c>
      <c r="L525">
        <v>6.7</v>
      </c>
      <c r="M525">
        <v>16</v>
      </c>
      <c r="N525">
        <v>5</v>
      </c>
      <c r="O525" s="4">
        <v>126.6</v>
      </c>
      <c r="P525">
        <v>143</v>
      </c>
      <c r="Q525">
        <v>473</v>
      </c>
      <c r="R525" s="3">
        <f t="shared" si="34"/>
        <v>3.3076923076923075</v>
      </c>
      <c r="S525">
        <v>5</v>
      </c>
    </row>
    <row r="526" spans="1:19" x14ac:dyDescent="0.2">
      <c r="A526">
        <v>2018</v>
      </c>
      <c r="B526" t="s">
        <v>424</v>
      </c>
      <c r="C526" t="s">
        <v>320</v>
      </c>
      <c r="D526" t="s">
        <v>67</v>
      </c>
      <c r="E526" t="s">
        <v>91</v>
      </c>
      <c r="F526">
        <v>14</v>
      </c>
      <c r="G526">
        <v>234</v>
      </c>
      <c r="H526">
        <v>397</v>
      </c>
      <c r="I526" s="6">
        <f t="shared" si="35"/>
        <v>58.942065491183882</v>
      </c>
      <c r="J526">
        <v>2175</v>
      </c>
      <c r="K526" s="3">
        <f t="shared" si="31"/>
        <v>5.4785894206549122</v>
      </c>
      <c r="L526">
        <v>5.0999999999999996</v>
      </c>
      <c r="M526">
        <v>15</v>
      </c>
      <c r="N526">
        <v>10</v>
      </c>
      <c r="O526" s="4">
        <v>112.4</v>
      </c>
      <c r="P526">
        <v>194</v>
      </c>
      <c r="Q526">
        <v>531</v>
      </c>
      <c r="R526" s="3">
        <f t="shared" si="34"/>
        <v>2.7371134020618557</v>
      </c>
      <c r="S526">
        <v>6</v>
      </c>
    </row>
    <row r="527" spans="1:19" x14ac:dyDescent="0.2">
      <c r="A527">
        <v>2019</v>
      </c>
      <c r="B527" t="s">
        <v>258</v>
      </c>
      <c r="C527" t="s">
        <v>321</v>
      </c>
      <c r="D527" t="s">
        <v>67</v>
      </c>
      <c r="E527" t="s">
        <v>91</v>
      </c>
      <c r="F527">
        <v>9</v>
      </c>
      <c r="G527">
        <v>166</v>
      </c>
      <c r="H527">
        <v>287</v>
      </c>
      <c r="I527" s="6">
        <f t="shared" si="35"/>
        <v>57.839721254355403</v>
      </c>
      <c r="J527">
        <v>2130</v>
      </c>
      <c r="K527" s="3">
        <f t="shared" si="31"/>
        <v>7.4216027874564459</v>
      </c>
      <c r="L527">
        <v>6.7</v>
      </c>
      <c r="M527">
        <v>7</v>
      </c>
      <c r="N527">
        <v>8</v>
      </c>
      <c r="O527" s="4">
        <v>122.7</v>
      </c>
      <c r="P527">
        <v>34</v>
      </c>
      <c r="Q527">
        <v>-111</v>
      </c>
      <c r="R527" s="3">
        <f t="shared" si="34"/>
        <v>-3.2647058823529411</v>
      </c>
      <c r="S527">
        <v>1</v>
      </c>
    </row>
    <row r="528" spans="1:19" x14ac:dyDescent="0.2">
      <c r="A528">
        <v>2020</v>
      </c>
      <c r="B528" t="s">
        <v>258</v>
      </c>
      <c r="C528" t="s">
        <v>321</v>
      </c>
      <c r="D528" t="s">
        <v>67</v>
      </c>
      <c r="E528" t="s">
        <v>91</v>
      </c>
      <c r="F528">
        <v>6</v>
      </c>
      <c r="G528">
        <v>123</v>
      </c>
      <c r="H528">
        <v>212</v>
      </c>
      <c r="I528" s="6">
        <f t="shared" si="35"/>
        <v>58.018867924528308</v>
      </c>
      <c r="J528">
        <v>1365</v>
      </c>
      <c r="K528" s="3">
        <f t="shared" ref="K528:K549" si="36">J528/H528</f>
        <v>6.4386792452830193</v>
      </c>
      <c r="L528">
        <v>7</v>
      </c>
      <c r="M528">
        <v>10</v>
      </c>
      <c r="N528">
        <v>2</v>
      </c>
      <c r="O528" s="4">
        <v>125.8</v>
      </c>
      <c r="P528">
        <v>20</v>
      </c>
      <c r="Q528">
        <v>-59</v>
      </c>
      <c r="R528" s="3">
        <f t="shared" si="34"/>
        <v>-2.95</v>
      </c>
      <c r="S528">
        <v>0</v>
      </c>
    </row>
    <row r="529" spans="1:19" x14ac:dyDescent="0.2">
      <c r="A529">
        <v>2014</v>
      </c>
      <c r="B529" t="s">
        <v>559</v>
      </c>
      <c r="C529" t="s">
        <v>320</v>
      </c>
      <c r="D529" t="s">
        <v>328</v>
      </c>
      <c r="E529" t="s">
        <v>91</v>
      </c>
      <c r="F529">
        <v>10</v>
      </c>
      <c r="G529">
        <v>98</v>
      </c>
      <c r="H529">
        <v>202</v>
      </c>
      <c r="I529" s="6">
        <f t="shared" si="35"/>
        <v>48.514851485148512</v>
      </c>
      <c r="J529">
        <v>1236</v>
      </c>
      <c r="K529" s="3">
        <f t="shared" si="36"/>
        <v>6.1188118811881189</v>
      </c>
      <c r="L529">
        <v>5.3</v>
      </c>
      <c r="M529">
        <v>3</v>
      </c>
      <c r="N529">
        <v>5</v>
      </c>
      <c r="O529" s="4">
        <v>99.9</v>
      </c>
      <c r="P529">
        <v>65</v>
      </c>
      <c r="Q529">
        <v>264</v>
      </c>
      <c r="R529" s="3">
        <f t="shared" si="34"/>
        <v>4.0615384615384613</v>
      </c>
      <c r="S529">
        <v>3</v>
      </c>
    </row>
    <row r="530" spans="1:19" x14ac:dyDescent="0.2">
      <c r="A530">
        <v>2015</v>
      </c>
      <c r="B530" t="s">
        <v>516</v>
      </c>
      <c r="C530" t="s">
        <v>321</v>
      </c>
      <c r="D530" t="s">
        <v>328</v>
      </c>
      <c r="E530" t="s">
        <v>91</v>
      </c>
      <c r="F530">
        <v>10</v>
      </c>
      <c r="G530">
        <v>158</v>
      </c>
      <c r="H530">
        <v>248</v>
      </c>
      <c r="I530" s="6">
        <f t="shared" si="35"/>
        <v>63.70967741935484</v>
      </c>
      <c r="J530">
        <v>1807</v>
      </c>
      <c r="K530" s="3">
        <f t="shared" si="36"/>
        <v>7.286290322580645</v>
      </c>
      <c r="L530">
        <v>7</v>
      </c>
      <c r="M530">
        <v>10</v>
      </c>
      <c r="N530">
        <v>6</v>
      </c>
      <c r="O530" s="4">
        <v>133.4</v>
      </c>
      <c r="P530">
        <v>93</v>
      </c>
      <c r="Q530">
        <v>177</v>
      </c>
      <c r="R530" s="3">
        <f t="shared" si="34"/>
        <v>1.903225806451613</v>
      </c>
      <c r="S530">
        <v>1</v>
      </c>
    </row>
    <row r="531" spans="1:19" x14ac:dyDescent="0.2">
      <c r="A531">
        <v>2016</v>
      </c>
      <c r="B531" t="s">
        <v>670</v>
      </c>
      <c r="C531" t="s">
        <v>321</v>
      </c>
      <c r="D531" t="s">
        <v>328</v>
      </c>
      <c r="E531" t="s">
        <v>91</v>
      </c>
      <c r="F531">
        <v>10</v>
      </c>
      <c r="G531">
        <v>161</v>
      </c>
      <c r="H531">
        <v>297</v>
      </c>
      <c r="I531" s="6">
        <f t="shared" si="35"/>
        <v>54.208754208754208</v>
      </c>
      <c r="J531">
        <v>1895</v>
      </c>
      <c r="K531" s="3">
        <f t="shared" si="36"/>
        <v>6.3804713804713806</v>
      </c>
      <c r="L531">
        <v>6.1</v>
      </c>
      <c r="M531">
        <v>14</v>
      </c>
      <c r="N531">
        <v>8</v>
      </c>
      <c r="O531" s="4">
        <v>119</v>
      </c>
      <c r="P531">
        <v>95</v>
      </c>
      <c r="Q531">
        <v>406</v>
      </c>
      <c r="R531" s="3">
        <f t="shared" si="34"/>
        <v>4.2736842105263158</v>
      </c>
      <c r="S531">
        <v>3</v>
      </c>
    </row>
    <row r="532" spans="1:19" x14ac:dyDescent="0.2">
      <c r="A532">
        <v>2017</v>
      </c>
      <c r="B532" t="s">
        <v>327</v>
      </c>
      <c r="C532" t="s">
        <v>320</v>
      </c>
      <c r="D532" t="s">
        <v>328</v>
      </c>
      <c r="E532" t="s">
        <v>91</v>
      </c>
      <c r="F532">
        <v>13</v>
      </c>
      <c r="G532">
        <v>161</v>
      </c>
      <c r="H532">
        <v>292</v>
      </c>
      <c r="I532" s="6">
        <f t="shared" si="35"/>
        <v>55.136986301369859</v>
      </c>
      <c r="J532">
        <v>2203</v>
      </c>
      <c r="K532" s="3">
        <f t="shared" si="36"/>
        <v>7.5445205479452051</v>
      </c>
      <c r="L532">
        <v>7.6</v>
      </c>
      <c r="M532">
        <v>17</v>
      </c>
      <c r="N532">
        <v>7</v>
      </c>
      <c r="O532" s="4">
        <v>132.9</v>
      </c>
      <c r="P532">
        <v>137</v>
      </c>
      <c r="Q532">
        <v>907</v>
      </c>
      <c r="R532" s="3">
        <f t="shared" si="34"/>
        <v>6.6204379562043796</v>
      </c>
      <c r="S532">
        <v>21</v>
      </c>
    </row>
    <row r="533" spans="1:19" x14ac:dyDescent="0.2">
      <c r="A533">
        <v>2018</v>
      </c>
      <c r="B533" t="s">
        <v>327</v>
      </c>
      <c r="C533" t="s">
        <v>319</v>
      </c>
      <c r="D533" t="s">
        <v>328</v>
      </c>
      <c r="E533" t="s">
        <v>91</v>
      </c>
      <c r="F533">
        <v>13</v>
      </c>
      <c r="G533">
        <v>164</v>
      </c>
      <c r="H533">
        <v>274</v>
      </c>
      <c r="I533" s="6">
        <f t="shared" si="35"/>
        <v>59.854014598540154</v>
      </c>
      <c r="J533">
        <v>2434</v>
      </c>
      <c r="K533" s="3">
        <f t="shared" si="36"/>
        <v>8.8832116788321169</v>
      </c>
      <c r="L533">
        <v>9.1999999999999993</v>
      </c>
      <c r="M533">
        <v>23</v>
      </c>
      <c r="N533">
        <v>8</v>
      </c>
      <c r="O533" s="4">
        <v>156.30000000000001</v>
      </c>
      <c r="P533">
        <v>134</v>
      </c>
      <c r="Q533">
        <v>860</v>
      </c>
      <c r="R533" s="3">
        <f t="shared" si="34"/>
        <v>6.4179104477611943</v>
      </c>
      <c r="S533">
        <v>15</v>
      </c>
    </row>
    <row r="534" spans="1:19" x14ac:dyDescent="0.2">
      <c r="A534">
        <v>2019</v>
      </c>
      <c r="B534" t="s">
        <v>327</v>
      </c>
      <c r="C534" t="s">
        <v>321</v>
      </c>
      <c r="D534" t="s">
        <v>328</v>
      </c>
      <c r="E534" t="s">
        <v>91</v>
      </c>
      <c r="F534">
        <v>13</v>
      </c>
      <c r="G534">
        <v>200</v>
      </c>
      <c r="H534">
        <v>328</v>
      </c>
      <c r="I534" s="6">
        <f t="shared" si="35"/>
        <v>60.975609756097562</v>
      </c>
      <c r="J534">
        <v>2820</v>
      </c>
      <c r="K534" s="3">
        <f t="shared" si="36"/>
        <v>8.5975609756097562</v>
      </c>
      <c r="L534">
        <v>9.1</v>
      </c>
      <c r="M534">
        <v>20</v>
      </c>
      <c r="N534">
        <v>5</v>
      </c>
      <c r="O534" s="4">
        <v>150.30000000000001</v>
      </c>
      <c r="P534">
        <v>154</v>
      </c>
      <c r="Q534">
        <v>867</v>
      </c>
      <c r="R534" s="3">
        <f t="shared" si="34"/>
        <v>5.6298701298701301</v>
      </c>
      <c r="S534">
        <v>13</v>
      </c>
    </row>
    <row r="535" spans="1:19" x14ac:dyDescent="0.2">
      <c r="A535">
        <v>2020</v>
      </c>
      <c r="B535" t="s">
        <v>671</v>
      </c>
      <c r="C535" t="s">
        <v>322</v>
      </c>
      <c r="D535" t="s">
        <v>328</v>
      </c>
      <c r="E535" t="s">
        <v>91</v>
      </c>
      <c r="F535">
        <v>3</v>
      </c>
      <c r="G535">
        <v>30</v>
      </c>
      <c r="H535">
        <v>44</v>
      </c>
      <c r="I535" s="6">
        <f t="shared" si="35"/>
        <v>68.181818181818173</v>
      </c>
      <c r="J535">
        <v>386</v>
      </c>
      <c r="K535" s="3">
        <f t="shared" si="36"/>
        <v>8.7727272727272734</v>
      </c>
      <c r="L535">
        <v>10.1</v>
      </c>
      <c r="M535">
        <v>3</v>
      </c>
      <c r="N535">
        <v>0</v>
      </c>
      <c r="O535" s="4">
        <v>164.4</v>
      </c>
      <c r="P535">
        <v>14</v>
      </c>
      <c r="Q535">
        <v>17</v>
      </c>
      <c r="R535" s="3">
        <f t="shared" si="34"/>
        <v>1.2142857142857142</v>
      </c>
      <c r="S535">
        <v>0</v>
      </c>
    </row>
    <row r="536" spans="1:19" x14ac:dyDescent="0.2">
      <c r="A536">
        <v>2014</v>
      </c>
      <c r="B536" t="s">
        <v>163</v>
      </c>
      <c r="C536" t="s">
        <v>320</v>
      </c>
      <c r="D536" t="s">
        <v>79</v>
      </c>
      <c r="E536" t="s">
        <v>91</v>
      </c>
      <c r="F536">
        <v>12</v>
      </c>
      <c r="G536">
        <v>185</v>
      </c>
      <c r="H536">
        <v>296</v>
      </c>
      <c r="I536" s="6">
        <f t="shared" si="35"/>
        <v>62.5</v>
      </c>
      <c r="J536">
        <v>2263</v>
      </c>
      <c r="K536" s="3">
        <f t="shared" si="36"/>
        <v>7.6452702702702702</v>
      </c>
      <c r="L536">
        <v>7.7</v>
      </c>
      <c r="M536">
        <v>19</v>
      </c>
      <c r="N536">
        <v>8</v>
      </c>
      <c r="O536" s="4">
        <v>142.5</v>
      </c>
      <c r="P536">
        <v>52</v>
      </c>
      <c r="Q536">
        <v>78</v>
      </c>
      <c r="R536" s="3">
        <f t="shared" si="34"/>
        <v>1.5</v>
      </c>
      <c r="S536">
        <v>3</v>
      </c>
    </row>
    <row r="537" spans="1:19" x14ac:dyDescent="0.2">
      <c r="A537">
        <v>2015</v>
      </c>
      <c r="B537" t="s">
        <v>512</v>
      </c>
      <c r="C537" t="s">
        <v>321</v>
      </c>
      <c r="D537" t="s">
        <v>79</v>
      </c>
      <c r="E537" t="s">
        <v>91</v>
      </c>
      <c r="F537">
        <v>12</v>
      </c>
      <c r="G537">
        <v>226</v>
      </c>
      <c r="H537">
        <v>403</v>
      </c>
      <c r="I537" s="6">
        <f t="shared" si="35"/>
        <v>56.079404466501238</v>
      </c>
      <c r="J537">
        <v>2965</v>
      </c>
      <c r="K537" s="3">
        <f t="shared" si="36"/>
        <v>7.3573200992555829</v>
      </c>
      <c r="L537">
        <v>7.4</v>
      </c>
      <c r="M537">
        <v>23</v>
      </c>
      <c r="N537">
        <v>10</v>
      </c>
      <c r="O537" s="4">
        <v>131.80000000000001</v>
      </c>
      <c r="P537">
        <v>27</v>
      </c>
      <c r="Q537">
        <v>-4</v>
      </c>
      <c r="R537" s="3">
        <f t="shared" si="34"/>
        <v>-0.14814814814814814</v>
      </c>
      <c r="S537">
        <v>1</v>
      </c>
    </row>
    <row r="538" spans="1:19" x14ac:dyDescent="0.2">
      <c r="A538">
        <v>2016</v>
      </c>
      <c r="B538" t="s">
        <v>163</v>
      </c>
      <c r="C538" t="s">
        <v>319</v>
      </c>
      <c r="D538" t="s">
        <v>79</v>
      </c>
      <c r="E538" t="s">
        <v>91</v>
      </c>
      <c r="F538">
        <v>13</v>
      </c>
      <c r="G538">
        <v>289</v>
      </c>
      <c r="H538">
        <v>418</v>
      </c>
      <c r="I538" s="6">
        <f t="shared" si="35"/>
        <v>69.138755980861248</v>
      </c>
      <c r="J538">
        <v>4129</v>
      </c>
      <c r="K538" s="3">
        <f t="shared" si="36"/>
        <v>9.8779904306220097</v>
      </c>
      <c r="L538">
        <v>11.1</v>
      </c>
      <c r="M538">
        <v>45</v>
      </c>
      <c r="N538">
        <v>9</v>
      </c>
      <c r="O538" s="4">
        <v>183.3</v>
      </c>
      <c r="P538">
        <v>37</v>
      </c>
      <c r="Q538">
        <v>-40</v>
      </c>
      <c r="R538" s="3">
        <f t="shared" si="34"/>
        <v>-1.0810810810810811</v>
      </c>
      <c r="S538">
        <v>0</v>
      </c>
    </row>
    <row r="539" spans="1:19" x14ac:dyDescent="0.2">
      <c r="A539">
        <v>2017</v>
      </c>
      <c r="B539" t="s">
        <v>163</v>
      </c>
      <c r="C539" t="s">
        <v>321</v>
      </c>
      <c r="D539" t="s">
        <v>79</v>
      </c>
      <c r="E539" t="s">
        <v>91</v>
      </c>
      <c r="F539">
        <v>14</v>
      </c>
      <c r="G539">
        <v>264</v>
      </c>
      <c r="H539">
        <v>411</v>
      </c>
      <c r="I539" s="6">
        <f t="shared" si="35"/>
        <v>64.233576642335763</v>
      </c>
      <c r="J539">
        <v>3882</v>
      </c>
      <c r="K539" s="3">
        <f t="shared" si="36"/>
        <v>9.445255474452555</v>
      </c>
      <c r="L539">
        <v>9.9</v>
      </c>
      <c r="M539">
        <v>28</v>
      </c>
      <c r="N539">
        <v>8</v>
      </c>
      <c r="O539" s="4">
        <v>162.19999999999999</v>
      </c>
      <c r="P539">
        <v>51</v>
      </c>
      <c r="Q539">
        <v>34</v>
      </c>
      <c r="R539" s="3">
        <f t="shared" si="34"/>
        <v>0.66666666666666663</v>
      </c>
      <c r="S539">
        <v>1</v>
      </c>
    </row>
    <row r="540" spans="1:19" x14ac:dyDescent="0.2">
      <c r="A540">
        <v>2018</v>
      </c>
      <c r="B540" t="s">
        <v>422</v>
      </c>
      <c r="C540" t="s">
        <v>320</v>
      </c>
      <c r="D540" t="s">
        <v>79</v>
      </c>
      <c r="E540" t="s">
        <v>91</v>
      </c>
      <c r="F540">
        <v>11</v>
      </c>
      <c r="G540">
        <v>146</v>
      </c>
      <c r="H540">
        <v>265</v>
      </c>
      <c r="I540" s="6">
        <f t="shared" si="35"/>
        <v>55.094339622641506</v>
      </c>
      <c r="J540">
        <v>1837</v>
      </c>
      <c r="K540" s="3">
        <f t="shared" si="36"/>
        <v>6.9320754716981128</v>
      </c>
      <c r="L540">
        <v>7.1</v>
      </c>
      <c r="M540">
        <v>18</v>
      </c>
      <c r="N540">
        <v>7</v>
      </c>
      <c r="O540" s="4">
        <v>130.5</v>
      </c>
      <c r="P540">
        <v>23</v>
      </c>
      <c r="Q540">
        <v>44</v>
      </c>
      <c r="R540" s="3">
        <f t="shared" si="34"/>
        <v>1.9130434782608696</v>
      </c>
      <c r="S540">
        <v>0</v>
      </c>
    </row>
    <row r="541" spans="1:19" x14ac:dyDescent="0.2">
      <c r="A541">
        <v>2019</v>
      </c>
      <c r="B541" t="s">
        <v>672</v>
      </c>
      <c r="C541" t="s">
        <v>321</v>
      </c>
      <c r="D541" t="s">
        <v>79</v>
      </c>
      <c r="E541" t="s">
        <v>91</v>
      </c>
      <c r="F541">
        <v>6</v>
      </c>
      <c r="G541">
        <v>79</v>
      </c>
      <c r="H541">
        <v>122</v>
      </c>
      <c r="I541" s="6">
        <f t="shared" si="35"/>
        <v>64.754098360655746</v>
      </c>
      <c r="J541">
        <v>1099</v>
      </c>
      <c r="K541" s="3">
        <f t="shared" si="36"/>
        <v>9.0081967213114762</v>
      </c>
      <c r="L541">
        <v>9.6</v>
      </c>
      <c r="M541">
        <v>8</v>
      </c>
      <c r="N541">
        <v>2</v>
      </c>
      <c r="O541" s="4">
        <v>158.80000000000001</v>
      </c>
      <c r="P541">
        <v>63</v>
      </c>
      <c r="Q541">
        <v>332</v>
      </c>
      <c r="R541" s="3">
        <f t="shared" si="34"/>
        <v>5.2698412698412698</v>
      </c>
      <c r="S541">
        <v>4</v>
      </c>
    </row>
    <row r="542" spans="1:19" x14ac:dyDescent="0.2">
      <c r="A542">
        <v>2020</v>
      </c>
      <c r="B542" t="s">
        <v>422</v>
      </c>
      <c r="C542" t="s">
        <v>321</v>
      </c>
      <c r="D542" t="s">
        <v>79</v>
      </c>
      <c r="E542" t="s">
        <v>91</v>
      </c>
      <c r="F542">
        <v>4</v>
      </c>
      <c r="G542">
        <v>88</v>
      </c>
      <c r="H542">
        <v>129</v>
      </c>
      <c r="I542" s="6">
        <f t="shared" si="35"/>
        <v>68.217054263565885</v>
      </c>
      <c r="J542">
        <v>1106</v>
      </c>
      <c r="K542" s="3">
        <f t="shared" si="36"/>
        <v>8.5736434108527124</v>
      </c>
      <c r="L542">
        <v>9.3000000000000007</v>
      </c>
      <c r="M542">
        <v>9</v>
      </c>
      <c r="N542">
        <v>2</v>
      </c>
      <c r="O542" s="4">
        <v>160.19999999999999</v>
      </c>
      <c r="P542">
        <v>25</v>
      </c>
      <c r="Q542">
        <v>53</v>
      </c>
      <c r="R542" s="3">
        <f t="shared" si="34"/>
        <v>2.12</v>
      </c>
      <c r="S542">
        <v>0</v>
      </c>
    </row>
    <row r="543" spans="1:19" x14ac:dyDescent="0.2">
      <c r="A543">
        <v>2014</v>
      </c>
      <c r="B543" t="s">
        <v>478</v>
      </c>
      <c r="C543" t="s">
        <v>320</v>
      </c>
      <c r="D543" t="s">
        <v>85</v>
      </c>
      <c r="E543" t="s">
        <v>91</v>
      </c>
      <c r="F543">
        <v>13</v>
      </c>
      <c r="G543">
        <v>250</v>
      </c>
      <c r="H543">
        <v>368</v>
      </c>
      <c r="I543" s="6">
        <f t="shared" si="35"/>
        <v>67.934782608695656</v>
      </c>
      <c r="J543">
        <v>3443</v>
      </c>
      <c r="K543" s="3">
        <f t="shared" si="36"/>
        <v>9.3559782608695645</v>
      </c>
      <c r="L543">
        <v>9.5</v>
      </c>
      <c r="M543">
        <v>26</v>
      </c>
      <c r="N543">
        <v>10</v>
      </c>
      <c r="O543" s="4">
        <v>164.4</v>
      </c>
      <c r="P543">
        <v>78</v>
      </c>
      <c r="Q543">
        <v>264</v>
      </c>
      <c r="R543" s="3">
        <f t="shared" si="34"/>
        <v>3.3846153846153846</v>
      </c>
      <c r="S543">
        <v>3</v>
      </c>
    </row>
    <row r="544" spans="1:19" x14ac:dyDescent="0.2">
      <c r="A544">
        <v>2015</v>
      </c>
      <c r="B544" t="s">
        <v>478</v>
      </c>
      <c r="C544" t="s">
        <v>319</v>
      </c>
      <c r="D544" t="s">
        <v>85</v>
      </c>
      <c r="E544" t="s">
        <v>91</v>
      </c>
      <c r="F544">
        <v>13</v>
      </c>
      <c r="G544">
        <v>262</v>
      </c>
      <c r="H544">
        <v>391</v>
      </c>
      <c r="I544" s="6">
        <f t="shared" si="35"/>
        <v>67.007672634271103</v>
      </c>
      <c r="J544">
        <v>3522</v>
      </c>
      <c r="K544" s="3">
        <f t="shared" si="36"/>
        <v>9.0076726342710991</v>
      </c>
      <c r="L544">
        <v>9.5</v>
      </c>
      <c r="M544">
        <v>29</v>
      </c>
      <c r="N544">
        <v>9</v>
      </c>
      <c r="O544" s="4">
        <v>162.5</v>
      </c>
      <c r="P544">
        <v>77</v>
      </c>
      <c r="Q544">
        <v>107</v>
      </c>
      <c r="R544" s="3">
        <f t="shared" si="34"/>
        <v>1.3896103896103895</v>
      </c>
      <c r="S544">
        <v>3</v>
      </c>
    </row>
    <row r="545" spans="1:19" x14ac:dyDescent="0.2">
      <c r="A545">
        <v>2016</v>
      </c>
      <c r="B545" t="s">
        <v>478</v>
      </c>
      <c r="C545" t="s">
        <v>321</v>
      </c>
      <c r="D545" t="s">
        <v>85</v>
      </c>
      <c r="E545" t="s">
        <v>91</v>
      </c>
      <c r="F545">
        <v>14</v>
      </c>
      <c r="G545">
        <v>263</v>
      </c>
      <c r="H545">
        <v>377</v>
      </c>
      <c r="I545" s="6">
        <f t="shared" si="35"/>
        <v>69.761273209549074</v>
      </c>
      <c r="J545">
        <v>3533</v>
      </c>
      <c r="K545" s="3">
        <f t="shared" si="36"/>
        <v>9.3713527851458878</v>
      </c>
      <c r="L545">
        <v>10.6</v>
      </c>
      <c r="M545">
        <v>33</v>
      </c>
      <c r="N545">
        <v>4</v>
      </c>
      <c r="O545" s="4">
        <v>175.2</v>
      </c>
      <c r="P545">
        <v>80</v>
      </c>
      <c r="Q545">
        <v>249</v>
      </c>
      <c r="R545" s="3">
        <f t="shared" si="34"/>
        <v>3.1124999999999998</v>
      </c>
      <c r="S545">
        <v>7</v>
      </c>
    </row>
    <row r="546" spans="1:19" x14ac:dyDescent="0.2">
      <c r="A546">
        <v>2017</v>
      </c>
      <c r="B546" t="s">
        <v>342</v>
      </c>
      <c r="C546" t="s">
        <v>320</v>
      </c>
      <c r="D546" t="s">
        <v>85</v>
      </c>
      <c r="E546" t="s">
        <v>91</v>
      </c>
      <c r="F546">
        <v>8</v>
      </c>
      <c r="G546">
        <v>124</v>
      </c>
      <c r="H546">
        <v>193</v>
      </c>
      <c r="I546" s="6">
        <f t="shared" si="35"/>
        <v>64.248704663212436</v>
      </c>
      <c r="J546">
        <v>1391</v>
      </c>
      <c r="K546" s="3">
        <f t="shared" si="36"/>
        <v>7.2072538860103625</v>
      </c>
      <c r="L546">
        <v>7.7</v>
      </c>
      <c r="M546">
        <v>14</v>
      </c>
      <c r="N546">
        <v>4</v>
      </c>
      <c r="O546" s="4">
        <v>144.6</v>
      </c>
      <c r="P546">
        <v>41</v>
      </c>
      <c r="Q546">
        <v>126</v>
      </c>
      <c r="R546" s="3">
        <f t="shared" si="34"/>
        <v>3.0731707317073171</v>
      </c>
      <c r="S546">
        <v>3</v>
      </c>
    </row>
    <row r="547" spans="1:19" x14ac:dyDescent="0.2">
      <c r="A547">
        <v>2018</v>
      </c>
      <c r="B547" t="s">
        <v>342</v>
      </c>
      <c r="C547" t="s">
        <v>319</v>
      </c>
      <c r="D547" t="s">
        <v>85</v>
      </c>
      <c r="E547" t="s">
        <v>91</v>
      </c>
      <c r="F547">
        <v>9</v>
      </c>
      <c r="G547">
        <v>151</v>
      </c>
      <c r="H547">
        <v>245</v>
      </c>
      <c r="I547" s="6">
        <f t="shared" si="35"/>
        <v>61.632653061224488</v>
      </c>
      <c r="J547">
        <v>1994</v>
      </c>
      <c r="K547" s="3">
        <f t="shared" si="36"/>
        <v>8.1387755102040824</v>
      </c>
      <c r="L547">
        <v>8.3000000000000007</v>
      </c>
      <c r="M547">
        <v>16</v>
      </c>
      <c r="N547">
        <v>6</v>
      </c>
      <c r="O547" s="4">
        <v>146.69999999999999</v>
      </c>
      <c r="P547">
        <v>46</v>
      </c>
      <c r="Q547">
        <v>162</v>
      </c>
      <c r="R547" s="3">
        <f t="shared" si="34"/>
        <v>3.5217391304347827</v>
      </c>
      <c r="S547">
        <v>6</v>
      </c>
    </row>
    <row r="548" spans="1:19" x14ac:dyDescent="0.2">
      <c r="A548">
        <v>2019</v>
      </c>
      <c r="B548" t="s">
        <v>342</v>
      </c>
      <c r="C548" t="s">
        <v>321</v>
      </c>
      <c r="D548" t="s">
        <v>85</v>
      </c>
      <c r="E548" t="s">
        <v>91</v>
      </c>
      <c r="F548">
        <v>13</v>
      </c>
      <c r="G548">
        <v>241</v>
      </c>
      <c r="H548">
        <v>407</v>
      </c>
      <c r="I548" s="6">
        <f t="shared" si="35"/>
        <v>59.213759213759211</v>
      </c>
      <c r="J548">
        <v>3097</v>
      </c>
      <c r="K548" s="3">
        <f t="shared" si="36"/>
        <v>7.6093366093366095</v>
      </c>
      <c r="L548">
        <v>7.7</v>
      </c>
      <c r="M548">
        <v>20</v>
      </c>
      <c r="N548">
        <v>8</v>
      </c>
      <c r="O548" s="4">
        <v>135.4</v>
      </c>
      <c r="P548">
        <v>69</v>
      </c>
      <c r="Q548">
        <v>319</v>
      </c>
      <c r="R548" s="3">
        <f t="shared" si="34"/>
        <v>4.6231884057971016</v>
      </c>
      <c r="S548">
        <v>3</v>
      </c>
    </row>
    <row r="549" spans="1:19" x14ac:dyDescent="0.2">
      <c r="A549">
        <v>2020</v>
      </c>
      <c r="B549" t="s">
        <v>220</v>
      </c>
      <c r="C549" t="s">
        <v>320</v>
      </c>
      <c r="D549" t="s">
        <v>85</v>
      </c>
      <c r="E549" t="s">
        <v>91</v>
      </c>
      <c r="F549">
        <v>6</v>
      </c>
      <c r="G549">
        <v>98</v>
      </c>
      <c r="H549">
        <v>152</v>
      </c>
      <c r="I549" s="6">
        <f t="shared" si="35"/>
        <v>64.473684210526315</v>
      </c>
      <c r="J549">
        <v>1699</v>
      </c>
      <c r="K549" s="3">
        <f t="shared" si="36"/>
        <v>11.177631578947368</v>
      </c>
      <c r="L549">
        <v>13</v>
      </c>
      <c r="M549">
        <v>18</v>
      </c>
      <c r="N549">
        <v>2</v>
      </c>
      <c r="O549" s="4">
        <v>194.8</v>
      </c>
      <c r="P549">
        <v>34</v>
      </c>
      <c r="Q549">
        <v>38</v>
      </c>
      <c r="R549" s="3">
        <f t="shared" si="34"/>
        <v>1.1176470588235294</v>
      </c>
      <c r="S549">
        <v>4</v>
      </c>
    </row>
    <row r="550" spans="1:19" x14ac:dyDescent="0.2">
      <c r="A550">
        <v>2014</v>
      </c>
      <c r="B550" t="s">
        <v>563</v>
      </c>
      <c r="C550" t="s">
        <v>321</v>
      </c>
      <c r="D550" t="s">
        <v>112</v>
      </c>
      <c r="E550" t="s">
        <v>93</v>
      </c>
      <c r="F550">
        <v>14</v>
      </c>
      <c r="G550">
        <v>294</v>
      </c>
      <c r="H550">
        <v>415</v>
      </c>
      <c r="I550" s="6">
        <f t="shared" ref="I550:I619" si="37">G550/H550*100</f>
        <v>70.843373493975903</v>
      </c>
      <c r="J550">
        <v>3696</v>
      </c>
      <c r="K550" s="3">
        <f t="shared" ref="K550:K581" si="38">J550/H550</f>
        <v>8.9060240963855417</v>
      </c>
      <c r="L550" s="4">
        <v>8.5</v>
      </c>
      <c r="M550">
        <v>23</v>
      </c>
      <c r="N550">
        <v>14</v>
      </c>
      <c r="O550" s="4">
        <v>157.19999999999999</v>
      </c>
      <c r="P550">
        <v>155</v>
      </c>
      <c r="Q550">
        <v>592</v>
      </c>
      <c r="R550" s="3">
        <f t="shared" ref="R550:R613" si="39">Q550/P550</f>
        <v>3.8193548387096774</v>
      </c>
      <c r="S550">
        <v>8</v>
      </c>
    </row>
    <row r="551" spans="1:19" x14ac:dyDescent="0.2">
      <c r="A551">
        <v>2015</v>
      </c>
      <c r="B551" t="s">
        <v>384</v>
      </c>
      <c r="C551" t="s">
        <v>322</v>
      </c>
      <c r="D551" t="s">
        <v>112</v>
      </c>
      <c r="E551" t="s">
        <v>93</v>
      </c>
      <c r="F551">
        <v>11</v>
      </c>
      <c r="G551">
        <v>272</v>
      </c>
      <c r="H551">
        <v>428</v>
      </c>
      <c r="I551" s="6">
        <f t="shared" si="37"/>
        <v>63.551401869158873</v>
      </c>
      <c r="J551">
        <v>3350</v>
      </c>
      <c r="K551" s="3">
        <f t="shared" si="38"/>
        <v>7.8271028037383177</v>
      </c>
      <c r="L551" s="4">
        <v>7.9</v>
      </c>
      <c r="M551">
        <v>20</v>
      </c>
      <c r="N551">
        <v>8</v>
      </c>
      <c r="O551" s="4">
        <v>141</v>
      </c>
      <c r="P551">
        <v>41</v>
      </c>
      <c r="Q551">
        <v>-77</v>
      </c>
      <c r="R551" s="3">
        <f t="shared" si="39"/>
        <v>-1.8780487804878048</v>
      </c>
      <c r="S551">
        <v>1</v>
      </c>
    </row>
    <row r="552" spans="1:19" x14ac:dyDescent="0.2">
      <c r="A552">
        <v>2016</v>
      </c>
      <c r="B552" t="s">
        <v>384</v>
      </c>
      <c r="C552" t="s">
        <v>320</v>
      </c>
      <c r="D552" t="s">
        <v>112</v>
      </c>
      <c r="E552" t="s">
        <v>93</v>
      </c>
      <c r="F552">
        <v>13</v>
      </c>
      <c r="G552">
        <v>244</v>
      </c>
      <c r="H552">
        <v>394</v>
      </c>
      <c r="I552" s="6">
        <f t="shared" si="37"/>
        <v>61.928934010152282</v>
      </c>
      <c r="J552">
        <v>3646</v>
      </c>
      <c r="K552" s="3">
        <f t="shared" si="38"/>
        <v>9.253807106598984</v>
      </c>
      <c r="L552" s="4">
        <v>9.6</v>
      </c>
      <c r="M552">
        <v>24</v>
      </c>
      <c r="N552">
        <v>8</v>
      </c>
      <c r="O552" s="4">
        <v>155.69999999999999</v>
      </c>
      <c r="P552">
        <v>48</v>
      </c>
      <c r="Q552">
        <v>-16</v>
      </c>
      <c r="R552" s="3">
        <f t="shared" si="39"/>
        <v>-0.33333333333333331</v>
      </c>
      <c r="S552">
        <v>2</v>
      </c>
    </row>
    <row r="553" spans="1:19" x14ac:dyDescent="0.2">
      <c r="A553">
        <v>2017</v>
      </c>
      <c r="B553" t="s">
        <v>384</v>
      </c>
      <c r="C553" t="s">
        <v>319</v>
      </c>
      <c r="D553" t="s">
        <v>112</v>
      </c>
      <c r="E553" t="s">
        <v>93</v>
      </c>
      <c r="F553">
        <v>13</v>
      </c>
      <c r="G553">
        <v>218</v>
      </c>
      <c r="H553">
        <v>348</v>
      </c>
      <c r="I553" s="6">
        <f t="shared" si="37"/>
        <v>62.643678160919535</v>
      </c>
      <c r="J553">
        <v>2877</v>
      </c>
      <c r="K553" s="3">
        <f t="shared" si="38"/>
        <v>8.2672413793103452</v>
      </c>
      <c r="L553" s="4">
        <v>8.4</v>
      </c>
      <c r="M553">
        <v>16</v>
      </c>
      <c r="N553">
        <v>6</v>
      </c>
      <c r="O553" s="4">
        <v>143.80000000000001</v>
      </c>
      <c r="P553">
        <v>37</v>
      </c>
      <c r="Q553">
        <v>-21</v>
      </c>
      <c r="R553" s="3">
        <f t="shared" si="39"/>
        <v>-0.56756756756756754</v>
      </c>
      <c r="S553">
        <v>0</v>
      </c>
    </row>
    <row r="554" spans="1:19" x14ac:dyDescent="0.2">
      <c r="A554">
        <v>2018</v>
      </c>
      <c r="B554" t="s">
        <v>384</v>
      </c>
      <c r="C554" t="s">
        <v>321</v>
      </c>
      <c r="D554" t="s">
        <v>112</v>
      </c>
      <c r="E554" t="s">
        <v>93</v>
      </c>
      <c r="F554">
        <v>13</v>
      </c>
      <c r="G554">
        <v>301</v>
      </c>
      <c r="H554">
        <v>447</v>
      </c>
      <c r="I554" s="6">
        <f t="shared" si="37"/>
        <v>67.337807606263979</v>
      </c>
      <c r="J554">
        <v>3705</v>
      </c>
      <c r="K554" s="3">
        <f t="shared" si="38"/>
        <v>8.2885906040268456</v>
      </c>
      <c r="L554" s="4">
        <v>8.9</v>
      </c>
      <c r="M554">
        <v>30</v>
      </c>
      <c r="N554">
        <v>7</v>
      </c>
      <c r="O554" s="4">
        <v>156</v>
      </c>
      <c r="P554">
        <v>85</v>
      </c>
      <c r="Q554">
        <v>12</v>
      </c>
      <c r="R554" s="3">
        <f t="shared" si="39"/>
        <v>0.14117647058823529</v>
      </c>
      <c r="S554">
        <v>0</v>
      </c>
    </row>
    <row r="555" spans="1:19" x14ac:dyDescent="0.2">
      <c r="A555">
        <v>2019</v>
      </c>
      <c r="B555" t="s">
        <v>607</v>
      </c>
      <c r="C555" t="s">
        <v>322</v>
      </c>
      <c r="D555" t="s">
        <v>112</v>
      </c>
      <c r="E555" t="s">
        <v>93</v>
      </c>
      <c r="F555">
        <v>8</v>
      </c>
      <c r="G555">
        <v>137</v>
      </c>
      <c r="H555">
        <v>219</v>
      </c>
      <c r="I555" s="6">
        <f t="shared" si="37"/>
        <v>62.557077625570777</v>
      </c>
      <c r="J555">
        <v>1879</v>
      </c>
      <c r="K555" s="3">
        <f t="shared" si="38"/>
        <v>8.5799086757990874</v>
      </c>
      <c r="L555" s="4">
        <v>8.1999999999999993</v>
      </c>
      <c r="M555">
        <v>9</v>
      </c>
      <c r="N555">
        <v>6</v>
      </c>
      <c r="O555" s="4">
        <v>142.69999999999999</v>
      </c>
      <c r="P555">
        <v>41</v>
      </c>
      <c r="Q555">
        <v>69</v>
      </c>
      <c r="R555" s="3">
        <f t="shared" si="39"/>
        <v>1.6829268292682926</v>
      </c>
      <c r="S555">
        <v>1</v>
      </c>
    </row>
    <row r="556" spans="1:19" x14ac:dyDescent="0.2">
      <c r="A556">
        <v>2020</v>
      </c>
      <c r="B556" t="s">
        <v>607</v>
      </c>
      <c r="C556" t="s">
        <v>320</v>
      </c>
      <c r="D556" t="s">
        <v>112</v>
      </c>
      <c r="E556" t="s">
        <v>93</v>
      </c>
      <c r="F556">
        <v>5</v>
      </c>
      <c r="G556">
        <v>96</v>
      </c>
      <c r="H556">
        <v>157</v>
      </c>
      <c r="I556" s="6">
        <f t="shared" si="37"/>
        <v>61.146496815286625</v>
      </c>
      <c r="J556">
        <v>1150</v>
      </c>
      <c r="K556" s="3">
        <f t="shared" si="38"/>
        <v>7.3248407643312099</v>
      </c>
      <c r="L556" s="4">
        <v>7.5</v>
      </c>
      <c r="M556">
        <v>6</v>
      </c>
      <c r="N556">
        <v>2</v>
      </c>
      <c r="O556" s="4">
        <v>132.69999999999999</v>
      </c>
      <c r="P556">
        <v>27</v>
      </c>
      <c r="Q556">
        <v>-6</v>
      </c>
      <c r="R556" s="3">
        <f t="shared" si="39"/>
        <v>-0.22222222222222221</v>
      </c>
      <c r="S556">
        <v>2</v>
      </c>
    </row>
    <row r="557" spans="1:19" x14ac:dyDescent="0.2">
      <c r="A557">
        <v>2014</v>
      </c>
      <c r="B557" t="s">
        <v>117</v>
      </c>
      <c r="C557" t="s">
        <v>321</v>
      </c>
      <c r="D557" t="s">
        <v>88</v>
      </c>
      <c r="E557" t="s">
        <v>93</v>
      </c>
      <c r="F557">
        <v>13</v>
      </c>
      <c r="G557">
        <v>270</v>
      </c>
      <c r="H557">
        <v>420</v>
      </c>
      <c r="I557" s="6">
        <f t="shared" si="37"/>
        <v>64.285714285714292</v>
      </c>
      <c r="J557">
        <v>4006</v>
      </c>
      <c r="K557" s="3">
        <f t="shared" si="38"/>
        <v>9.538095238095238</v>
      </c>
      <c r="L557" s="4">
        <v>10.3</v>
      </c>
      <c r="M557">
        <v>32</v>
      </c>
      <c r="N557">
        <v>7</v>
      </c>
      <c r="O557" s="4">
        <v>166.2</v>
      </c>
      <c r="P557">
        <v>57</v>
      </c>
      <c r="Q557">
        <v>-46</v>
      </c>
      <c r="R557" s="3">
        <f t="shared" si="39"/>
        <v>-0.80701754385964908</v>
      </c>
      <c r="S557">
        <v>0</v>
      </c>
    </row>
    <row r="558" spans="1:19" x14ac:dyDescent="0.2">
      <c r="A558">
        <v>2015</v>
      </c>
      <c r="B558" t="s">
        <v>446</v>
      </c>
      <c r="C558" t="s">
        <v>320</v>
      </c>
      <c r="D558" t="s">
        <v>88</v>
      </c>
      <c r="E558" t="s">
        <v>93</v>
      </c>
      <c r="F558">
        <v>13</v>
      </c>
      <c r="G558">
        <v>210</v>
      </c>
      <c r="H558">
        <v>346</v>
      </c>
      <c r="I558" s="6">
        <f t="shared" si="37"/>
        <v>60.693641618497111</v>
      </c>
      <c r="J558">
        <v>2678</v>
      </c>
      <c r="K558" s="3">
        <f t="shared" si="38"/>
        <v>7.7398843930635834</v>
      </c>
      <c r="L558" s="4">
        <v>7.4</v>
      </c>
      <c r="M558">
        <v>21</v>
      </c>
      <c r="N558">
        <v>12</v>
      </c>
      <c r="O558" s="4">
        <v>138.80000000000001</v>
      </c>
      <c r="P558">
        <v>45</v>
      </c>
      <c r="Q558">
        <v>36</v>
      </c>
      <c r="R558" s="3">
        <f t="shared" si="39"/>
        <v>0.8</v>
      </c>
      <c r="S558">
        <v>3</v>
      </c>
    </row>
    <row r="559" spans="1:19" x14ac:dyDescent="0.2">
      <c r="A559">
        <v>2016</v>
      </c>
      <c r="B559" t="s">
        <v>446</v>
      </c>
      <c r="C559" t="s">
        <v>319</v>
      </c>
      <c r="D559" t="s">
        <v>88</v>
      </c>
      <c r="E559" t="s">
        <v>93</v>
      </c>
      <c r="F559">
        <v>10</v>
      </c>
      <c r="G559">
        <v>129</v>
      </c>
      <c r="H559">
        <v>201</v>
      </c>
      <c r="I559" s="6">
        <f t="shared" si="37"/>
        <v>64.179104477611943</v>
      </c>
      <c r="J559">
        <v>1936</v>
      </c>
      <c r="K559" s="3">
        <f t="shared" si="38"/>
        <v>9.6318407960199011</v>
      </c>
      <c r="L559" s="4">
        <v>10.4</v>
      </c>
      <c r="M559">
        <v>19</v>
      </c>
      <c r="N559">
        <v>5</v>
      </c>
      <c r="O559" s="4">
        <v>171.3</v>
      </c>
      <c r="P559">
        <v>15</v>
      </c>
      <c r="Q559">
        <v>53</v>
      </c>
      <c r="R559" s="3">
        <f t="shared" si="39"/>
        <v>3.5333333333333332</v>
      </c>
      <c r="S559">
        <v>2</v>
      </c>
    </row>
    <row r="560" spans="1:19" x14ac:dyDescent="0.2">
      <c r="A560">
        <v>2017</v>
      </c>
      <c r="B560" t="s">
        <v>446</v>
      </c>
      <c r="C560" t="s">
        <v>321</v>
      </c>
      <c r="D560" t="s">
        <v>88</v>
      </c>
      <c r="E560" t="s">
        <v>93</v>
      </c>
      <c r="F560">
        <v>13</v>
      </c>
      <c r="G560">
        <v>284</v>
      </c>
      <c r="H560">
        <v>459</v>
      </c>
      <c r="I560" s="6">
        <f t="shared" si="37"/>
        <v>61.873638344226578</v>
      </c>
      <c r="J560">
        <v>3804</v>
      </c>
      <c r="K560" s="3">
        <f t="shared" si="38"/>
        <v>8.287581699346406</v>
      </c>
      <c r="L560" s="4">
        <v>8.6</v>
      </c>
      <c r="M560">
        <v>29</v>
      </c>
      <c r="N560">
        <v>10</v>
      </c>
      <c r="O560" s="4">
        <v>148</v>
      </c>
      <c r="P560">
        <v>54</v>
      </c>
      <c r="Q560">
        <v>123</v>
      </c>
      <c r="R560" s="3">
        <f t="shared" si="39"/>
        <v>2.2777777777777777</v>
      </c>
      <c r="S560">
        <v>4</v>
      </c>
    </row>
    <row r="561" spans="1:19" x14ac:dyDescent="0.2">
      <c r="A561">
        <v>2018</v>
      </c>
      <c r="B561" t="s">
        <v>254</v>
      </c>
      <c r="C561" t="s">
        <v>320</v>
      </c>
      <c r="D561" t="s">
        <v>88</v>
      </c>
      <c r="E561" t="s">
        <v>93</v>
      </c>
      <c r="F561">
        <v>10</v>
      </c>
      <c r="G561">
        <v>119</v>
      </c>
      <c r="H561">
        <v>202</v>
      </c>
      <c r="I561" s="6">
        <f t="shared" si="37"/>
        <v>58.910891089108908</v>
      </c>
      <c r="J561">
        <v>1387</v>
      </c>
      <c r="K561" s="3">
        <f t="shared" si="38"/>
        <v>6.8663366336633667</v>
      </c>
      <c r="L561" s="4">
        <v>6</v>
      </c>
      <c r="M561">
        <v>7</v>
      </c>
      <c r="N561">
        <v>7</v>
      </c>
      <c r="O561" s="4">
        <v>121.1</v>
      </c>
      <c r="P561">
        <v>28</v>
      </c>
      <c r="Q561">
        <v>-10</v>
      </c>
      <c r="R561" s="3">
        <f t="shared" si="39"/>
        <v>-0.35714285714285715</v>
      </c>
      <c r="S561">
        <v>1</v>
      </c>
    </row>
    <row r="562" spans="1:19" x14ac:dyDescent="0.2">
      <c r="A562">
        <v>2018</v>
      </c>
      <c r="B562" t="s">
        <v>387</v>
      </c>
      <c r="C562" t="s">
        <v>321</v>
      </c>
      <c r="D562" t="s">
        <v>88</v>
      </c>
      <c r="E562" t="s">
        <v>93</v>
      </c>
      <c r="F562">
        <v>9</v>
      </c>
      <c r="G562">
        <v>183</v>
      </c>
      <c r="H562">
        <v>298</v>
      </c>
      <c r="I562" s="6">
        <f t="shared" si="37"/>
        <v>61.409395973154361</v>
      </c>
      <c r="J562">
        <v>2261</v>
      </c>
      <c r="K562" s="3">
        <f t="shared" si="38"/>
        <v>7.5872483221476514</v>
      </c>
      <c r="L562" s="4">
        <v>7.5</v>
      </c>
      <c r="M562">
        <v>19</v>
      </c>
      <c r="N562">
        <v>9</v>
      </c>
      <c r="O562" s="4">
        <v>140.1</v>
      </c>
      <c r="P562">
        <v>45</v>
      </c>
      <c r="Q562">
        <v>-14</v>
      </c>
      <c r="R562" s="3">
        <f t="shared" si="39"/>
        <v>-0.31111111111111112</v>
      </c>
      <c r="S562">
        <v>1</v>
      </c>
    </row>
    <row r="563" spans="1:19" x14ac:dyDescent="0.2">
      <c r="A563">
        <v>2019</v>
      </c>
      <c r="B563" t="s">
        <v>263</v>
      </c>
      <c r="C563" t="s">
        <v>319</v>
      </c>
      <c r="D563" t="s">
        <v>88</v>
      </c>
      <c r="E563" t="s">
        <v>93</v>
      </c>
      <c r="F563">
        <v>11</v>
      </c>
      <c r="G563">
        <v>209</v>
      </c>
      <c r="H563">
        <v>338</v>
      </c>
      <c r="I563" s="6">
        <f t="shared" si="37"/>
        <v>61.834319526627226</v>
      </c>
      <c r="J563">
        <v>2803</v>
      </c>
      <c r="K563" s="3">
        <f t="shared" si="38"/>
        <v>8.2928994082840237</v>
      </c>
      <c r="L563" s="4">
        <v>8.1</v>
      </c>
      <c r="M563">
        <v>13</v>
      </c>
      <c r="N563">
        <v>7</v>
      </c>
      <c r="O563" s="4">
        <v>140</v>
      </c>
      <c r="P563">
        <v>63</v>
      </c>
      <c r="Q563">
        <v>-21</v>
      </c>
      <c r="R563" s="3">
        <f t="shared" si="39"/>
        <v>-0.33333333333333331</v>
      </c>
      <c r="S563">
        <v>2</v>
      </c>
    </row>
    <row r="564" spans="1:19" x14ac:dyDescent="0.2">
      <c r="A564">
        <v>2020</v>
      </c>
      <c r="B564" t="s">
        <v>263</v>
      </c>
      <c r="C564" t="s">
        <v>321</v>
      </c>
      <c r="D564" t="s">
        <v>88</v>
      </c>
      <c r="E564" t="s">
        <v>93</v>
      </c>
      <c r="F564">
        <v>4</v>
      </c>
      <c r="G564">
        <v>45</v>
      </c>
      <c r="H564">
        <v>80</v>
      </c>
      <c r="I564" s="6">
        <f t="shared" si="37"/>
        <v>56.25</v>
      </c>
      <c r="J564">
        <v>591</v>
      </c>
      <c r="K564" s="3">
        <f t="shared" si="38"/>
        <v>7.3875000000000002</v>
      </c>
      <c r="L564" s="4">
        <v>7</v>
      </c>
      <c r="M564">
        <v>3</v>
      </c>
      <c r="N564">
        <v>2</v>
      </c>
      <c r="O564" s="4">
        <v>125.7</v>
      </c>
      <c r="P564">
        <v>23</v>
      </c>
      <c r="Q564">
        <v>10</v>
      </c>
      <c r="R564" s="3">
        <f t="shared" si="39"/>
        <v>0.43478260869565216</v>
      </c>
      <c r="S564">
        <v>2</v>
      </c>
    </row>
    <row r="565" spans="1:19" x14ac:dyDescent="0.2">
      <c r="A565">
        <v>2014</v>
      </c>
      <c r="B565" t="s">
        <v>592</v>
      </c>
      <c r="C565" t="s">
        <v>319</v>
      </c>
      <c r="D565" t="s">
        <v>57</v>
      </c>
      <c r="E565" t="s">
        <v>93</v>
      </c>
      <c r="F565">
        <v>14</v>
      </c>
      <c r="G565">
        <v>252</v>
      </c>
      <c r="H565">
        <v>432</v>
      </c>
      <c r="I565" s="6">
        <f t="shared" si="37"/>
        <v>58.333333333333336</v>
      </c>
      <c r="J565">
        <v>2620</v>
      </c>
      <c r="K565" s="3">
        <f t="shared" si="38"/>
        <v>6.0648148148148149</v>
      </c>
      <c r="L565" s="4">
        <v>5.2</v>
      </c>
      <c r="M565">
        <v>22</v>
      </c>
      <c r="N565">
        <v>18</v>
      </c>
      <c r="O565" s="4">
        <v>117.8</v>
      </c>
      <c r="P565">
        <v>110</v>
      </c>
      <c r="Q565">
        <v>360</v>
      </c>
      <c r="R565" s="3">
        <f t="shared" si="39"/>
        <v>3.2727272727272729</v>
      </c>
      <c r="S565">
        <v>3</v>
      </c>
    </row>
    <row r="566" spans="1:19" x14ac:dyDescent="0.2">
      <c r="A566">
        <v>2015</v>
      </c>
      <c r="B566" t="s">
        <v>614</v>
      </c>
      <c r="C566" t="s">
        <v>322</v>
      </c>
      <c r="D566" t="s">
        <v>57</v>
      </c>
      <c r="E566" t="s">
        <v>93</v>
      </c>
      <c r="F566">
        <v>8</v>
      </c>
      <c r="G566">
        <v>78</v>
      </c>
      <c r="H566">
        <v>157</v>
      </c>
      <c r="I566" s="6">
        <f t="shared" si="37"/>
        <v>49.681528662420384</v>
      </c>
      <c r="J566">
        <v>817</v>
      </c>
      <c r="K566" s="3">
        <f t="shared" si="38"/>
        <v>5.2038216560509554</v>
      </c>
      <c r="L566" s="4">
        <v>4</v>
      </c>
      <c r="M566">
        <v>2</v>
      </c>
      <c r="N566">
        <v>5</v>
      </c>
      <c r="O566" s="4">
        <v>91.2</v>
      </c>
      <c r="P566">
        <v>51</v>
      </c>
      <c r="Q566">
        <v>211</v>
      </c>
      <c r="R566" s="3">
        <f t="shared" si="39"/>
        <v>4.1372549019607847</v>
      </c>
      <c r="S566">
        <v>5</v>
      </c>
    </row>
    <row r="567" spans="1:19" x14ac:dyDescent="0.2">
      <c r="A567">
        <v>2016</v>
      </c>
      <c r="B567" t="s">
        <v>476</v>
      </c>
      <c r="C567" t="s">
        <v>320</v>
      </c>
      <c r="D567" t="s">
        <v>57</v>
      </c>
      <c r="E567" t="s">
        <v>93</v>
      </c>
      <c r="F567">
        <v>10</v>
      </c>
      <c r="G567">
        <v>166</v>
      </c>
      <c r="H567">
        <v>322</v>
      </c>
      <c r="I567" s="6">
        <f t="shared" si="37"/>
        <v>51.552795031055901</v>
      </c>
      <c r="J567">
        <v>2021</v>
      </c>
      <c r="K567" s="3">
        <f t="shared" si="38"/>
        <v>6.2763975155279503</v>
      </c>
      <c r="L567" s="4">
        <v>5.7</v>
      </c>
      <c r="M567">
        <v>13</v>
      </c>
      <c r="N567">
        <v>10</v>
      </c>
      <c r="O567" s="4">
        <v>111.4</v>
      </c>
      <c r="P567">
        <v>77</v>
      </c>
      <c r="Q567">
        <v>122</v>
      </c>
      <c r="R567" s="3">
        <f t="shared" si="39"/>
        <v>1.5844155844155845</v>
      </c>
      <c r="S567">
        <v>2</v>
      </c>
    </row>
    <row r="568" spans="1:19" x14ac:dyDescent="0.2">
      <c r="A568">
        <v>2017</v>
      </c>
      <c r="B568" t="s">
        <v>406</v>
      </c>
      <c r="C568" t="s">
        <v>319</v>
      </c>
      <c r="D568" t="s">
        <v>57</v>
      </c>
      <c r="E568" t="s">
        <v>93</v>
      </c>
      <c r="F568">
        <v>14</v>
      </c>
      <c r="G568">
        <v>218</v>
      </c>
      <c r="H568">
        <v>351</v>
      </c>
      <c r="I568" s="6">
        <f t="shared" si="37"/>
        <v>62.10826210826211</v>
      </c>
      <c r="J568">
        <v>2726</v>
      </c>
      <c r="K568" s="3">
        <f t="shared" si="38"/>
        <v>7.766381766381766</v>
      </c>
      <c r="L568" s="4">
        <v>7.9</v>
      </c>
      <c r="M568">
        <v>14</v>
      </c>
      <c r="N568">
        <v>5</v>
      </c>
      <c r="O568" s="4">
        <v>137.69999999999999</v>
      </c>
      <c r="P568">
        <v>58</v>
      </c>
      <c r="Q568">
        <v>300</v>
      </c>
      <c r="R568" s="3">
        <f t="shared" si="39"/>
        <v>5.1724137931034484</v>
      </c>
      <c r="S568">
        <v>4</v>
      </c>
    </row>
    <row r="569" spans="1:19" x14ac:dyDescent="0.2">
      <c r="A569">
        <v>2018</v>
      </c>
      <c r="B569" t="s">
        <v>406</v>
      </c>
      <c r="C569" t="s">
        <v>321</v>
      </c>
      <c r="D569" t="s">
        <v>57</v>
      </c>
      <c r="E569" t="s">
        <v>93</v>
      </c>
      <c r="F569">
        <v>14</v>
      </c>
      <c r="G569">
        <v>293</v>
      </c>
      <c r="H569">
        <v>427</v>
      </c>
      <c r="I569" s="6">
        <f t="shared" si="37"/>
        <v>68.618266978922719</v>
      </c>
      <c r="J569">
        <v>3629</v>
      </c>
      <c r="K569" s="3">
        <f t="shared" si="38"/>
        <v>8.4988290398126463</v>
      </c>
      <c r="L569" s="4">
        <v>9.1</v>
      </c>
      <c r="M569">
        <v>25</v>
      </c>
      <c r="N569">
        <v>5</v>
      </c>
      <c r="O569" s="4">
        <v>157</v>
      </c>
      <c r="P569">
        <v>71</v>
      </c>
      <c r="Q569">
        <v>294</v>
      </c>
      <c r="R569" s="3">
        <f t="shared" si="39"/>
        <v>4.140845070422535</v>
      </c>
      <c r="S569">
        <v>8</v>
      </c>
    </row>
    <row r="570" spans="1:19" x14ac:dyDescent="0.2">
      <c r="A570">
        <v>2019</v>
      </c>
      <c r="B570" t="s">
        <v>363</v>
      </c>
      <c r="C570" t="s">
        <v>321</v>
      </c>
      <c r="D570" t="s">
        <v>57</v>
      </c>
      <c r="E570" t="s">
        <v>93</v>
      </c>
      <c r="F570">
        <v>12</v>
      </c>
      <c r="G570">
        <v>236</v>
      </c>
      <c r="H570">
        <v>365</v>
      </c>
      <c r="I570" s="6">
        <f t="shared" si="37"/>
        <v>64.657534246575338</v>
      </c>
      <c r="J570">
        <v>2654</v>
      </c>
      <c r="K570" s="3">
        <f t="shared" si="38"/>
        <v>7.2712328767123289</v>
      </c>
      <c r="L570" s="4">
        <v>6.7</v>
      </c>
      <c r="M570">
        <v>15</v>
      </c>
      <c r="N570">
        <v>11</v>
      </c>
      <c r="O570" s="4">
        <v>133.30000000000001</v>
      </c>
      <c r="P570">
        <v>98</v>
      </c>
      <c r="Q570">
        <v>264</v>
      </c>
      <c r="R570" s="3">
        <f t="shared" si="39"/>
        <v>2.693877551020408</v>
      </c>
      <c r="S570">
        <v>2</v>
      </c>
    </row>
    <row r="571" spans="1:19" x14ac:dyDescent="0.2">
      <c r="A571">
        <v>2020</v>
      </c>
      <c r="B571" t="s">
        <v>217</v>
      </c>
      <c r="C571" t="s">
        <v>319</v>
      </c>
      <c r="D571" t="s">
        <v>57</v>
      </c>
      <c r="E571" t="s">
        <v>93</v>
      </c>
      <c r="F571">
        <v>6</v>
      </c>
      <c r="G571">
        <v>150</v>
      </c>
      <c r="H571">
        <v>232</v>
      </c>
      <c r="I571" s="6">
        <f t="shared" si="37"/>
        <v>64.65517241379311</v>
      </c>
      <c r="J571">
        <v>2021</v>
      </c>
      <c r="K571" s="3">
        <f t="shared" si="38"/>
        <v>8.7112068965517242</v>
      </c>
      <c r="L571" s="4">
        <v>8.9</v>
      </c>
      <c r="M571">
        <v>14</v>
      </c>
      <c r="N571">
        <v>5</v>
      </c>
      <c r="O571" s="4">
        <v>153.4</v>
      </c>
      <c r="P571">
        <v>57</v>
      </c>
      <c r="Q571">
        <v>18</v>
      </c>
      <c r="R571" s="3">
        <f t="shared" si="39"/>
        <v>0.31578947368421051</v>
      </c>
      <c r="S571">
        <v>3</v>
      </c>
    </row>
    <row r="572" spans="1:19" x14ac:dyDescent="0.2">
      <c r="A572">
        <v>2014</v>
      </c>
      <c r="B572" t="s">
        <v>558</v>
      </c>
      <c r="C572" t="s">
        <v>320</v>
      </c>
      <c r="D572" t="s">
        <v>38</v>
      </c>
      <c r="E572" t="s">
        <v>93</v>
      </c>
      <c r="F572">
        <v>13</v>
      </c>
      <c r="G572">
        <v>210</v>
      </c>
      <c r="H572">
        <v>416</v>
      </c>
      <c r="I572" s="6">
        <f t="shared" si="37"/>
        <v>50.480769230769226</v>
      </c>
      <c r="J572">
        <v>2538</v>
      </c>
      <c r="K572" s="3">
        <f t="shared" si="38"/>
        <v>6.1009615384615383</v>
      </c>
      <c r="L572" s="4">
        <v>5.3</v>
      </c>
      <c r="M572">
        <v>13</v>
      </c>
      <c r="N572">
        <v>13</v>
      </c>
      <c r="O572" s="4">
        <v>105.8</v>
      </c>
      <c r="P572">
        <v>110</v>
      </c>
      <c r="Q572">
        <v>203</v>
      </c>
      <c r="R572" s="3">
        <f t="shared" si="39"/>
        <v>1.8454545454545455</v>
      </c>
      <c r="S572">
        <v>1</v>
      </c>
    </row>
    <row r="573" spans="1:19" x14ac:dyDescent="0.2">
      <c r="A573">
        <v>2015</v>
      </c>
      <c r="B573" t="s">
        <v>676</v>
      </c>
      <c r="C573" t="s">
        <v>321</v>
      </c>
      <c r="D573" t="s">
        <v>38</v>
      </c>
      <c r="E573" t="s">
        <v>93</v>
      </c>
      <c r="F573">
        <v>9</v>
      </c>
      <c r="G573">
        <v>128</v>
      </c>
      <c r="H573">
        <v>271</v>
      </c>
      <c r="I573" s="6">
        <f t="shared" si="37"/>
        <v>47.232472324723247</v>
      </c>
      <c r="J573">
        <v>1542</v>
      </c>
      <c r="K573" s="3">
        <f t="shared" si="38"/>
        <v>5.6900369003690034</v>
      </c>
      <c r="L573" s="4">
        <v>3.7</v>
      </c>
      <c r="M573">
        <v>7</v>
      </c>
      <c r="N573">
        <v>15</v>
      </c>
      <c r="O573" s="4">
        <v>92.5</v>
      </c>
      <c r="P573">
        <v>38</v>
      </c>
      <c r="Q573">
        <v>-89</v>
      </c>
      <c r="R573" s="3">
        <f t="shared" si="39"/>
        <v>-2.3421052631578947</v>
      </c>
      <c r="S573">
        <v>1</v>
      </c>
    </row>
    <row r="574" spans="1:19" x14ac:dyDescent="0.2">
      <c r="A574">
        <v>2016</v>
      </c>
      <c r="B574" t="s">
        <v>434</v>
      </c>
      <c r="C574" t="s">
        <v>320</v>
      </c>
      <c r="D574" t="s">
        <v>38</v>
      </c>
      <c r="E574" t="s">
        <v>93</v>
      </c>
      <c r="F574">
        <v>13</v>
      </c>
      <c r="G574">
        <v>209</v>
      </c>
      <c r="H574">
        <v>335</v>
      </c>
      <c r="I574" s="6">
        <f t="shared" si="37"/>
        <v>62.388059701492537</v>
      </c>
      <c r="J574">
        <v>2488</v>
      </c>
      <c r="K574" s="3">
        <f t="shared" si="38"/>
        <v>7.4268656716417913</v>
      </c>
      <c r="L574" s="4">
        <v>7.6</v>
      </c>
      <c r="M574">
        <v>19</v>
      </c>
      <c r="N574">
        <v>7</v>
      </c>
      <c r="O574" s="4">
        <v>139.30000000000001</v>
      </c>
      <c r="P574">
        <v>88</v>
      </c>
      <c r="Q574">
        <v>306</v>
      </c>
      <c r="R574" s="3">
        <f t="shared" si="39"/>
        <v>3.4772727272727271</v>
      </c>
      <c r="S574">
        <v>4</v>
      </c>
    </row>
    <row r="575" spans="1:19" x14ac:dyDescent="0.2">
      <c r="A575">
        <v>2017</v>
      </c>
      <c r="B575" t="s">
        <v>434</v>
      </c>
      <c r="C575" t="s">
        <v>319</v>
      </c>
      <c r="D575" t="s">
        <v>38</v>
      </c>
      <c r="E575" t="s">
        <v>93</v>
      </c>
      <c r="F575">
        <v>12</v>
      </c>
      <c r="G575">
        <v>254</v>
      </c>
      <c r="H575">
        <v>412</v>
      </c>
      <c r="I575" s="6">
        <f t="shared" si="37"/>
        <v>61.650485436893199</v>
      </c>
      <c r="J575">
        <v>2785</v>
      </c>
      <c r="K575" s="3">
        <f t="shared" si="38"/>
        <v>6.7597087378640781</v>
      </c>
      <c r="L575" s="4">
        <v>6.8</v>
      </c>
      <c r="M575">
        <v>18</v>
      </c>
      <c r="N575">
        <v>8</v>
      </c>
      <c r="O575" s="4">
        <v>129</v>
      </c>
      <c r="P575">
        <v>58</v>
      </c>
      <c r="Q575">
        <v>7</v>
      </c>
      <c r="R575" s="3">
        <f t="shared" si="39"/>
        <v>0.1206896551724138</v>
      </c>
      <c r="S575">
        <v>2</v>
      </c>
    </row>
    <row r="576" spans="1:19" x14ac:dyDescent="0.2">
      <c r="A576">
        <v>2018</v>
      </c>
      <c r="B576" t="s">
        <v>185</v>
      </c>
      <c r="C576" t="s">
        <v>320</v>
      </c>
      <c r="D576" t="s">
        <v>38</v>
      </c>
      <c r="E576" t="s">
        <v>93</v>
      </c>
      <c r="F576">
        <v>13</v>
      </c>
      <c r="G576">
        <v>285</v>
      </c>
      <c r="H576">
        <v>484</v>
      </c>
      <c r="I576" s="6">
        <f t="shared" si="37"/>
        <v>58.884297520661157</v>
      </c>
      <c r="J576">
        <v>3875</v>
      </c>
      <c r="K576" s="3">
        <f t="shared" si="38"/>
        <v>8.0061983471074374</v>
      </c>
      <c r="L576" s="4">
        <v>8.6</v>
      </c>
      <c r="M576">
        <v>36</v>
      </c>
      <c r="N576">
        <v>10</v>
      </c>
      <c r="O576" s="4">
        <v>146.5</v>
      </c>
      <c r="P576">
        <v>134</v>
      </c>
      <c r="Q576">
        <v>359</v>
      </c>
      <c r="R576" s="3">
        <f t="shared" si="39"/>
        <v>2.6791044776119404</v>
      </c>
      <c r="S576">
        <v>4</v>
      </c>
    </row>
    <row r="577" spans="1:19" x14ac:dyDescent="0.2">
      <c r="A577">
        <v>2019</v>
      </c>
      <c r="B577" t="s">
        <v>185</v>
      </c>
      <c r="C577" t="s">
        <v>319</v>
      </c>
      <c r="D577" t="s">
        <v>38</v>
      </c>
      <c r="E577" t="s">
        <v>93</v>
      </c>
      <c r="F577">
        <v>14</v>
      </c>
      <c r="G577">
        <v>326</v>
      </c>
      <c r="H577">
        <v>511</v>
      </c>
      <c r="I577" s="6">
        <f t="shared" si="37"/>
        <v>63.796477495107631</v>
      </c>
      <c r="J577">
        <v>4135</v>
      </c>
      <c r="K577" s="3">
        <f t="shared" si="38"/>
        <v>8.09197651663405</v>
      </c>
      <c r="L577" s="4">
        <v>8.1999999999999993</v>
      </c>
      <c r="M577">
        <v>33</v>
      </c>
      <c r="N577">
        <v>14</v>
      </c>
      <c r="O577" s="4">
        <v>147.6</v>
      </c>
      <c r="P577">
        <v>101</v>
      </c>
      <c r="Q577">
        <v>383</v>
      </c>
      <c r="R577" s="3">
        <f t="shared" si="39"/>
        <v>3.7920792079207919</v>
      </c>
      <c r="S577">
        <v>7</v>
      </c>
    </row>
    <row r="578" spans="1:19" x14ac:dyDescent="0.2">
      <c r="A578">
        <v>2020</v>
      </c>
      <c r="B578" t="s">
        <v>299</v>
      </c>
      <c r="C578" t="s">
        <v>320</v>
      </c>
      <c r="D578" t="s">
        <v>38</v>
      </c>
      <c r="E578" t="s">
        <v>93</v>
      </c>
      <c r="F578">
        <v>9</v>
      </c>
      <c r="G578">
        <v>195</v>
      </c>
      <c r="H578">
        <v>313</v>
      </c>
      <c r="I578" s="6">
        <f t="shared" si="37"/>
        <v>62.300319488817891</v>
      </c>
      <c r="J578">
        <v>2083</v>
      </c>
      <c r="K578" s="3">
        <f t="shared" si="38"/>
        <v>6.6549520766773167</v>
      </c>
      <c r="L578" s="4">
        <v>6.7</v>
      </c>
      <c r="M578">
        <v>14</v>
      </c>
      <c r="N578">
        <v>6</v>
      </c>
      <c r="O578" s="4">
        <v>129.1</v>
      </c>
      <c r="P578">
        <v>116</v>
      </c>
      <c r="Q578">
        <v>483</v>
      </c>
      <c r="R578" s="3">
        <f t="shared" si="39"/>
        <v>4.1637931034482758</v>
      </c>
      <c r="S578">
        <v>7</v>
      </c>
    </row>
    <row r="579" spans="1:19" x14ac:dyDescent="0.2">
      <c r="A579">
        <v>2014</v>
      </c>
      <c r="B579" t="s">
        <v>590</v>
      </c>
      <c r="C579" t="s">
        <v>321</v>
      </c>
      <c r="D579" t="s">
        <v>82</v>
      </c>
      <c r="E579" t="s">
        <v>93</v>
      </c>
      <c r="F579">
        <v>13</v>
      </c>
      <c r="G579">
        <v>239</v>
      </c>
      <c r="H579">
        <v>405</v>
      </c>
      <c r="I579" s="6">
        <f t="shared" si="37"/>
        <v>59.012345679012348</v>
      </c>
      <c r="J579">
        <v>2498</v>
      </c>
      <c r="K579" s="3">
        <f t="shared" si="38"/>
        <v>6.1679012345679016</v>
      </c>
      <c r="L579" s="4">
        <v>5.8</v>
      </c>
      <c r="M579">
        <v>18</v>
      </c>
      <c r="N579">
        <v>11</v>
      </c>
      <c r="O579" s="4">
        <v>120.1</v>
      </c>
      <c r="P579">
        <v>177</v>
      </c>
      <c r="Q579">
        <v>1046</v>
      </c>
      <c r="R579" s="3">
        <f t="shared" si="39"/>
        <v>5.9096045197740112</v>
      </c>
      <c r="S579">
        <v>13</v>
      </c>
    </row>
    <row r="580" spans="1:19" x14ac:dyDescent="0.2">
      <c r="A580">
        <v>2015</v>
      </c>
      <c r="B580" t="s">
        <v>521</v>
      </c>
      <c r="C580" t="s">
        <v>319</v>
      </c>
      <c r="D580" t="s">
        <v>82</v>
      </c>
      <c r="E580" t="s">
        <v>93</v>
      </c>
      <c r="F580">
        <v>13</v>
      </c>
      <c r="G580">
        <v>186</v>
      </c>
      <c r="H580">
        <v>326</v>
      </c>
      <c r="I580" s="6">
        <f t="shared" si="37"/>
        <v>57.055214723926383</v>
      </c>
      <c r="J580">
        <v>2138</v>
      </c>
      <c r="K580" s="3">
        <f t="shared" si="38"/>
        <v>6.5582822085889569</v>
      </c>
      <c r="L580" s="4">
        <v>6.5</v>
      </c>
      <c r="M580">
        <v>15</v>
      </c>
      <c r="N580">
        <v>7</v>
      </c>
      <c r="O580" s="4">
        <v>123</v>
      </c>
      <c r="P580">
        <v>98</v>
      </c>
      <c r="Q580">
        <v>322</v>
      </c>
      <c r="R580" s="3">
        <f t="shared" si="39"/>
        <v>3.2857142857142856</v>
      </c>
      <c r="S580">
        <v>4</v>
      </c>
    </row>
    <row r="581" spans="1:19" x14ac:dyDescent="0.2">
      <c r="A581">
        <v>2016</v>
      </c>
      <c r="B581" t="s">
        <v>521</v>
      </c>
      <c r="C581" t="s">
        <v>321</v>
      </c>
      <c r="D581" t="s">
        <v>82</v>
      </c>
      <c r="E581" t="s">
        <v>93</v>
      </c>
      <c r="F581">
        <v>8</v>
      </c>
      <c r="G581">
        <v>110</v>
      </c>
      <c r="H581">
        <v>174</v>
      </c>
      <c r="I581" s="6">
        <f t="shared" si="37"/>
        <v>63.218390804597703</v>
      </c>
      <c r="J581">
        <v>1161</v>
      </c>
      <c r="K581" s="3">
        <f t="shared" si="38"/>
        <v>6.6724137931034484</v>
      </c>
      <c r="L581" s="4">
        <v>6.9</v>
      </c>
      <c r="M581">
        <v>9</v>
      </c>
      <c r="N581">
        <v>3</v>
      </c>
      <c r="O581" s="4">
        <v>132.9</v>
      </c>
      <c r="P581">
        <v>53</v>
      </c>
      <c r="Q581">
        <v>95</v>
      </c>
      <c r="R581" s="3">
        <f t="shared" si="39"/>
        <v>1.7924528301886793</v>
      </c>
      <c r="S581">
        <v>2</v>
      </c>
    </row>
    <row r="582" spans="1:19" x14ac:dyDescent="0.2">
      <c r="A582">
        <v>2017</v>
      </c>
      <c r="B582" t="s">
        <v>417</v>
      </c>
      <c r="C582" t="s">
        <v>319</v>
      </c>
      <c r="D582" t="s">
        <v>82</v>
      </c>
      <c r="E582" t="s">
        <v>93</v>
      </c>
      <c r="F582">
        <v>10</v>
      </c>
      <c r="G582">
        <v>228</v>
      </c>
      <c r="H582">
        <v>374</v>
      </c>
      <c r="I582" s="6">
        <f t="shared" si="37"/>
        <v>60.962566844919785</v>
      </c>
      <c r="J582">
        <v>2746</v>
      </c>
      <c r="K582" s="3">
        <f>J582/H582</f>
        <v>7.3422459893048124</v>
      </c>
      <c r="L582" s="4">
        <v>7.4</v>
      </c>
      <c r="M582">
        <v>25</v>
      </c>
      <c r="N582">
        <v>11</v>
      </c>
      <c r="O582" s="4">
        <v>138.80000000000001</v>
      </c>
      <c r="P582">
        <v>53</v>
      </c>
      <c r="Q582">
        <v>180</v>
      </c>
      <c r="R582" s="3">
        <f t="shared" si="39"/>
        <v>3.3962264150943398</v>
      </c>
      <c r="S582">
        <v>4</v>
      </c>
    </row>
    <row r="583" spans="1:19" x14ac:dyDescent="0.2">
      <c r="A583">
        <v>2018</v>
      </c>
      <c r="B583" t="s">
        <v>417</v>
      </c>
      <c r="C583" t="s">
        <v>321</v>
      </c>
      <c r="D583" t="s">
        <v>82</v>
      </c>
      <c r="E583" t="s">
        <v>93</v>
      </c>
      <c r="F583">
        <v>12</v>
      </c>
      <c r="G583">
        <v>268</v>
      </c>
      <c r="H583">
        <v>443</v>
      </c>
      <c r="I583" s="6">
        <f t="shared" si="37"/>
        <v>60.496613995485326</v>
      </c>
      <c r="J583">
        <v>3331</v>
      </c>
      <c r="K583" s="3">
        <f>J583/H583</f>
        <v>7.5191873589164784</v>
      </c>
      <c r="L583" s="4">
        <v>7.3</v>
      </c>
      <c r="M583">
        <v>24</v>
      </c>
      <c r="N583">
        <v>13</v>
      </c>
      <c r="O583" s="4">
        <v>135.69999999999999</v>
      </c>
      <c r="P583">
        <v>51</v>
      </c>
      <c r="Q583">
        <v>146</v>
      </c>
      <c r="R583" s="3">
        <f t="shared" si="39"/>
        <v>2.8627450980392157</v>
      </c>
      <c r="S583">
        <v>3</v>
      </c>
    </row>
    <row r="584" spans="1:19" x14ac:dyDescent="0.2">
      <c r="A584">
        <v>2019</v>
      </c>
      <c r="B584" t="s">
        <v>279</v>
      </c>
      <c r="C584" t="s">
        <v>322</v>
      </c>
      <c r="D584" t="s">
        <v>82</v>
      </c>
      <c r="E584" t="s">
        <v>93</v>
      </c>
      <c r="F584">
        <v>10</v>
      </c>
      <c r="G584">
        <v>237</v>
      </c>
      <c r="H584">
        <v>374</v>
      </c>
      <c r="I584" s="6">
        <f t="shared" si="37"/>
        <v>63.36898395721925</v>
      </c>
      <c r="J584">
        <v>2335</v>
      </c>
      <c r="K584" s="3">
        <f>J584/H584</f>
        <v>6.2433155080213902</v>
      </c>
      <c r="L584" s="4">
        <v>6</v>
      </c>
      <c r="M584">
        <v>11</v>
      </c>
      <c r="N584">
        <v>7</v>
      </c>
      <c r="O584" s="4">
        <v>121.8</v>
      </c>
      <c r="P584">
        <v>54</v>
      </c>
      <c r="Q584">
        <v>-6</v>
      </c>
      <c r="R584" s="3">
        <f t="shared" si="39"/>
        <v>-0.1111111111111111</v>
      </c>
      <c r="S584">
        <v>0</v>
      </c>
    </row>
    <row r="585" spans="1:19" x14ac:dyDescent="0.2">
      <c r="A585">
        <v>2020</v>
      </c>
      <c r="B585" t="s">
        <v>279</v>
      </c>
      <c r="C585" t="s">
        <v>320</v>
      </c>
      <c r="D585" t="s">
        <v>82</v>
      </c>
      <c r="E585" t="s">
        <v>93</v>
      </c>
      <c r="F585">
        <v>9</v>
      </c>
      <c r="G585">
        <v>249</v>
      </c>
      <c r="H585">
        <v>355</v>
      </c>
      <c r="I585" s="6">
        <f t="shared" si="37"/>
        <v>70.140845070422529</v>
      </c>
      <c r="J585">
        <v>2858</v>
      </c>
      <c r="K585" s="3">
        <f>J585/H585</f>
        <v>8.0507042253521135</v>
      </c>
      <c r="L585" s="4">
        <v>9.1</v>
      </c>
      <c r="M585">
        <v>27</v>
      </c>
      <c r="N585">
        <v>4</v>
      </c>
      <c r="O585" s="4">
        <v>160.6</v>
      </c>
      <c r="P585">
        <v>33</v>
      </c>
      <c r="Q585">
        <v>-95</v>
      </c>
      <c r="R585" s="3">
        <f t="shared" si="39"/>
        <v>-2.8787878787878789</v>
      </c>
      <c r="S585">
        <v>0</v>
      </c>
    </row>
    <row r="586" spans="1:19" x14ac:dyDescent="0.2">
      <c r="A586">
        <v>2014</v>
      </c>
      <c r="B586" t="s">
        <v>677</v>
      </c>
      <c r="C586" t="s">
        <v>322</v>
      </c>
      <c r="D586" t="s">
        <v>344</v>
      </c>
      <c r="E586" t="s">
        <v>93</v>
      </c>
      <c r="F586">
        <v>11</v>
      </c>
      <c r="G586">
        <v>59</v>
      </c>
      <c r="H586">
        <v>112</v>
      </c>
      <c r="I586" s="6">
        <f t="shared" si="37"/>
        <v>52.678571428571431</v>
      </c>
      <c r="J586">
        <v>895</v>
      </c>
      <c r="K586" s="3">
        <f>J586/H586</f>
        <v>7.9910714285714288</v>
      </c>
      <c r="L586" s="4">
        <v>7.1</v>
      </c>
      <c r="M586">
        <v>6</v>
      </c>
      <c r="N586">
        <v>5</v>
      </c>
      <c r="O586" s="4">
        <v>128.6</v>
      </c>
      <c r="P586">
        <v>120</v>
      </c>
      <c r="Q586">
        <v>612</v>
      </c>
      <c r="R586" s="3">
        <f t="shared" si="39"/>
        <v>5.0999999999999996</v>
      </c>
      <c r="S586">
        <v>3</v>
      </c>
    </row>
    <row r="587" spans="1:19" x14ac:dyDescent="0.2">
      <c r="A587">
        <v>2015</v>
      </c>
      <c r="B587" t="s">
        <v>677</v>
      </c>
      <c r="C587" t="s">
        <v>320</v>
      </c>
      <c r="D587" t="s">
        <v>344</v>
      </c>
      <c r="E587" t="s">
        <v>93</v>
      </c>
      <c r="F587">
        <v>12</v>
      </c>
      <c r="G587">
        <v>60</v>
      </c>
      <c r="H587">
        <v>117</v>
      </c>
      <c r="I587" s="6">
        <f t="shared" si="37"/>
        <v>51.282051282051277</v>
      </c>
      <c r="J587">
        <v>1006</v>
      </c>
      <c r="K587" s="3">
        <f>J587/H587</f>
        <v>8.5982905982905979</v>
      </c>
      <c r="L587" s="4">
        <v>6.4</v>
      </c>
      <c r="M587">
        <v>5</v>
      </c>
      <c r="N587">
        <v>8</v>
      </c>
      <c r="O587" s="4">
        <v>123.9</v>
      </c>
      <c r="P587">
        <v>147</v>
      </c>
      <c r="Q587">
        <v>807</v>
      </c>
      <c r="R587" s="3">
        <f t="shared" si="39"/>
        <v>5.4897959183673466</v>
      </c>
      <c r="S587">
        <v>9</v>
      </c>
    </row>
    <row r="588" spans="1:19" x14ac:dyDescent="0.2">
      <c r="A588">
        <v>2016</v>
      </c>
      <c r="B588" t="s">
        <v>678</v>
      </c>
      <c r="C588" t="s">
        <v>321</v>
      </c>
      <c r="D588" t="s">
        <v>344</v>
      </c>
      <c r="E588" t="s">
        <v>93</v>
      </c>
      <c r="F588">
        <v>9</v>
      </c>
      <c r="G588">
        <v>53</v>
      </c>
      <c r="H588">
        <v>98</v>
      </c>
      <c r="I588" s="6">
        <f t="shared" si="37"/>
        <v>54.081632653061227</v>
      </c>
      <c r="J588">
        <v>654</v>
      </c>
      <c r="K588" s="3">
        <f>J588/H588</f>
        <v>6.6734693877551017</v>
      </c>
      <c r="L588" s="4">
        <v>6.8</v>
      </c>
      <c r="M588">
        <v>5</v>
      </c>
      <c r="N588">
        <v>2</v>
      </c>
      <c r="O588" s="4">
        <v>122.9</v>
      </c>
      <c r="P588">
        <v>31</v>
      </c>
      <c r="Q588">
        <v>181</v>
      </c>
      <c r="R588" s="3">
        <f t="shared" si="39"/>
        <v>5.838709677419355</v>
      </c>
      <c r="S588">
        <v>2</v>
      </c>
    </row>
    <row r="589" spans="1:19" x14ac:dyDescent="0.2">
      <c r="A589">
        <v>2017</v>
      </c>
      <c r="B589" t="s">
        <v>362</v>
      </c>
      <c r="C589" t="s">
        <v>322</v>
      </c>
      <c r="D589" t="s">
        <v>344</v>
      </c>
      <c r="E589" t="s">
        <v>93</v>
      </c>
      <c r="F589">
        <v>8</v>
      </c>
      <c r="G589">
        <v>57</v>
      </c>
      <c r="H589">
        <v>118</v>
      </c>
      <c r="I589" s="6">
        <f t="shared" si="37"/>
        <v>48.305084745762713</v>
      </c>
      <c r="J589">
        <v>705</v>
      </c>
      <c r="K589" s="3">
        <f>J589/H589</f>
        <v>5.9745762711864403</v>
      </c>
      <c r="L589" s="4">
        <v>4.4000000000000004</v>
      </c>
      <c r="M589">
        <v>4</v>
      </c>
      <c r="N589">
        <v>6</v>
      </c>
      <c r="O589" s="4">
        <v>99.5</v>
      </c>
      <c r="P589">
        <v>28</v>
      </c>
      <c r="Q589">
        <v>142</v>
      </c>
      <c r="R589" s="3">
        <f t="shared" si="39"/>
        <v>5.0714285714285712</v>
      </c>
      <c r="S589">
        <v>1</v>
      </c>
    </row>
    <row r="590" spans="1:19" x14ac:dyDescent="0.2">
      <c r="A590">
        <v>2018</v>
      </c>
      <c r="B590" t="s">
        <v>388</v>
      </c>
      <c r="C590" t="s">
        <v>319</v>
      </c>
      <c r="D590" t="s">
        <v>344</v>
      </c>
      <c r="E590" t="s">
        <v>93</v>
      </c>
      <c r="F590">
        <v>11</v>
      </c>
      <c r="G590">
        <v>102</v>
      </c>
      <c r="H590">
        <v>187</v>
      </c>
      <c r="I590" s="6">
        <f t="shared" si="37"/>
        <v>54.54545454545454</v>
      </c>
      <c r="J590">
        <v>1417</v>
      </c>
      <c r="K590" s="3">
        <f t="shared" ref="K590:K628" si="40">J590/H590</f>
        <v>7.5775401069518713</v>
      </c>
      <c r="L590" s="4">
        <v>6.1</v>
      </c>
      <c r="M590">
        <v>13</v>
      </c>
      <c r="N590">
        <v>12</v>
      </c>
      <c r="O590" s="4">
        <v>128.30000000000001</v>
      </c>
      <c r="P590">
        <v>79</v>
      </c>
      <c r="Q590">
        <v>286</v>
      </c>
      <c r="R590" s="3">
        <f t="shared" si="39"/>
        <v>3.6202531645569622</v>
      </c>
      <c r="S590">
        <v>0</v>
      </c>
    </row>
    <row r="591" spans="1:19" x14ac:dyDescent="0.2">
      <c r="A591">
        <v>2019</v>
      </c>
      <c r="B591" t="s">
        <v>362</v>
      </c>
      <c r="C591" t="s">
        <v>320</v>
      </c>
      <c r="D591" t="s">
        <v>344</v>
      </c>
      <c r="E591" t="s">
        <v>93</v>
      </c>
      <c r="F591">
        <v>9</v>
      </c>
      <c r="G591">
        <v>102</v>
      </c>
      <c r="H591">
        <v>195</v>
      </c>
      <c r="I591" s="6">
        <f t="shared" si="37"/>
        <v>52.307692307692314</v>
      </c>
      <c r="J591">
        <v>1460</v>
      </c>
      <c r="K591" s="3">
        <f t="shared" si="40"/>
        <v>7.4871794871794872</v>
      </c>
      <c r="L591" s="4">
        <v>6.8</v>
      </c>
      <c r="M591">
        <v>7</v>
      </c>
      <c r="N591">
        <v>6</v>
      </c>
      <c r="O591" s="4">
        <v>120.9</v>
      </c>
      <c r="P591">
        <v>52</v>
      </c>
      <c r="Q591">
        <v>262</v>
      </c>
      <c r="R591" s="3">
        <f t="shared" si="39"/>
        <v>5.0384615384615383</v>
      </c>
      <c r="S591">
        <v>0</v>
      </c>
    </row>
    <row r="592" spans="1:19" x14ac:dyDescent="0.2">
      <c r="A592">
        <v>2020</v>
      </c>
      <c r="B592" t="s">
        <v>616</v>
      </c>
      <c r="C592" t="s">
        <v>320</v>
      </c>
      <c r="D592" t="s">
        <v>344</v>
      </c>
      <c r="E592" t="s">
        <v>93</v>
      </c>
      <c r="F592">
        <v>4</v>
      </c>
      <c r="G592">
        <v>53</v>
      </c>
      <c r="H592">
        <v>101</v>
      </c>
      <c r="I592" s="6">
        <f t="shared" si="37"/>
        <v>52.475247524752476</v>
      </c>
      <c r="J592">
        <v>518</v>
      </c>
      <c r="K592" s="3">
        <f t="shared" si="40"/>
        <v>5.1287128712871288</v>
      </c>
      <c r="L592" s="4">
        <v>3.8</v>
      </c>
      <c r="M592">
        <v>0</v>
      </c>
      <c r="N592">
        <v>3</v>
      </c>
      <c r="O592" s="4">
        <v>89.6</v>
      </c>
      <c r="P592">
        <v>39</v>
      </c>
      <c r="Q592">
        <v>102</v>
      </c>
      <c r="R592" s="3">
        <f t="shared" si="39"/>
        <v>2.6153846153846154</v>
      </c>
      <c r="S592">
        <v>0</v>
      </c>
    </row>
    <row r="593" spans="1:19" x14ac:dyDescent="0.2">
      <c r="A593">
        <v>2014</v>
      </c>
      <c r="B593" t="s">
        <v>580</v>
      </c>
      <c r="C593" t="s">
        <v>321</v>
      </c>
      <c r="D593" t="s">
        <v>105</v>
      </c>
      <c r="E593" t="s">
        <v>93</v>
      </c>
      <c r="F593">
        <v>13</v>
      </c>
      <c r="G593">
        <v>169</v>
      </c>
      <c r="H593">
        <v>307</v>
      </c>
      <c r="I593" s="6">
        <f t="shared" si="37"/>
        <v>55.048859934853425</v>
      </c>
      <c r="J593">
        <v>2157</v>
      </c>
      <c r="K593" s="3">
        <f t="shared" si="40"/>
        <v>7.0260586319218241</v>
      </c>
      <c r="L593" s="4">
        <v>5.9</v>
      </c>
      <c r="M593">
        <v>9</v>
      </c>
      <c r="N593">
        <v>12</v>
      </c>
      <c r="O593" s="4">
        <v>115.9</v>
      </c>
      <c r="P593">
        <v>26</v>
      </c>
      <c r="Q593">
        <v>-105</v>
      </c>
      <c r="R593" s="3">
        <f t="shared" si="39"/>
        <v>-4.0384615384615383</v>
      </c>
      <c r="S593">
        <v>0</v>
      </c>
    </row>
    <row r="594" spans="1:19" x14ac:dyDescent="0.2">
      <c r="A594">
        <v>2015</v>
      </c>
      <c r="B594" t="s">
        <v>679</v>
      </c>
      <c r="C594" t="s">
        <v>321</v>
      </c>
      <c r="D594" t="s">
        <v>105</v>
      </c>
      <c r="E594" t="s">
        <v>93</v>
      </c>
      <c r="F594">
        <v>12</v>
      </c>
      <c r="G594">
        <v>110</v>
      </c>
      <c r="H594">
        <v>199</v>
      </c>
      <c r="I594" s="6">
        <f t="shared" si="37"/>
        <v>55.276381909547737</v>
      </c>
      <c r="J594">
        <v>1529</v>
      </c>
      <c r="K594" s="3">
        <f t="shared" si="40"/>
        <v>7.683417085427136</v>
      </c>
      <c r="L594" s="4">
        <v>8.5</v>
      </c>
      <c r="M594">
        <v>13</v>
      </c>
      <c r="N594">
        <v>2</v>
      </c>
      <c r="O594" s="4">
        <v>139.4</v>
      </c>
      <c r="P594">
        <v>33</v>
      </c>
      <c r="Q594">
        <v>-44</v>
      </c>
      <c r="R594" s="3">
        <f t="shared" si="39"/>
        <v>-1.3333333333333333</v>
      </c>
      <c r="S594">
        <v>2</v>
      </c>
    </row>
    <row r="595" spans="1:19" x14ac:dyDescent="0.2">
      <c r="A595">
        <v>2016</v>
      </c>
      <c r="B595" t="s">
        <v>455</v>
      </c>
      <c r="C595" t="s">
        <v>320</v>
      </c>
      <c r="D595" t="s">
        <v>105</v>
      </c>
      <c r="E595" t="s">
        <v>93</v>
      </c>
      <c r="F595">
        <v>14</v>
      </c>
      <c r="G595">
        <v>153</v>
      </c>
      <c r="H595">
        <v>251</v>
      </c>
      <c r="I595" s="6">
        <f t="shared" si="37"/>
        <v>60.95617529880478</v>
      </c>
      <c r="J595">
        <v>1994</v>
      </c>
      <c r="K595" s="3">
        <f t="shared" si="40"/>
        <v>7.9442231075697212</v>
      </c>
      <c r="L595" s="4">
        <v>8.5</v>
      </c>
      <c r="M595">
        <v>20</v>
      </c>
      <c r="N595">
        <v>6</v>
      </c>
      <c r="O595" s="4">
        <v>149.19999999999999</v>
      </c>
      <c r="P595">
        <v>71</v>
      </c>
      <c r="Q595">
        <v>63</v>
      </c>
      <c r="R595" s="3">
        <f t="shared" si="39"/>
        <v>0.88732394366197187</v>
      </c>
      <c r="S595">
        <v>0</v>
      </c>
    </row>
    <row r="596" spans="1:19" x14ac:dyDescent="0.2">
      <c r="A596">
        <v>2017</v>
      </c>
      <c r="B596" t="s">
        <v>455</v>
      </c>
      <c r="C596" t="s">
        <v>319</v>
      </c>
      <c r="D596" t="s">
        <v>105</v>
      </c>
      <c r="E596" t="s">
        <v>93</v>
      </c>
      <c r="F596">
        <v>13</v>
      </c>
      <c r="G596">
        <v>146</v>
      </c>
      <c r="H596">
        <v>244</v>
      </c>
      <c r="I596" s="6">
        <f t="shared" si="37"/>
        <v>59.83606557377049</v>
      </c>
      <c r="J596">
        <v>1873</v>
      </c>
      <c r="K596" s="3">
        <f t="shared" si="40"/>
        <v>7.6762295081967213</v>
      </c>
      <c r="L596" s="4">
        <v>8</v>
      </c>
      <c r="M596">
        <v>13</v>
      </c>
      <c r="N596">
        <v>4</v>
      </c>
      <c r="O596" s="4">
        <v>138.6</v>
      </c>
      <c r="P596">
        <v>72</v>
      </c>
      <c r="Q596">
        <v>-26</v>
      </c>
      <c r="R596" s="3">
        <f t="shared" si="39"/>
        <v>-0.3611111111111111</v>
      </c>
      <c r="S596">
        <v>1</v>
      </c>
    </row>
    <row r="597" spans="1:19" x14ac:dyDescent="0.2">
      <c r="A597">
        <v>2018</v>
      </c>
      <c r="B597" t="s">
        <v>353</v>
      </c>
      <c r="C597" t="s">
        <v>319</v>
      </c>
      <c r="D597" t="s">
        <v>105</v>
      </c>
      <c r="E597" t="s">
        <v>93</v>
      </c>
      <c r="F597">
        <v>12</v>
      </c>
      <c r="G597">
        <v>115</v>
      </c>
      <c r="H597">
        <v>223</v>
      </c>
      <c r="I597" s="6">
        <f t="shared" si="37"/>
        <v>51.569506726457405</v>
      </c>
      <c r="J597">
        <v>1651</v>
      </c>
      <c r="K597" s="3">
        <f t="shared" si="40"/>
        <v>7.4035874439461882</v>
      </c>
      <c r="L597" s="4">
        <v>7.1</v>
      </c>
      <c r="M597">
        <v>10</v>
      </c>
      <c r="N597">
        <v>6</v>
      </c>
      <c r="O597" s="4">
        <v>123.2</v>
      </c>
      <c r="P597">
        <v>62</v>
      </c>
      <c r="Q597">
        <v>141</v>
      </c>
      <c r="R597" s="3">
        <f t="shared" si="39"/>
        <v>2.274193548387097</v>
      </c>
      <c r="S597">
        <v>0</v>
      </c>
    </row>
    <row r="598" spans="1:19" x14ac:dyDescent="0.2">
      <c r="A598">
        <v>2019</v>
      </c>
      <c r="B598" t="s">
        <v>353</v>
      </c>
      <c r="C598" t="s">
        <v>321</v>
      </c>
      <c r="D598" t="s">
        <v>105</v>
      </c>
      <c r="E598" t="s">
        <v>93</v>
      </c>
      <c r="F598">
        <v>12</v>
      </c>
      <c r="G598">
        <v>234</v>
      </c>
      <c r="H598">
        <v>371</v>
      </c>
      <c r="I598" s="6">
        <f t="shared" si="37"/>
        <v>63.072776280323453</v>
      </c>
      <c r="J598">
        <v>2462</v>
      </c>
      <c r="K598" s="3">
        <f t="shared" si="40"/>
        <v>6.6361185983827493</v>
      </c>
      <c r="L598" s="4">
        <v>6.7</v>
      </c>
      <c r="M598">
        <v>14</v>
      </c>
      <c r="N598">
        <v>6</v>
      </c>
      <c r="O598" s="4">
        <v>128</v>
      </c>
      <c r="P598">
        <v>72</v>
      </c>
      <c r="Q598">
        <v>116</v>
      </c>
      <c r="R598" s="3">
        <f t="shared" si="39"/>
        <v>1.6111111111111112</v>
      </c>
      <c r="S598">
        <v>1</v>
      </c>
    </row>
    <row r="599" spans="1:19" x14ac:dyDescent="0.2">
      <c r="A599">
        <v>2020</v>
      </c>
      <c r="B599" t="s">
        <v>680</v>
      </c>
      <c r="C599" t="s">
        <v>320</v>
      </c>
      <c r="D599" t="s">
        <v>105</v>
      </c>
      <c r="E599" t="s">
        <v>93</v>
      </c>
      <c r="F599">
        <v>6</v>
      </c>
      <c r="G599">
        <v>59</v>
      </c>
      <c r="H599">
        <v>105</v>
      </c>
      <c r="I599" s="6">
        <f t="shared" si="37"/>
        <v>56.19047619047619</v>
      </c>
      <c r="J599">
        <v>617</v>
      </c>
      <c r="K599" s="3">
        <f t="shared" si="40"/>
        <v>5.8761904761904766</v>
      </c>
      <c r="L599" s="4">
        <v>5.2</v>
      </c>
      <c r="M599">
        <v>3</v>
      </c>
      <c r="N599">
        <v>3</v>
      </c>
      <c r="O599" s="4">
        <v>109.3</v>
      </c>
      <c r="P599">
        <v>25</v>
      </c>
      <c r="Q599">
        <v>1</v>
      </c>
      <c r="R599" s="3">
        <f t="shared" si="39"/>
        <v>0.04</v>
      </c>
      <c r="S599">
        <v>1</v>
      </c>
    </row>
    <row r="600" spans="1:19" x14ac:dyDescent="0.2">
      <c r="A600">
        <v>2014</v>
      </c>
      <c r="B600" t="s">
        <v>550</v>
      </c>
      <c r="C600" t="s">
        <v>319</v>
      </c>
      <c r="D600" t="s">
        <v>114</v>
      </c>
      <c r="E600" t="s">
        <v>93</v>
      </c>
      <c r="F600">
        <v>11</v>
      </c>
      <c r="G600">
        <v>210</v>
      </c>
      <c r="H600">
        <v>330</v>
      </c>
      <c r="I600" s="6">
        <f t="shared" si="37"/>
        <v>63.636363636363633</v>
      </c>
      <c r="J600">
        <v>2305</v>
      </c>
      <c r="K600" s="3">
        <f t="shared" si="40"/>
        <v>6.9848484848484844</v>
      </c>
      <c r="L600" s="4">
        <v>6.4</v>
      </c>
      <c r="M600">
        <v>11</v>
      </c>
      <c r="N600">
        <v>9</v>
      </c>
      <c r="O600" s="4">
        <v>127.9</v>
      </c>
      <c r="P600">
        <v>58</v>
      </c>
      <c r="Q600">
        <v>99</v>
      </c>
      <c r="R600" s="3">
        <f t="shared" si="39"/>
        <v>1.7068965517241379</v>
      </c>
      <c r="S600">
        <v>3</v>
      </c>
    </row>
    <row r="601" spans="1:19" x14ac:dyDescent="0.2">
      <c r="A601">
        <v>2015</v>
      </c>
      <c r="B601" t="s">
        <v>471</v>
      </c>
      <c r="C601" t="s">
        <v>319</v>
      </c>
      <c r="D601" t="s">
        <v>114</v>
      </c>
      <c r="E601" t="s">
        <v>93</v>
      </c>
      <c r="F601">
        <v>11</v>
      </c>
      <c r="G601">
        <v>182</v>
      </c>
      <c r="H601">
        <v>270</v>
      </c>
      <c r="I601" s="6">
        <f t="shared" si="37"/>
        <v>67.407407407407405</v>
      </c>
      <c r="J601">
        <v>1984</v>
      </c>
      <c r="K601" s="3">
        <f t="shared" si="40"/>
        <v>7.3481481481481481</v>
      </c>
      <c r="L601" s="4">
        <v>7.3</v>
      </c>
      <c r="M601">
        <v>15</v>
      </c>
      <c r="N601">
        <v>7</v>
      </c>
      <c r="O601" s="4">
        <v>142.30000000000001</v>
      </c>
      <c r="P601">
        <v>114</v>
      </c>
      <c r="Q601">
        <v>415</v>
      </c>
      <c r="R601" s="3">
        <f t="shared" si="39"/>
        <v>3.6403508771929824</v>
      </c>
      <c r="S601">
        <v>7</v>
      </c>
    </row>
    <row r="602" spans="1:19" x14ac:dyDescent="0.2">
      <c r="A602">
        <v>2016</v>
      </c>
      <c r="B602" t="s">
        <v>471</v>
      </c>
      <c r="C602" t="s">
        <v>321</v>
      </c>
      <c r="D602" t="s">
        <v>114</v>
      </c>
      <c r="E602" t="s">
        <v>93</v>
      </c>
      <c r="F602">
        <v>11</v>
      </c>
      <c r="G602">
        <v>183</v>
      </c>
      <c r="H602">
        <v>307</v>
      </c>
      <c r="I602" s="6">
        <f t="shared" si="37"/>
        <v>59.609120521172642</v>
      </c>
      <c r="J602">
        <v>2273</v>
      </c>
      <c r="K602" s="3">
        <f t="shared" si="40"/>
        <v>7.4039087947882738</v>
      </c>
      <c r="L602" s="4">
        <v>7</v>
      </c>
      <c r="M602">
        <v>16</v>
      </c>
      <c r="N602">
        <v>10</v>
      </c>
      <c r="O602" s="4">
        <v>132.5</v>
      </c>
      <c r="P602">
        <v>136</v>
      </c>
      <c r="Q602">
        <v>322</v>
      </c>
      <c r="R602" s="3">
        <f t="shared" si="39"/>
        <v>2.3676470588235294</v>
      </c>
      <c r="S602">
        <v>7</v>
      </c>
    </row>
    <row r="603" spans="1:19" x14ac:dyDescent="0.2">
      <c r="A603">
        <v>2017</v>
      </c>
      <c r="B603" t="s">
        <v>435</v>
      </c>
      <c r="C603" t="s">
        <v>322</v>
      </c>
      <c r="D603" t="s">
        <v>114</v>
      </c>
      <c r="E603" t="s">
        <v>93</v>
      </c>
      <c r="F603">
        <v>10</v>
      </c>
      <c r="G603">
        <v>126</v>
      </c>
      <c r="H603">
        <v>225</v>
      </c>
      <c r="I603" s="6">
        <f t="shared" si="37"/>
        <v>56.000000000000007</v>
      </c>
      <c r="J603">
        <v>1531</v>
      </c>
      <c r="K603" s="3">
        <f t="shared" si="40"/>
        <v>6.8044444444444441</v>
      </c>
      <c r="L603" s="4">
        <v>5.5</v>
      </c>
      <c r="M603">
        <v>8</v>
      </c>
      <c r="N603">
        <v>10</v>
      </c>
      <c r="O603" s="4">
        <v>116</v>
      </c>
      <c r="P603">
        <v>52</v>
      </c>
      <c r="Q603">
        <v>-87</v>
      </c>
      <c r="R603" s="3">
        <f t="shared" si="39"/>
        <v>-1.6730769230769231</v>
      </c>
      <c r="S603">
        <v>1</v>
      </c>
    </row>
    <row r="604" spans="1:19" x14ac:dyDescent="0.2">
      <c r="A604">
        <v>2018</v>
      </c>
      <c r="B604" t="s">
        <v>354</v>
      </c>
      <c r="C604" t="s">
        <v>319</v>
      </c>
      <c r="D604" t="s">
        <v>114</v>
      </c>
      <c r="E604" t="s">
        <v>93</v>
      </c>
      <c r="F604">
        <v>8</v>
      </c>
      <c r="G604">
        <v>162</v>
      </c>
      <c r="H604">
        <v>289</v>
      </c>
      <c r="I604" s="6">
        <f t="shared" si="37"/>
        <v>56.055363321799312</v>
      </c>
      <c r="J604">
        <v>1963</v>
      </c>
      <c r="K604" s="3">
        <f t="shared" si="40"/>
        <v>6.7923875432525955</v>
      </c>
      <c r="L604" s="4">
        <v>6.4</v>
      </c>
      <c r="M604">
        <v>14</v>
      </c>
      <c r="N604">
        <v>9</v>
      </c>
      <c r="O604" s="4">
        <v>122.9</v>
      </c>
      <c r="P604">
        <v>30</v>
      </c>
      <c r="Q604">
        <v>-93</v>
      </c>
      <c r="R604" s="3">
        <f t="shared" si="39"/>
        <v>-3.1</v>
      </c>
      <c r="S604">
        <v>0</v>
      </c>
    </row>
    <row r="605" spans="1:19" x14ac:dyDescent="0.2">
      <c r="A605">
        <v>2019</v>
      </c>
      <c r="B605" t="s">
        <v>354</v>
      </c>
      <c r="C605" t="s">
        <v>321</v>
      </c>
      <c r="D605" t="s">
        <v>114</v>
      </c>
      <c r="E605" t="s">
        <v>93</v>
      </c>
      <c r="F605">
        <v>12</v>
      </c>
      <c r="G605">
        <v>293</v>
      </c>
      <c r="H605">
        <v>481</v>
      </c>
      <c r="I605" s="6">
        <f t="shared" si="37"/>
        <v>60.914760914760912</v>
      </c>
      <c r="J605">
        <v>3923</v>
      </c>
      <c r="K605" s="3">
        <f t="shared" si="40"/>
        <v>8.1559251559251553</v>
      </c>
      <c r="L605" s="4">
        <v>8.3000000000000007</v>
      </c>
      <c r="M605">
        <v>22</v>
      </c>
      <c r="N605">
        <v>8</v>
      </c>
      <c r="O605" s="4">
        <v>141.19999999999999</v>
      </c>
      <c r="P605">
        <v>25</v>
      </c>
      <c r="Q605">
        <v>-88</v>
      </c>
      <c r="R605" s="3">
        <f t="shared" si="39"/>
        <v>-3.52</v>
      </c>
      <c r="S605">
        <v>3</v>
      </c>
    </row>
    <row r="606" spans="1:19" x14ac:dyDescent="0.2">
      <c r="A606">
        <v>2020</v>
      </c>
      <c r="B606" t="s">
        <v>288</v>
      </c>
      <c r="C606" t="s">
        <v>321</v>
      </c>
      <c r="D606" t="s">
        <v>114</v>
      </c>
      <c r="E606" t="s">
        <v>93</v>
      </c>
      <c r="F606">
        <v>8</v>
      </c>
      <c r="G606">
        <v>163</v>
      </c>
      <c r="H606">
        <v>254</v>
      </c>
      <c r="I606" s="6">
        <f t="shared" si="37"/>
        <v>64.173228346456696</v>
      </c>
      <c r="J606">
        <v>2174</v>
      </c>
      <c r="K606" s="3">
        <f t="shared" si="40"/>
        <v>8.559055118110237</v>
      </c>
      <c r="L606" s="4">
        <v>8.6999999999999993</v>
      </c>
      <c r="M606">
        <v>17</v>
      </c>
      <c r="N606">
        <v>7</v>
      </c>
      <c r="O606" s="4">
        <v>152.6</v>
      </c>
      <c r="P606">
        <v>13</v>
      </c>
      <c r="Q606">
        <v>-40</v>
      </c>
      <c r="R606" s="3">
        <f t="shared" si="39"/>
        <v>-3.0769230769230771</v>
      </c>
      <c r="S606">
        <v>0</v>
      </c>
    </row>
    <row r="607" spans="1:19" x14ac:dyDescent="0.2">
      <c r="A607">
        <v>2014</v>
      </c>
      <c r="B607" t="s">
        <v>522</v>
      </c>
      <c r="C607" t="s">
        <v>319</v>
      </c>
      <c r="D607" t="s">
        <v>248</v>
      </c>
      <c r="E607" t="s">
        <v>93</v>
      </c>
      <c r="F607">
        <v>13</v>
      </c>
      <c r="G607">
        <v>231</v>
      </c>
      <c r="H607">
        <v>401</v>
      </c>
      <c r="I607" s="6">
        <f t="shared" si="37"/>
        <v>57.605985037406484</v>
      </c>
      <c r="J607">
        <v>2881</v>
      </c>
      <c r="K607" s="3">
        <f t="shared" si="40"/>
        <v>7.1845386533665838</v>
      </c>
      <c r="L607" s="4">
        <v>5.9</v>
      </c>
      <c r="M607">
        <v>15</v>
      </c>
      <c r="N607">
        <v>18</v>
      </c>
      <c r="O607" s="4">
        <v>121.3</v>
      </c>
      <c r="P607">
        <v>147</v>
      </c>
      <c r="Q607">
        <v>366</v>
      </c>
      <c r="R607" s="3">
        <f t="shared" si="39"/>
        <v>2.489795918367347</v>
      </c>
      <c r="S607">
        <v>5</v>
      </c>
    </row>
    <row r="608" spans="1:19" x14ac:dyDescent="0.2">
      <c r="A608">
        <v>2015</v>
      </c>
      <c r="B608" t="s">
        <v>522</v>
      </c>
      <c r="C608" t="s">
        <v>321</v>
      </c>
      <c r="D608" t="s">
        <v>248</v>
      </c>
      <c r="E608" t="s">
        <v>93</v>
      </c>
      <c r="F608">
        <v>9</v>
      </c>
      <c r="G608">
        <v>120</v>
      </c>
      <c r="H608">
        <v>209</v>
      </c>
      <c r="I608" s="6">
        <f t="shared" si="37"/>
        <v>57.41626794258373</v>
      </c>
      <c r="J608">
        <v>1713</v>
      </c>
      <c r="K608" s="3">
        <f t="shared" si="40"/>
        <v>8.196172248803828</v>
      </c>
      <c r="L608" s="4">
        <v>7.6</v>
      </c>
      <c r="M608">
        <v>12</v>
      </c>
      <c r="N608">
        <v>8</v>
      </c>
      <c r="O608" s="4">
        <v>137.6</v>
      </c>
      <c r="P608">
        <v>47</v>
      </c>
      <c r="Q608">
        <v>127</v>
      </c>
      <c r="R608" s="3">
        <f t="shared" si="39"/>
        <v>2.7021276595744679</v>
      </c>
      <c r="S608">
        <v>1</v>
      </c>
    </row>
    <row r="609" spans="1:19" x14ac:dyDescent="0.2">
      <c r="A609">
        <v>2016</v>
      </c>
      <c r="B609" t="s">
        <v>675</v>
      </c>
      <c r="C609" t="s">
        <v>319</v>
      </c>
      <c r="D609" t="s">
        <v>248</v>
      </c>
      <c r="E609" t="s">
        <v>93</v>
      </c>
      <c r="F609">
        <v>4</v>
      </c>
      <c r="G609">
        <v>50</v>
      </c>
      <c r="H609">
        <v>107</v>
      </c>
      <c r="I609" s="6">
        <f t="shared" si="37"/>
        <v>46.728971962616825</v>
      </c>
      <c r="J609">
        <v>676</v>
      </c>
      <c r="K609" s="3">
        <f t="shared" si="40"/>
        <v>6.3177570093457946</v>
      </c>
      <c r="L609" s="4">
        <v>4.9000000000000004</v>
      </c>
      <c r="M609">
        <v>6</v>
      </c>
      <c r="N609">
        <v>6</v>
      </c>
      <c r="O609" s="4">
        <v>107.1</v>
      </c>
      <c r="P609">
        <v>40</v>
      </c>
      <c r="Q609">
        <v>231</v>
      </c>
      <c r="R609" s="3">
        <f t="shared" si="39"/>
        <v>5.7750000000000004</v>
      </c>
      <c r="S609">
        <v>1</v>
      </c>
    </row>
    <row r="610" spans="1:19" x14ac:dyDescent="0.2">
      <c r="A610">
        <v>2017</v>
      </c>
      <c r="B610" t="s">
        <v>428</v>
      </c>
      <c r="C610" t="s">
        <v>322</v>
      </c>
      <c r="D610" t="s">
        <v>248</v>
      </c>
      <c r="E610" t="s">
        <v>93</v>
      </c>
      <c r="F610">
        <v>10</v>
      </c>
      <c r="G610">
        <v>99</v>
      </c>
      <c r="H610">
        <v>189</v>
      </c>
      <c r="I610" s="6">
        <f t="shared" si="37"/>
        <v>52.380952380952387</v>
      </c>
      <c r="J610">
        <v>1471</v>
      </c>
      <c r="K610" s="3">
        <f t="shared" si="40"/>
        <v>7.7830687830687832</v>
      </c>
      <c r="L610" s="4">
        <v>7.2</v>
      </c>
      <c r="M610">
        <v>6</v>
      </c>
      <c r="N610">
        <v>5</v>
      </c>
      <c r="O610" s="4">
        <v>122.9</v>
      </c>
      <c r="P610">
        <v>146</v>
      </c>
      <c r="Q610">
        <v>780</v>
      </c>
      <c r="R610" s="3">
        <f t="shared" si="39"/>
        <v>5.3424657534246576</v>
      </c>
      <c r="S610">
        <v>8</v>
      </c>
    </row>
    <row r="611" spans="1:19" x14ac:dyDescent="0.2">
      <c r="A611">
        <v>2018</v>
      </c>
      <c r="B611" t="s">
        <v>247</v>
      </c>
      <c r="C611" t="s">
        <v>320</v>
      </c>
      <c r="D611" t="s">
        <v>248</v>
      </c>
      <c r="E611" t="s">
        <v>93</v>
      </c>
      <c r="F611">
        <v>9</v>
      </c>
      <c r="G611">
        <v>125</v>
      </c>
      <c r="H611">
        <v>226</v>
      </c>
      <c r="I611" s="6">
        <f t="shared" si="37"/>
        <v>55.309734513274336</v>
      </c>
      <c r="J611">
        <v>1394</v>
      </c>
      <c r="K611" s="3">
        <f t="shared" si="40"/>
        <v>6.168141592920354</v>
      </c>
      <c r="L611" s="4">
        <v>5.8</v>
      </c>
      <c r="M611">
        <v>14</v>
      </c>
      <c r="N611">
        <v>8</v>
      </c>
      <c r="O611" s="4">
        <v>120.5</v>
      </c>
      <c r="P611">
        <v>51</v>
      </c>
      <c r="Q611">
        <v>-4</v>
      </c>
      <c r="R611" s="3">
        <f t="shared" si="39"/>
        <v>-7.8431372549019607E-2</v>
      </c>
      <c r="S611">
        <v>1</v>
      </c>
    </row>
    <row r="612" spans="1:19" x14ac:dyDescent="0.2">
      <c r="A612">
        <v>2019</v>
      </c>
      <c r="B612" t="s">
        <v>371</v>
      </c>
      <c r="C612" t="s">
        <v>322</v>
      </c>
      <c r="D612" t="s">
        <v>248</v>
      </c>
      <c r="E612" t="s">
        <v>93</v>
      </c>
      <c r="F612">
        <v>11</v>
      </c>
      <c r="G612">
        <v>167</v>
      </c>
      <c r="H612">
        <v>308</v>
      </c>
      <c r="I612" s="6">
        <f t="shared" si="37"/>
        <v>54.220779220779228</v>
      </c>
      <c r="J612">
        <v>2081</v>
      </c>
      <c r="K612" s="3">
        <f t="shared" si="40"/>
        <v>6.7564935064935066</v>
      </c>
      <c r="L612" s="4">
        <v>6.6</v>
      </c>
      <c r="M612">
        <v>18</v>
      </c>
      <c r="N612">
        <v>9</v>
      </c>
      <c r="O612" s="4">
        <v>124.4</v>
      </c>
      <c r="P612">
        <v>45</v>
      </c>
      <c r="Q612">
        <v>-43</v>
      </c>
      <c r="R612" s="3">
        <f t="shared" si="39"/>
        <v>-0.9555555555555556</v>
      </c>
      <c r="S612">
        <v>1</v>
      </c>
    </row>
    <row r="613" spans="1:19" x14ac:dyDescent="0.2">
      <c r="A613">
        <v>2020</v>
      </c>
      <c r="B613" t="s">
        <v>247</v>
      </c>
      <c r="C613" t="s">
        <v>321</v>
      </c>
      <c r="D613" t="s">
        <v>248</v>
      </c>
      <c r="E613" t="s">
        <v>93</v>
      </c>
      <c r="F613">
        <v>6</v>
      </c>
      <c r="G613">
        <v>89</v>
      </c>
      <c r="H613">
        <v>148</v>
      </c>
      <c r="I613" s="6">
        <f t="shared" si="37"/>
        <v>60.13513513513513</v>
      </c>
      <c r="J613">
        <v>786</v>
      </c>
      <c r="K613" s="3">
        <f t="shared" si="40"/>
        <v>5.3108108108108105</v>
      </c>
      <c r="L613" s="4">
        <v>4.8</v>
      </c>
      <c r="M613">
        <v>5</v>
      </c>
      <c r="N613">
        <v>4</v>
      </c>
      <c r="O613" s="4">
        <v>110.5</v>
      </c>
      <c r="P613">
        <v>62</v>
      </c>
      <c r="Q613">
        <v>252</v>
      </c>
      <c r="R613" s="3">
        <f t="shared" si="39"/>
        <v>4.064516129032258</v>
      </c>
      <c r="S613">
        <v>2</v>
      </c>
    </row>
    <row r="614" spans="1:19" x14ac:dyDescent="0.2">
      <c r="A614">
        <v>2014</v>
      </c>
      <c r="B614" t="s">
        <v>437</v>
      </c>
      <c r="C614" t="s">
        <v>320</v>
      </c>
      <c r="D614" t="s">
        <v>197</v>
      </c>
      <c r="E614" t="s">
        <v>93</v>
      </c>
      <c r="F614">
        <v>6</v>
      </c>
      <c r="G614">
        <v>91</v>
      </c>
      <c r="H614">
        <v>135</v>
      </c>
      <c r="I614" s="6">
        <f t="shared" si="37"/>
        <v>67.407407407407405</v>
      </c>
      <c r="J614">
        <v>1140</v>
      </c>
      <c r="K614" s="3">
        <f t="shared" si="40"/>
        <v>8.4444444444444446</v>
      </c>
      <c r="L614" s="4">
        <v>8.6</v>
      </c>
      <c r="M614">
        <v>8</v>
      </c>
      <c r="N614">
        <v>3</v>
      </c>
      <c r="O614" s="4">
        <v>153.5</v>
      </c>
      <c r="P614">
        <v>17</v>
      </c>
      <c r="Q614">
        <v>4</v>
      </c>
      <c r="R614" s="3">
        <f t="shared" ref="R614:R626" si="41">Q614/P614</f>
        <v>0.23529411764705882</v>
      </c>
      <c r="S614">
        <v>2</v>
      </c>
    </row>
    <row r="615" spans="1:19" x14ac:dyDescent="0.2">
      <c r="A615">
        <v>2015</v>
      </c>
      <c r="B615" t="s">
        <v>465</v>
      </c>
      <c r="C615" t="s">
        <v>320</v>
      </c>
      <c r="D615" t="s">
        <v>197</v>
      </c>
      <c r="E615" t="s">
        <v>93</v>
      </c>
      <c r="F615">
        <v>9</v>
      </c>
      <c r="G615">
        <v>121</v>
      </c>
      <c r="H615">
        <v>199</v>
      </c>
      <c r="I615" s="6">
        <f t="shared" si="37"/>
        <v>60.804020100502512</v>
      </c>
      <c r="J615">
        <v>1593</v>
      </c>
      <c r="K615" s="3">
        <f t="shared" si="40"/>
        <v>8.0050251256281406</v>
      </c>
      <c r="L615" s="4">
        <v>8.9</v>
      </c>
      <c r="M615">
        <v>16</v>
      </c>
      <c r="N615">
        <v>3</v>
      </c>
      <c r="O615" s="4">
        <v>151.6</v>
      </c>
      <c r="P615">
        <v>85</v>
      </c>
      <c r="Q615">
        <v>354</v>
      </c>
      <c r="R615" s="3">
        <f t="shared" si="41"/>
        <v>4.1647058823529415</v>
      </c>
      <c r="S615">
        <v>3</v>
      </c>
    </row>
    <row r="616" spans="1:19" x14ac:dyDescent="0.2">
      <c r="A616">
        <v>2016</v>
      </c>
      <c r="B616" t="s">
        <v>465</v>
      </c>
      <c r="C616" t="s">
        <v>319</v>
      </c>
      <c r="D616" t="s">
        <v>197</v>
      </c>
      <c r="E616" t="s">
        <v>93</v>
      </c>
      <c r="F616">
        <v>12</v>
      </c>
      <c r="G616">
        <v>212</v>
      </c>
      <c r="H616">
        <v>362</v>
      </c>
      <c r="I616" s="6">
        <f t="shared" si="37"/>
        <v>58.563535911602202</v>
      </c>
      <c r="J616">
        <v>2394</v>
      </c>
      <c r="K616" s="3">
        <f t="shared" si="40"/>
        <v>6.6132596685082872</v>
      </c>
      <c r="L616" s="4">
        <v>6.2</v>
      </c>
      <c r="M616">
        <v>10</v>
      </c>
      <c r="N616">
        <v>8</v>
      </c>
      <c r="O616" s="4">
        <v>118.8</v>
      </c>
      <c r="P616">
        <v>116</v>
      </c>
      <c r="Q616">
        <v>449</v>
      </c>
      <c r="R616" s="3">
        <f t="shared" si="41"/>
        <v>3.8706896551724137</v>
      </c>
      <c r="S616">
        <v>6</v>
      </c>
    </row>
    <row r="617" spans="1:19" x14ac:dyDescent="0.2">
      <c r="A617">
        <v>2017</v>
      </c>
      <c r="B617" t="s">
        <v>179</v>
      </c>
      <c r="C617" t="s">
        <v>322</v>
      </c>
      <c r="D617" t="s">
        <v>197</v>
      </c>
      <c r="E617" t="s">
        <v>93</v>
      </c>
      <c r="F617">
        <v>12</v>
      </c>
      <c r="G617">
        <v>129</v>
      </c>
      <c r="H617">
        <v>235</v>
      </c>
      <c r="I617" s="6">
        <f t="shared" si="37"/>
        <v>54.893617021276597</v>
      </c>
      <c r="J617">
        <v>1631</v>
      </c>
      <c r="K617" s="3">
        <f t="shared" si="40"/>
        <v>6.9404255319148938</v>
      </c>
      <c r="L617" s="4">
        <v>6.5</v>
      </c>
      <c r="M617">
        <v>8</v>
      </c>
      <c r="N617">
        <v>6</v>
      </c>
      <c r="O617" s="4">
        <v>119.3</v>
      </c>
      <c r="P617">
        <v>46</v>
      </c>
      <c r="Q617">
        <v>165</v>
      </c>
      <c r="R617" s="3">
        <f t="shared" si="41"/>
        <v>3.5869565217391304</v>
      </c>
      <c r="S617">
        <v>2</v>
      </c>
    </row>
    <row r="618" spans="1:19" x14ac:dyDescent="0.2">
      <c r="A618">
        <v>2017</v>
      </c>
      <c r="B618" t="s">
        <v>465</v>
      </c>
      <c r="C618" t="s">
        <v>321</v>
      </c>
      <c r="D618" t="s">
        <v>197</v>
      </c>
      <c r="E618" t="s">
        <v>93</v>
      </c>
      <c r="F618">
        <v>10</v>
      </c>
      <c r="G618">
        <v>124</v>
      </c>
      <c r="H618">
        <v>197</v>
      </c>
      <c r="I618" s="6">
        <f t="shared" si="37"/>
        <v>62.944162436548226</v>
      </c>
      <c r="J618">
        <v>1278</v>
      </c>
      <c r="K618" s="3">
        <f t="shared" si="40"/>
        <v>6.4873096446700504</v>
      </c>
      <c r="L618" s="4">
        <v>5.7</v>
      </c>
      <c r="M618">
        <v>8</v>
      </c>
      <c r="N618">
        <v>7</v>
      </c>
      <c r="O618" s="4">
        <v>123.7</v>
      </c>
      <c r="P618">
        <v>80</v>
      </c>
      <c r="Q618">
        <v>291</v>
      </c>
      <c r="R618" s="3">
        <f t="shared" si="41"/>
        <v>3.6375000000000002</v>
      </c>
      <c r="S618">
        <v>5</v>
      </c>
    </row>
    <row r="619" spans="1:19" x14ac:dyDescent="0.2">
      <c r="A619">
        <v>2018</v>
      </c>
      <c r="B619" t="s">
        <v>179</v>
      </c>
      <c r="C619" t="s">
        <v>320</v>
      </c>
      <c r="D619" t="s">
        <v>197</v>
      </c>
      <c r="E619" t="s">
        <v>93</v>
      </c>
      <c r="F619">
        <v>13</v>
      </c>
      <c r="G619">
        <v>267</v>
      </c>
      <c r="H619">
        <v>417</v>
      </c>
      <c r="I619" s="6">
        <f t="shared" si="37"/>
        <v>64.02877697841727</v>
      </c>
      <c r="J619">
        <v>3567</v>
      </c>
      <c r="K619" s="3">
        <f t="shared" si="40"/>
        <v>8.5539568345323733</v>
      </c>
      <c r="L619" s="4">
        <v>9.4</v>
      </c>
      <c r="M619">
        <v>32</v>
      </c>
      <c r="N619">
        <v>6</v>
      </c>
      <c r="O619" s="4">
        <v>158.30000000000001</v>
      </c>
      <c r="P619">
        <v>43</v>
      </c>
      <c r="Q619">
        <v>63</v>
      </c>
      <c r="R619" s="3">
        <f t="shared" si="41"/>
        <v>1.4651162790697674</v>
      </c>
      <c r="S619">
        <v>7</v>
      </c>
    </row>
    <row r="620" spans="1:19" x14ac:dyDescent="0.2">
      <c r="A620">
        <v>2019</v>
      </c>
      <c r="B620" t="s">
        <v>179</v>
      </c>
      <c r="C620" t="s">
        <v>319</v>
      </c>
      <c r="D620" t="s">
        <v>197</v>
      </c>
      <c r="E620" t="s">
        <v>93</v>
      </c>
      <c r="F620">
        <v>13</v>
      </c>
      <c r="G620">
        <v>293</v>
      </c>
      <c r="H620">
        <v>473</v>
      </c>
      <c r="I620" s="6">
        <f t="shared" ref="I620:I628" si="42">G620/H620*100</f>
        <v>61.945031712473572</v>
      </c>
      <c r="J620">
        <v>3402</v>
      </c>
      <c r="K620" s="3">
        <f t="shared" si="40"/>
        <v>7.1923890063424949</v>
      </c>
      <c r="L620" s="4">
        <v>6.4</v>
      </c>
      <c r="M620">
        <v>20</v>
      </c>
      <c r="N620">
        <v>17</v>
      </c>
      <c r="O620" s="4">
        <v>129.1</v>
      </c>
      <c r="P620">
        <v>81</v>
      </c>
      <c r="Q620">
        <v>175</v>
      </c>
      <c r="R620" s="3">
        <f t="shared" si="41"/>
        <v>2.1604938271604937</v>
      </c>
      <c r="S620">
        <v>0</v>
      </c>
    </row>
    <row r="621" spans="1:19" x14ac:dyDescent="0.2">
      <c r="A621">
        <v>2020</v>
      </c>
      <c r="B621" t="s">
        <v>674</v>
      </c>
      <c r="C621" t="s">
        <v>319</v>
      </c>
      <c r="D621" t="s">
        <v>197</v>
      </c>
      <c r="E621" t="s">
        <v>93</v>
      </c>
      <c r="F621">
        <v>4</v>
      </c>
      <c r="G621">
        <v>51</v>
      </c>
      <c r="H621">
        <v>99</v>
      </c>
      <c r="I621" s="6">
        <f t="shared" si="42"/>
        <v>51.515151515151516</v>
      </c>
      <c r="J621">
        <v>420</v>
      </c>
      <c r="K621" s="3">
        <f t="shared" si="40"/>
        <v>4.2424242424242422</v>
      </c>
      <c r="L621" s="4">
        <v>3.7</v>
      </c>
      <c r="M621">
        <v>2</v>
      </c>
      <c r="N621">
        <v>2</v>
      </c>
      <c r="O621" s="4">
        <v>89.8</v>
      </c>
      <c r="P621">
        <v>33</v>
      </c>
      <c r="Q621">
        <v>68</v>
      </c>
      <c r="R621" s="3">
        <f t="shared" si="41"/>
        <v>2.0606060606060606</v>
      </c>
      <c r="S621">
        <v>0</v>
      </c>
    </row>
    <row r="622" spans="1:19" x14ac:dyDescent="0.2">
      <c r="A622">
        <v>2014</v>
      </c>
      <c r="B622" t="s">
        <v>548</v>
      </c>
      <c r="C622" t="s">
        <v>321</v>
      </c>
      <c r="D622" t="s">
        <v>69</v>
      </c>
      <c r="E622" t="s">
        <v>93</v>
      </c>
      <c r="F622">
        <v>12</v>
      </c>
      <c r="G622">
        <v>206</v>
      </c>
      <c r="H622">
        <v>359</v>
      </c>
      <c r="I622" s="6">
        <f t="shared" si="42"/>
        <v>57.381615598885794</v>
      </c>
      <c r="J622">
        <v>2660</v>
      </c>
      <c r="K622" s="3">
        <f t="shared" si="40"/>
        <v>7.4094707520891365</v>
      </c>
      <c r="L622" s="4">
        <v>6.9</v>
      </c>
      <c r="M622">
        <v>12</v>
      </c>
      <c r="N622">
        <v>9</v>
      </c>
      <c r="O622" s="4">
        <v>125.6</v>
      </c>
      <c r="P622">
        <v>78</v>
      </c>
      <c r="Q622">
        <v>-110</v>
      </c>
      <c r="R622" s="3">
        <f t="shared" si="41"/>
        <v>-1.4102564102564104</v>
      </c>
      <c r="S622">
        <v>0</v>
      </c>
    </row>
    <row r="623" spans="1:19" x14ac:dyDescent="0.2">
      <c r="A623">
        <v>2015</v>
      </c>
      <c r="B623" t="s">
        <v>523</v>
      </c>
      <c r="C623" t="s">
        <v>321</v>
      </c>
      <c r="D623" t="s">
        <v>69</v>
      </c>
      <c r="E623" t="s">
        <v>93</v>
      </c>
      <c r="F623">
        <v>9</v>
      </c>
      <c r="G623">
        <v>152</v>
      </c>
      <c r="H623">
        <v>241</v>
      </c>
      <c r="I623" s="6">
        <f t="shared" si="42"/>
        <v>63.070539419087133</v>
      </c>
      <c r="J623">
        <v>1939</v>
      </c>
      <c r="K623" s="3">
        <f t="shared" si="40"/>
        <v>8.0456431535269708</v>
      </c>
      <c r="L623" s="4">
        <v>7.7</v>
      </c>
      <c r="M623">
        <v>18</v>
      </c>
      <c r="N623">
        <v>10</v>
      </c>
      <c r="O623" s="4">
        <v>147</v>
      </c>
      <c r="P623">
        <v>45</v>
      </c>
      <c r="Q623">
        <v>-118</v>
      </c>
      <c r="R623" s="3">
        <f t="shared" si="41"/>
        <v>-2.6222222222222222</v>
      </c>
      <c r="S623">
        <v>0</v>
      </c>
    </row>
    <row r="624" spans="1:19" x14ac:dyDescent="0.2">
      <c r="A624">
        <v>2016</v>
      </c>
      <c r="B624" t="s">
        <v>154</v>
      </c>
      <c r="C624" t="s">
        <v>320</v>
      </c>
      <c r="D624" t="s">
        <v>69</v>
      </c>
      <c r="E624" t="s">
        <v>93</v>
      </c>
      <c r="F624">
        <v>14</v>
      </c>
      <c r="G624">
        <v>209</v>
      </c>
      <c r="H624">
        <v>373</v>
      </c>
      <c r="I624" s="6">
        <f t="shared" si="42"/>
        <v>56.03217158176944</v>
      </c>
      <c r="J624">
        <v>3203</v>
      </c>
      <c r="K624" s="3">
        <f t="shared" si="40"/>
        <v>8.5871313672922245</v>
      </c>
      <c r="L624" s="4">
        <v>8.3000000000000007</v>
      </c>
      <c r="M624">
        <v>28</v>
      </c>
      <c r="N624">
        <v>15</v>
      </c>
      <c r="O624" s="4">
        <v>144.9</v>
      </c>
      <c r="P624">
        <v>142</v>
      </c>
      <c r="Q624">
        <v>523</v>
      </c>
      <c r="R624" s="3">
        <f t="shared" si="41"/>
        <v>3.683098591549296</v>
      </c>
      <c r="S624">
        <v>7</v>
      </c>
    </row>
    <row r="625" spans="1:19" x14ac:dyDescent="0.2">
      <c r="A625">
        <v>2017</v>
      </c>
      <c r="B625" t="s">
        <v>154</v>
      </c>
      <c r="C625" t="s">
        <v>319</v>
      </c>
      <c r="D625" t="s">
        <v>69</v>
      </c>
      <c r="E625" t="s">
        <v>93</v>
      </c>
      <c r="F625">
        <v>11</v>
      </c>
      <c r="G625">
        <v>152</v>
      </c>
      <c r="H625">
        <v>270</v>
      </c>
      <c r="I625" s="6">
        <f t="shared" si="42"/>
        <v>56.296296296296298</v>
      </c>
      <c r="J625">
        <v>1812</v>
      </c>
      <c r="K625" s="3">
        <f t="shared" si="40"/>
        <v>6.7111111111111112</v>
      </c>
      <c r="L625" s="4">
        <v>6.9</v>
      </c>
      <c r="M625">
        <v>16</v>
      </c>
      <c r="N625">
        <v>6</v>
      </c>
      <c r="O625" s="4">
        <v>127.8</v>
      </c>
      <c r="P625">
        <v>92</v>
      </c>
      <c r="Q625">
        <v>204</v>
      </c>
      <c r="R625" s="3">
        <f t="shared" si="41"/>
        <v>2.2173913043478262</v>
      </c>
      <c r="S625">
        <v>5</v>
      </c>
    </row>
    <row r="626" spans="1:19" x14ac:dyDescent="0.2">
      <c r="A626">
        <v>2018</v>
      </c>
      <c r="B626" t="s">
        <v>402</v>
      </c>
      <c r="C626" t="s">
        <v>322</v>
      </c>
      <c r="D626" t="s">
        <v>69</v>
      </c>
      <c r="E626" t="s">
        <v>93</v>
      </c>
      <c r="F626">
        <v>10</v>
      </c>
      <c r="G626">
        <v>120</v>
      </c>
      <c r="H626">
        <v>246</v>
      </c>
      <c r="I626" s="6">
        <f t="shared" si="42"/>
        <v>48.780487804878049</v>
      </c>
      <c r="J626">
        <v>1310</v>
      </c>
      <c r="K626" s="3">
        <f t="shared" si="40"/>
        <v>5.3252032520325203</v>
      </c>
      <c r="L626" s="4">
        <v>5</v>
      </c>
      <c r="M626">
        <v>5</v>
      </c>
      <c r="N626">
        <v>4</v>
      </c>
      <c r="O626" s="4">
        <v>97</v>
      </c>
      <c r="P626">
        <v>61</v>
      </c>
      <c r="Q626">
        <v>-63</v>
      </c>
      <c r="R626" s="3">
        <f t="shared" si="41"/>
        <v>-1.0327868852459017</v>
      </c>
      <c r="S626">
        <v>2</v>
      </c>
    </row>
    <row r="627" spans="1:19" x14ac:dyDescent="0.2">
      <c r="A627">
        <v>2019</v>
      </c>
      <c r="B627" t="s">
        <v>673</v>
      </c>
      <c r="C627" t="s">
        <v>322</v>
      </c>
      <c r="D627" t="s">
        <v>69</v>
      </c>
      <c r="E627" t="s">
        <v>93</v>
      </c>
      <c r="F627">
        <v>8</v>
      </c>
      <c r="G627">
        <v>52</v>
      </c>
      <c r="H627">
        <v>121</v>
      </c>
      <c r="I627" s="6">
        <f t="shared" si="42"/>
        <v>42.97520661157025</v>
      </c>
      <c r="J627">
        <v>915</v>
      </c>
      <c r="K627" s="3">
        <f t="shared" si="40"/>
        <v>7.5619834710743801</v>
      </c>
      <c r="L627" s="4">
        <v>7.6</v>
      </c>
      <c r="M627">
        <v>7</v>
      </c>
      <c r="N627">
        <v>3</v>
      </c>
      <c r="O627" s="4">
        <v>120.6</v>
      </c>
      <c r="P627">
        <v>90</v>
      </c>
      <c r="Q627">
        <v>567</v>
      </c>
      <c r="R627" s="3">
        <f>Q627/P627</f>
        <v>6.3</v>
      </c>
      <c r="S627">
        <v>10</v>
      </c>
    </row>
    <row r="628" spans="1:19" x14ac:dyDescent="0.2">
      <c r="A628">
        <v>2020</v>
      </c>
      <c r="B628" t="s">
        <v>274</v>
      </c>
      <c r="C628" t="s">
        <v>322</v>
      </c>
      <c r="D628" t="s">
        <v>69</v>
      </c>
      <c r="E628" t="s">
        <v>93</v>
      </c>
      <c r="F628">
        <v>6</v>
      </c>
      <c r="G628">
        <v>59</v>
      </c>
      <c r="H628">
        <v>119</v>
      </c>
      <c r="I628" s="6">
        <f t="shared" si="42"/>
        <v>49.579831932773111</v>
      </c>
      <c r="J628">
        <v>877</v>
      </c>
      <c r="K628" s="3">
        <f t="shared" si="40"/>
        <v>7.3697478991596634</v>
      </c>
      <c r="L628" s="4">
        <v>6.4</v>
      </c>
      <c r="M628">
        <v>1</v>
      </c>
      <c r="N628">
        <v>3</v>
      </c>
      <c r="O628" s="4">
        <v>109.2</v>
      </c>
      <c r="P628">
        <v>56</v>
      </c>
      <c r="Q628">
        <v>100</v>
      </c>
      <c r="R628" s="3">
        <f>Q628/P628</f>
        <v>1.7857142857142858</v>
      </c>
      <c r="S628">
        <v>6</v>
      </c>
    </row>
    <row r="629" spans="1:19" x14ac:dyDescent="0.2">
      <c r="A629">
        <v>2014</v>
      </c>
      <c r="B629" t="s">
        <v>507</v>
      </c>
      <c r="C629" t="s">
        <v>322</v>
      </c>
      <c r="D629" t="s">
        <v>41</v>
      </c>
      <c r="E629" t="s">
        <v>113</v>
      </c>
      <c r="F629">
        <v>14</v>
      </c>
      <c r="G629">
        <v>313</v>
      </c>
      <c r="H629">
        <v>540</v>
      </c>
      <c r="I629" s="6">
        <f t="shared" ref="I629:I703" si="43">G629/H629*100</f>
        <v>57.962962962962962</v>
      </c>
      <c r="J629">
        <v>3793</v>
      </c>
      <c r="K629" s="3">
        <f t="shared" ref="K629:K703" si="44">J629/H629</f>
        <v>7.0240740740740737</v>
      </c>
      <c r="L629" s="4">
        <v>7.3</v>
      </c>
      <c r="M629">
        <v>28</v>
      </c>
      <c r="N629">
        <v>9</v>
      </c>
      <c r="O629" s="4">
        <v>130.69999999999999</v>
      </c>
      <c r="P629">
        <v>137</v>
      </c>
      <c r="Q629">
        <v>291</v>
      </c>
      <c r="R629" s="3">
        <f>Q629/P629</f>
        <v>2.1240875912408761</v>
      </c>
      <c r="S629">
        <v>2</v>
      </c>
    </row>
    <row r="630" spans="1:19" x14ac:dyDescent="0.2">
      <c r="A630">
        <v>2015</v>
      </c>
      <c r="B630" t="s">
        <v>507</v>
      </c>
      <c r="C630" t="s">
        <v>320</v>
      </c>
      <c r="D630" t="s">
        <v>41</v>
      </c>
      <c r="E630" t="s">
        <v>113</v>
      </c>
      <c r="F630">
        <v>11</v>
      </c>
      <c r="G630">
        <v>205</v>
      </c>
      <c r="H630">
        <v>329</v>
      </c>
      <c r="I630" s="6">
        <f t="shared" si="43"/>
        <v>62.310030395136771</v>
      </c>
      <c r="J630">
        <v>2655</v>
      </c>
      <c r="K630" s="3">
        <f t="shared" si="44"/>
        <v>8.0699088145896649</v>
      </c>
      <c r="L630" s="4">
        <v>8.6</v>
      </c>
      <c r="M630">
        <v>20</v>
      </c>
      <c r="N630">
        <v>5</v>
      </c>
      <c r="O630" s="4">
        <v>147.1</v>
      </c>
      <c r="P630">
        <v>67</v>
      </c>
      <c r="Q630">
        <v>198</v>
      </c>
      <c r="R630" s="3">
        <f t="shared" ref="R630:R693" si="45">Q630/P630</f>
        <v>2.955223880597015</v>
      </c>
      <c r="S630">
        <v>3</v>
      </c>
    </row>
    <row r="631" spans="1:19" x14ac:dyDescent="0.2">
      <c r="A631">
        <v>2016</v>
      </c>
      <c r="B631" t="s">
        <v>472</v>
      </c>
      <c r="C631" t="s">
        <v>320</v>
      </c>
      <c r="D631" t="s">
        <v>41</v>
      </c>
      <c r="E631" t="s">
        <v>113</v>
      </c>
      <c r="F631">
        <v>10</v>
      </c>
      <c r="G631">
        <v>98</v>
      </c>
      <c r="H631">
        <v>182</v>
      </c>
      <c r="I631" s="6">
        <f t="shared" si="43"/>
        <v>53.846153846153847</v>
      </c>
      <c r="J631">
        <v>1348</v>
      </c>
      <c r="K631" s="3">
        <f t="shared" si="44"/>
        <v>7.4065934065934069</v>
      </c>
      <c r="L631" s="4">
        <v>6.8</v>
      </c>
      <c r="M631">
        <v>8</v>
      </c>
      <c r="N631">
        <v>6</v>
      </c>
      <c r="O631" s="4">
        <v>124</v>
      </c>
      <c r="P631">
        <v>131</v>
      </c>
      <c r="Q631">
        <v>944</v>
      </c>
      <c r="R631" s="3">
        <f t="shared" si="45"/>
        <v>7.2061068702290072</v>
      </c>
      <c r="S631">
        <v>10</v>
      </c>
    </row>
    <row r="632" spans="1:19" x14ac:dyDescent="0.2">
      <c r="A632">
        <v>2017</v>
      </c>
      <c r="B632" t="s">
        <v>364</v>
      </c>
      <c r="C632" t="s">
        <v>320</v>
      </c>
      <c r="D632" t="s">
        <v>41</v>
      </c>
      <c r="E632" t="s">
        <v>113</v>
      </c>
      <c r="F632">
        <v>11</v>
      </c>
      <c r="G632">
        <v>111</v>
      </c>
      <c r="H632">
        <v>179</v>
      </c>
      <c r="I632" s="6">
        <f t="shared" si="43"/>
        <v>62.011173184357538</v>
      </c>
      <c r="J632">
        <v>1591</v>
      </c>
      <c r="K632" s="3">
        <f t="shared" si="44"/>
        <v>8.8882681564245818</v>
      </c>
      <c r="L632" s="4">
        <v>8.1999999999999993</v>
      </c>
      <c r="M632">
        <v>14</v>
      </c>
      <c r="N632">
        <v>9</v>
      </c>
      <c r="O632" s="4">
        <v>152.4</v>
      </c>
      <c r="P632">
        <v>153</v>
      </c>
      <c r="Q632">
        <v>1411</v>
      </c>
      <c r="R632" s="3">
        <f t="shared" si="45"/>
        <v>9.2222222222222214</v>
      </c>
      <c r="S632">
        <v>12</v>
      </c>
    </row>
    <row r="633" spans="1:19" x14ac:dyDescent="0.2">
      <c r="A633">
        <v>2018</v>
      </c>
      <c r="B633" t="s">
        <v>364</v>
      </c>
      <c r="C633" t="s">
        <v>319</v>
      </c>
      <c r="D633" t="s">
        <v>41</v>
      </c>
      <c r="E633" t="s">
        <v>113</v>
      </c>
      <c r="F633">
        <v>11</v>
      </c>
      <c r="G633">
        <v>170</v>
      </c>
      <c r="H633">
        <v>302</v>
      </c>
      <c r="I633" s="6">
        <f t="shared" si="43"/>
        <v>56.29139072847682</v>
      </c>
      <c r="J633">
        <v>2530</v>
      </c>
      <c r="K633" s="3">
        <f t="shared" si="44"/>
        <v>8.3774834437086092</v>
      </c>
      <c r="L633" s="4">
        <v>8.9</v>
      </c>
      <c r="M633">
        <v>26</v>
      </c>
      <c r="N633">
        <v>8</v>
      </c>
      <c r="O633" s="4">
        <v>149.80000000000001</v>
      </c>
      <c r="P633">
        <v>74</v>
      </c>
      <c r="Q633">
        <v>224</v>
      </c>
      <c r="R633" s="3">
        <f t="shared" si="45"/>
        <v>3.0270270270270272</v>
      </c>
      <c r="S633">
        <v>2</v>
      </c>
    </row>
    <row r="634" spans="1:19" x14ac:dyDescent="0.2">
      <c r="A634">
        <v>2019</v>
      </c>
      <c r="B634" t="s">
        <v>364</v>
      </c>
      <c r="C634" t="s">
        <v>321</v>
      </c>
      <c r="D634" t="s">
        <v>41</v>
      </c>
      <c r="E634" t="s">
        <v>113</v>
      </c>
      <c r="F634">
        <v>11</v>
      </c>
      <c r="G634">
        <v>160</v>
      </c>
      <c r="H634">
        <v>266</v>
      </c>
      <c r="I634" s="6">
        <f t="shared" si="43"/>
        <v>60.150375939849624</v>
      </c>
      <c r="J634">
        <v>1954</v>
      </c>
      <c r="K634" s="3">
        <f t="shared" si="44"/>
        <v>7.3458646616541357</v>
      </c>
      <c r="L634" s="4">
        <v>6.5</v>
      </c>
      <c r="M634">
        <v>14</v>
      </c>
      <c r="N634">
        <v>11</v>
      </c>
      <c r="O634" s="4">
        <v>131</v>
      </c>
      <c r="P634">
        <v>90</v>
      </c>
      <c r="Q634">
        <v>413</v>
      </c>
      <c r="R634" s="3">
        <f t="shared" si="45"/>
        <v>4.5888888888888886</v>
      </c>
      <c r="S634">
        <v>3</v>
      </c>
    </row>
    <row r="635" spans="1:19" x14ac:dyDescent="0.2">
      <c r="A635">
        <v>2020</v>
      </c>
      <c r="B635" t="s">
        <v>208</v>
      </c>
      <c r="C635" t="s">
        <v>320</v>
      </c>
      <c r="D635" t="s">
        <v>41</v>
      </c>
      <c r="E635" t="s">
        <v>113</v>
      </c>
      <c r="F635">
        <v>4</v>
      </c>
      <c r="G635">
        <v>64</v>
      </c>
      <c r="H635">
        <v>93</v>
      </c>
      <c r="I635" s="6">
        <f t="shared" si="43"/>
        <v>68.817204301075279</v>
      </c>
      <c r="J635">
        <v>625</v>
      </c>
      <c r="K635" s="3">
        <f t="shared" si="44"/>
        <v>6.720430107526882</v>
      </c>
      <c r="L635" s="4">
        <v>7</v>
      </c>
      <c r="M635">
        <v>6</v>
      </c>
      <c r="N635">
        <v>2</v>
      </c>
      <c r="O635" s="4">
        <v>142.30000000000001</v>
      </c>
      <c r="P635">
        <v>23</v>
      </c>
      <c r="Q635">
        <v>22</v>
      </c>
      <c r="R635" s="3">
        <f t="shared" si="45"/>
        <v>0.95652173913043481</v>
      </c>
      <c r="S635">
        <v>0</v>
      </c>
    </row>
    <row r="636" spans="1:19" x14ac:dyDescent="0.2">
      <c r="A636">
        <v>2014</v>
      </c>
      <c r="B636" t="s">
        <v>576</v>
      </c>
      <c r="C636" t="s">
        <v>321</v>
      </c>
      <c r="D636" t="s">
        <v>99</v>
      </c>
      <c r="E636" t="s">
        <v>113</v>
      </c>
      <c r="F636">
        <v>10</v>
      </c>
      <c r="G636">
        <v>165</v>
      </c>
      <c r="H636">
        <v>278</v>
      </c>
      <c r="I636" s="6">
        <f t="shared" si="43"/>
        <v>59.352517985611506</v>
      </c>
      <c r="J636">
        <v>2114</v>
      </c>
      <c r="K636" s="3">
        <f t="shared" si="44"/>
        <v>7.6043165467625897</v>
      </c>
      <c r="L636" s="4">
        <v>8.4</v>
      </c>
      <c r="M636">
        <v>22</v>
      </c>
      <c r="N636">
        <v>5</v>
      </c>
      <c r="O636" s="4">
        <v>145.69999999999999</v>
      </c>
      <c r="P636">
        <v>95</v>
      </c>
      <c r="Q636">
        <v>256</v>
      </c>
      <c r="R636" s="3">
        <f t="shared" si="45"/>
        <v>2.6947368421052631</v>
      </c>
      <c r="S636">
        <v>3</v>
      </c>
    </row>
    <row r="637" spans="1:19" x14ac:dyDescent="0.2">
      <c r="A637">
        <v>2015</v>
      </c>
      <c r="B637" t="s">
        <v>513</v>
      </c>
      <c r="C637" t="s">
        <v>321</v>
      </c>
      <c r="D637" t="s">
        <v>99</v>
      </c>
      <c r="E637" t="s">
        <v>113</v>
      </c>
      <c r="F637">
        <v>13</v>
      </c>
      <c r="G637">
        <v>318</v>
      </c>
      <c r="H637">
        <v>531</v>
      </c>
      <c r="I637" s="6">
        <f t="shared" si="43"/>
        <v>59.887005649717516</v>
      </c>
      <c r="J637">
        <v>3854</v>
      </c>
      <c r="K637" s="3">
        <f t="shared" si="44"/>
        <v>7.2580037664783426</v>
      </c>
      <c r="L637" s="4">
        <v>7.6</v>
      </c>
      <c r="M637">
        <v>30</v>
      </c>
      <c r="N637">
        <v>9</v>
      </c>
      <c r="O637" s="4">
        <v>136.1</v>
      </c>
      <c r="P637">
        <v>109</v>
      </c>
      <c r="Q637">
        <v>84</v>
      </c>
      <c r="R637" s="3">
        <f t="shared" si="45"/>
        <v>0.77064220183486243</v>
      </c>
      <c r="S637">
        <v>6</v>
      </c>
    </row>
    <row r="638" spans="1:19" x14ac:dyDescent="0.2">
      <c r="A638">
        <v>2016</v>
      </c>
      <c r="B638" t="s">
        <v>413</v>
      </c>
      <c r="C638" t="s">
        <v>320</v>
      </c>
      <c r="D638" t="s">
        <v>99</v>
      </c>
      <c r="E638" t="s">
        <v>113</v>
      </c>
      <c r="F638">
        <v>10</v>
      </c>
      <c r="G638">
        <v>197</v>
      </c>
      <c r="H638">
        <v>311</v>
      </c>
      <c r="I638" s="6">
        <f t="shared" si="43"/>
        <v>63.344051446945336</v>
      </c>
      <c r="J638">
        <v>2329</v>
      </c>
      <c r="K638" s="3">
        <f t="shared" si="44"/>
        <v>7.4887459807073951</v>
      </c>
      <c r="L638" s="4">
        <v>7</v>
      </c>
      <c r="M638">
        <v>12</v>
      </c>
      <c r="N638">
        <v>9</v>
      </c>
      <c r="O638" s="4">
        <v>133.19999999999999</v>
      </c>
      <c r="P638">
        <v>128</v>
      </c>
      <c r="Q638">
        <v>246</v>
      </c>
      <c r="R638" s="3">
        <f t="shared" si="45"/>
        <v>1.921875</v>
      </c>
      <c r="S638">
        <v>5</v>
      </c>
    </row>
    <row r="639" spans="1:19" x14ac:dyDescent="0.2">
      <c r="A639">
        <v>2017</v>
      </c>
      <c r="B639" t="s">
        <v>413</v>
      </c>
      <c r="C639" t="s">
        <v>319</v>
      </c>
      <c r="D639" t="s">
        <v>99</v>
      </c>
      <c r="E639" t="s">
        <v>113</v>
      </c>
      <c r="F639">
        <v>13</v>
      </c>
      <c r="G639">
        <v>260</v>
      </c>
      <c r="H639">
        <v>410</v>
      </c>
      <c r="I639" s="6">
        <f t="shared" si="43"/>
        <v>63.414634146341463</v>
      </c>
      <c r="J639">
        <v>3270</v>
      </c>
      <c r="K639" s="3">
        <f t="shared" si="44"/>
        <v>7.975609756097561</v>
      </c>
      <c r="L639" s="4">
        <v>8.1</v>
      </c>
      <c r="M639">
        <v>20</v>
      </c>
      <c r="N639">
        <v>8</v>
      </c>
      <c r="O639" s="4">
        <v>142.6</v>
      </c>
      <c r="P639">
        <v>138</v>
      </c>
      <c r="Q639">
        <v>282</v>
      </c>
      <c r="R639" s="3">
        <f t="shared" si="45"/>
        <v>2.0434782608695654</v>
      </c>
      <c r="S639">
        <v>7</v>
      </c>
    </row>
    <row r="640" spans="1:19" x14ac:dyDescent="0.2">
      <c r="A640">
        <v>2018</v>
      </c>
      <c r="B640" t="s">
        <v>413</v>
      </c>
      <c r="C640" t="s">
        <v>321</v>
      </c>
      <c r="D640" t="s">
        <v>99</v>
      </c>
      <c r="E640" t="s">
        <v>113</v>
      </c>
      <c r="F640">
        <v>13</v>
      </c>
      <c r="G640">
        <v>247</v>
      </c>
      <c r="H640">
        <v>393</v>
      </c>
      <c r="I640" s="6">
        <f t="shared" si="43"/>
        <v>62.849872773536894</v>
      </c>
      <c r="J640">
        <v>3025</v>
      </c>
      <c r="K640" s="3">
        <f t="shared" si="44"/>
        <v>7.6972010178117047</v>
      </c>
      <c r="L640" s="4">
        <v>8</v>
      </c>
      <c r="M640">
        <v>20</v>
      </c>
      <c r="N640">
        <v>6</v>
      </c>
      <c r="O640" s="4">
        <v>141.19999999999999</v>
      </c>
      <c r="P640">
        <v>112</v>
      </c>
      <c r="Q640">
        <v>452</v>
      </c>
      <c r="R640" s="3">
        <f t="shared" si="45"/>
        <v>4.0357142857142856</v>
      </c>
      <c r="S640">
        <v>8</v>
      </c>
    </row>
    <row r="641" spans="1:19" x14ac:dyDescent="0.2">
      <c r="A641">
        <v>2019</v>
      </c>
      <c r="B641" t="s">
        <v>257</v>
      </c>
      <c r="C641" t="s">
        <v>322</v>
      </c>
      <c r="D641" t="s">
        <v>99</v>
      </c>
      <c r="E641" t="s">
        <v>113</v>
      </c>
      <c r="F641">
        <v>12</v>
      </c>
      <c r="G641">
        <v>205</v>
      </c>
      <c r="H641">
        <v>338</v>
      </c>
      <c r="I641" s="6">
        <f t="shared" si="43"/>
        <v>60.650887573964496</v>
      </c>
      <c r="J641">
        <v>2943</v>
      </c>
      <c r="K641" s="3">
        <f t="shared" si="44"/>
        <v>8.7071005917159763</v>
      </c>
      <c r="L641" s="4">
        <v>9.4</v>
      </c>
      <c r="M641">
        <v>17</v>
      </c>
      <c r="N641">
        <v>2</v>
      </c>
      <c r="O641" s="4">
        <v>149.19999999999999</v>
      </c>
      <c r="P641">
        <v>125</v>
      </c>
      <c r="Q641">
        <v>355</v>
      </c>
      <c r="R641" s="3">
        <f t="shared" si="45"/>
        <v>2.84</v>
      </c>
      <c r="S641">
        <v>3</v>
      </c>
    </row>
    <row r="642" spans="1:19" x14ac:dyDescent="0.2">
      <c r="A642">
        <v>2020</v>
      </c>
      <c r="B642" t="s">
        <v>257</v>
      </c>
      <c r="C642" t="s">
        <v>320</v>
      </c>
      <c r="D642" t="s">
        <v>99</v>
      </c>
      <c r="E642" t="s">
        <v>113</v>
      </c>
      <c r="F642">
        <v>4</v>
      </c>
      <c r="G642">
        <v>49</v>
      </c>
      <c r="H642">
        <v>84</v>
      </c>
      <c r="I642" s="6">
        <f t="shared" si="43"/>
        <v>58.333333333333336</v>
      </c>
      <c r="J642">
        <v>701</v>
      </c>
      <c r="K642" s="3">
        <f t="shared" si="44"/>
        <v>8.3452380952380949</v>
      </c>
      <c r="L642" s="4">
        <v>9</v>
      </c>
      <c r="M642">
        <v>5</v>
      </c>
      <c r="N642">
        <v>1</v>
      </c>
      <c r="O642" s="4">
        <v>145.69999999999999</v>
      </c>
      <c r="P642">
        <v>33</v>
      </c>
      <c r="Q642">
        <v>223</v>
      </c>
      <c r="R642" s="3">
        <f t="shared" si="45"/>
        <v>6.7575757575757578</v>
      </c>
      <c r="S642">
        <v>4</v>
      </c>
    </row>
    <row r="643" spans="1:19" x14ac:dyDescent="0.2">
      <c r="A643">
        <v>2014</v>
      </c>
      <c r="B643" t="s">
        <v>124</v>
      </c>
      <c r="C643" t="s">
        <v>320</v>
      </c>
      <c r="D643" t="s">
        <v>5</v>
      </c>
      <c r="E643" t="s">
        <v>113</v>
      </c>
      <c r="F643">
        <v>12</v>
      </c>
      <c r="G643">
        <v>316</v>
      </c>
      <c r="H643">
        <v>509</v>
      </c>
      <c r="I643" s="6">
        <f t="shared" si="43"/>
        <v>62.082514734774065</v>
      </c>
      <c r="J643">
        <v>3973</v>
      </c>
      <c r="K643" s="3">
        <f t="shared" si="44"/>
        <v>7.8055009823182715</v>
      </c>
      <c r="L643" s="4">
        <v>8.6</v>
      </c>
      <c r="M643">
        <v>35</v>
      </c>
      <c r="N643">
        <v>7</v>
      </c>
      <c r="O643" s="4">
        <v>147.6</v>
      </c>
      <c r="P643">
        <v>55</v>
      </c>
      <c r="Q643">
        <v>-44</v>
      </c>
      <c r="R643" s="3">
        <f t="shared" si="45"/>
        <v>-0.8</v>
      </c>
      <c r="S643">
        <v>0</v>
      </c>
    </row>
    <row r="644" spans="1:19" x14ac:dyDescent="0.2">
      <c r="A644">
        <v>2015</v>
      </c>
      <c r="B644" t="s">
        <v>124</v>
      </c>
      <c r="C644" t="s">
        <v>319</v>
      </c>
      <c r="D644" t="s">
        <v>5</v>
      </c>
      <c r="E644" t="s">
        <v>113</v>
      </c>
      <c r="F644">
        <v>13</v>
      </c>
      <c r="G644">
        <v>341</v>
      </c>
      <c r="H644">
        <v>529</v>
      </c>
      <c r="I644" s="6">
        <f t="shared" si="43"/>
        <v>64.461247637051045</v>
      </c>
      <c r="J644">
        <v>4714</v>
      </c>
      <c r="K644" s="3">
        <f t="shared" si="44"/>
        <v>8.9111531190926279</v>
      </c>
      <c r="L644" s="4">
        <v>9.4</v>
      </c>
      <c r="M644">
        <v>43</v>
      </c>
      <c r="N644">
        <v>13</v>
      </c>
      <c r="O644" s="4">
        <v>161.19999999999999</v>
      </c>
      <c r="P644">
        <v>56</v>
      </c>
      <c r="Q644">
        <v>-8</v>
      </c>
      <c r="R644" s="3">
        <f t="shared" si="45"/>
        <v>-0.14285714285714285</v>
      </c>
      <c r="S644">
        <v>0</v>
      </c>
    </row>
    <row r="645" spans="1:19" x14ac:dyDescent="0.2">
      <c r="A645">
        <v>2016</v>
      </c>
      <c r="B645" t="s">
        <v>144</v>
      </c>
      <c r="C645" t="s">
        <v>321</v>
      </c>
      <c r="D645" t="s">
        <v>5</v>
      </c>
      <c r="E645" t="s">
        <v>113</v>
      </c>
      <c r="F645">
        <v>12</v>
      </c>
      <c r="G645">
        <v>382</v>
      </c>
      <c r="H645">
        <v>620</v>
      </c>
      <c r="I645" s="6">
        <f t="shared" si="43"/>
        <v>61.612903225806448</v>
      </c>
      <c r="J645">
        <v>4295</v>
      </c>
      <c r="K645" s="3">
        <f t="shared" si="44"/>
        <v>6.92741935483871</v>
      </c>
      <c r="L645" s="4">
        <v>7.3</v>
      </c>
      <c r="M645">
        <v>37</v>
      </c>
      <c r="N645">
        <v>12</v>
      </c>
      <c r="O645" s="4">
        <v>135.6</v>
      </c>
      <c r="P645">
        <v>33</v>
      </c>
      <c r="Q645">
        <v>-110</v>
      </c>
      <c r="R645" s="3">
        <f t="shared" si="45"/>
        <v>-3.3333333333333335</v>
      </c>
      <c r="S645">
        <v>6</v>
      </c>
    </row>
    <row r="646" spans="1:19" x14ac:dyDescent="0.2">
      <c r="A646">
        <v>2017</v>
      </c>
      <c r="B646" t="s">
        <v>258</v>
      </c>
      <c r="C646" t="s">
        <v>320</v>
      </c>
      <c r="D646" t="s">
        <v>5</v>
      </c>
      <c r="E646" t="s">
        <v>113</v>
      </c>
      <c r="F646">
        <v>12</v>
      </c>
      <c r="G646">
        <v>272</v>
      </c>
      <c r="H646">
        <v>461</v>
      </c>
      <c r="I646" s="6">
        <f t="shared" si="43"/>
        <v>59.00216919739696</v>
      </c>
      <c r="J646">
        <v>3039</v>
      </c>
      <c r="K646" s="3">
        <f t="shared" si="44"/>
        <v>6.5921908893709329</v>
      </c>
      <c r="L646" s="4">
        <v>6.2</v>
      </c>
      <c r="M646">
        <v>18</v>
      </c>
      <c r="N646">
        <v>12</v>
      </c>
      <c r="O646" s="4">
        <v>122.1</v>
      </c>
      <c r="P646">
        <v>60</v>
      </c>
      <c r="Q646">
        <v>-142</v>
      </c>
      <c r="R646" s="3">
        <f t="shared" si="45"/>
        <v>-2.3666666666666667</v>
      </c>
      <c r="S646">
        <v>3</v>
      </c>
    </row>
    <row r="647" spans="1:19" x14ac:dyDescent="0.2">
      <c r="A647">
        <v>2018</v>
      </c>
      <c r="B647" t="s">
        <v>228</v>
      </c>
      <c r="C647" t="s">
        <v>322</v>
      </c>
      <c r="D647" t="s">
        <v>5</v>
      </c>
      <c r="E647" t="s">
        <v>113</v>
      </c>
      <c r="F647">
        <v>11</v>
      </c>
      <c r="G647">
        <v>159</v>
      </c>
      <c r="H647">
        <v>260</v>
      </c>
      <c r="I647" s="6">
        <f t="shared" si="43"/>
        <v>61.15384615384616</v>
      </c>
      <c r="J647">
        <v>1506</v>
      </c>
      <c r="K647" s="3">
        <f t="shared" si="44"/>
        <v>5.7923076923076922</v>
      </c>
      <c r="L647" s="4">
        <v>5.0999999999999996</v>
      </c>
      <c r="M647">
        <v>14</v>
      </c>
      <c r="N647">
        <v>10</v>
      </c>
      <c r="O647" s="4">
        <v>119.9</v>
      </c>
      <c r="P647">
        <v>98</v>
      </c>
      <c r="Q647">
        <v>420</v>
      </c>
      <c r="R647" s="3">
        <f t="shared" si="45"/>
        <v>4.2857142857142856</v>
      </c>
      <c r="S647">
        <v>2</v>
      </c>
    </row>
    <row r="648" spans="1:19" x14ac:dyDescent="0.2">
      <c r="A648">
        <v>2019</v>
      </c>
      <c r="B648" t="s">
        <v>228</v>
      </c>
      <c r="C648" t="s">
        <v>320</v>
      </c>
      <c r="D648" t="s">
        <v>5</v>
      </c>
      <c r="E648" t="s">
        <v>113</v>
      </c>
      <c r="F648">
        <v>9</v>
      </c>
      <c r="G648">
        <v>131</v>
      </c>
      <c r="H648">
        <v>215</v>
      </c>
      <c r="I648" s="6">
        <f t="shared" si="43"/>
        <v>60.930232558139529</v>
      </c>
      <c r="J648">
        <v>1772</v>
      </c>
      <c r="K648" s="3">
        <f t="shared" si="44"/>
        <v>8.2418604651162788</v>
      </c>
      <c r="L648" s="4">
        <v>8.9</v>
      </c>
      <c r="M648">
        <v>14</v>
      </c>
      <c r="N648">
        <v>3</v>
      </c>
      <c r="O648" s="4">
        <v>148.9</v>
      </c>
      <c r="P648">
        <v>90</v>
      </c>
      <c r="Q648">
        <v>223</v>
      </c>
      <c r="R648" s="3">
        <f t="shared" si="45"/>
        <v>2.4777777777777779</v>
      </c>
      <c r="S648">
        <v>3</v>
      </c>
    </row>
    <row r="649" spans="1:19" x14ac:dyDescent="0.2">
      <c r="A649">
        <v>2020</v>
      </c>
      <c r="B649" t="s">
        <v>228</v>
      </c>
      <c r="C649" t="s">
        <v>319</v>
      </c>
      <c r="D649" t="s">
        <v>5</v>
      </c>
      <c r="E649" t="s">
        <v>113</v>
      </c>
      <c r="F649">
        <v>4</v>
      </c>
      <c r="G649">
        <v>85</v>
      </c>
      <c r="H649">
        <v>136</v>
      </c>
      <c r="I649" s="6">
        <f t="shared" si="43"/>
        <v>62.5</v>
      </c>
      <c r="J649">
        <v>771</v>
      </c>
      <c r="K649" s="3">
        <f t="shared" si="44"/>
        <v>5.6691176470588234</v>
      </c>
      <c r="L649" s="4">
        <v>5.6</v>
      </c>
      <c r="M649">
        <v>6</v>
      </c>
      <c r="N649">
        <v>3</v>
      </c>
      <c r="O649" s="4">
        <v>120.3</v>
      </c>
      <c r="P649">
        <v>39</v>
      </c>
      <c r="Q649">
        <v>75</v>
      </c>
      <c r="R649" s="3">
        <f t="shared" si="45"/>
        <v>1.9230769230769231</v>
      </c>
      <c r="S649">
        <v>2</v>
      </c>
    </row>
    <row r="650" spans="1:19" x14ac:dyDescent="0.2">
      <c r="A650">
        <v>2014</v>
      </c>
      <c r="B650" t="s">
        <v>492</v>
      </c>
      <c r="C650" t="s">
        <v>320</v>
      </c>
      <c r="D650" t="s">
        <v>14</v>
      </c>
      <c r="E650" t="s">
        <v>113</v>
      </c>
      <c r="F650">
        <v>12</v>
      </c>
      <c r="G650">
        <v>325</v>
      </c>
      <c r="H650">
        <v>498</v>
      </c>
      <c r="I650" s="6">
        <f t="shared" si="43"/>
        <v>65.261044176706832</v>
      </c>
      <c r="J650">
        <v>3200</v>
      </c>
      <c r="K650" s="3">
        <f t="shared" si="44"/>
        <v>6.4257028112449799</v>
      </c>
      <c r="L650" s="4">
        <v>6.2</v>
      </c>
      <c r="M650">
        <v>28</v>
      </c>
      <c r="N650">
        <v>15</v>
      </c>
      <c r="O650" s="4">
        <v>131.80000000000001</v>
      </c>
      <c r="P650">
        <v>69</v>
      </c>
      <c r="Q650">
        <v>136</v>
      </c>
      <c r="R650" s="3">
        <f t="shared" si="45"/>
        <v>1.9710144927536233</v>
      </c>
      <c r="S650">
        <v>0</v>
      </c>
    </row>
    <row r="651" spans="1:19" x14ac:dyDescent="0.2">
      <c r="A651">
        <v>2015</v>
      </c>
      <c r="B651" t="s">
        <v>492</v>
      </c>
      <c r="C651" t="s">
        <v>319</v>
      </c>
      <c r="D651" t="s">
        <v>14</v>
      </c>
      <c r="E651" t="s">
        <v>113</v>
      </c>
      <c r="F651">
        <v>11</v>
      </c>
      <c r="G651">
        <v>213</v>
      </c>
      <c r="H651">
        <v>344</v>
      </c>
      <c r="I651" s="6">
        <f t="shared" si="43"/>
        <v>61.918604651162788</v>
      </c>
      <c r="J651">
        <v>2401</v>
      </c>
      <c r="K651" s="3">
        <f t="shared" si="44"/>
        <v>6.9796511627906979</v>
      </c>
      <c r="L651" s="4">
        <v>6.7</v>
      </c>
      <c r="M651">
        <v>9</v>
      </c>
      <c r="N651">
        <v>6</v>
      </c>
      <c r="O651" s="4">
        <v>125.7</v>
      </c>
      <c r="P651">
        <v>108</v>
      </c>
      <c r="Q651">
        <v>260</v>
      </c>
      <c r="R651" s="3">
        <f t="shared" si="45"/>
        <v>2.4074074074074074</v>
      </c>
      <c r="S651">
        <v>5</v>
      </c>
    </row>
    <row r="652" spans="1:19" x14ac:dyDescent="0.2">
      <c r="A652">
        <v>2016</v>
      </c>
      <c r="B652" t="s">
        <v>492</v>
      </c>
      <c r="C652" t="s">
        <v>321</v>
      </c>
      <c r="D652" t="s">
        <v>14</v>
      </c>
      <c r="E652" t="s">
        <v>113</v>
      </c>
      <c r="F652">
        <v>12</v>
      </c>
      <c r="G652">
        <v>200</v>
      </c>
      <c r="H652">
        <v>319</v>
      </c>
      <c r="I652" s="6">
        <f t="shared" si="43"/>
        <v>62.695924764890286</v>
      </c>
      <c r="J652">
        <v>2366</v>
      </c>
      <c r="K652" s="3">
        <f t="shared" si="44"/>
        <v>7.4169278996865202</v>
      </c>
      <c r="L652" s="4">
        <v>7.3</v>
      </c>
      <c r="M652">
        <v>11</v>
      </c>
      <c r="N652">
        <v>6</v>
      </c>
      <c r="O652" s="4">
        <v>132.6</v>
      </c>
      <c r="P652">
        <v>165</v>
      </c>
      <c r="Q652">
        <v>494</v>
      </c>
      <c r="R652" s="3">
        <f t="shared" si="45"/>
        <v>2.9939393939393941</v>
      </c>
      <c r="S652">
        <v>8</v>
      </c>
    </row>
    <row r="653" spans="1:19" x14ac:dyDescent="0.2">
      <c r="A653">
        <v>2017</v>
      </c>
      <c r="B653" t="s">
        <v>368</v>
      </c>
      <c r="C653" t="s">
        <v>320</v>
      </c>
      <c r="D653" t="s">
        <v>14</v>
      </c>
      <c r="E653" t="s">
        <v>113</v>
      </c>
      <c r="F653">
        <v>12</v>
      </c>
      <c r="G653">
        <v>228</v>
      </c>
      <c r="H653">
        <v>377</v>
      </c>
      <c r="I653" s="6">
        <f t="shared" si="43"/>
        <v>60.477453580901852</v>
      </c>
      <c r="J653">
        <v>2975</v>
      </c>
      <c r="K653" s="3">
        <f t="shared" si="44"/>
        <v>7.8912466843501328</v>
      </c>
      <c r="L653" s="4">
        <v>7.8</v>
      </c>
      <c r="M653">
        <v>18</v>
      </c>
      <c r="N653">
        <v>9</v>
      </c>
      <c r="O653" s="4">
        <v>137.69999999999999</v>
      </c>
      <c r="P653">
        <v>132</v>
      </c>
      <c r="Q653">
        <v>338</v>
      </c>
      <c r="R653" s="3">
        <f t="shared" si="45"/>
        <v>2.5606060606060606</v>
      </c>
      <c r="S653">
        <v>3</v>
      </c>
    </row>
    <row r="654" spans="1:19" x14ac:dyDescent="0.2">
      <c r="A654">
        <v>2018</v>
      </c>
      <c r="B654" t="s">
        <v>368</v>
      </c>
      <c r="C654" t="s">
        <v>319</v>
      </c>
      <c r="D654" t="s">
        <v>14</v>
      </c>
      <c r="E654" t="s">
        <v>113</v>
      </c>
      <c r="F654">
        <v>12</v>
      </c>
      <c r="G654">
        <v>258</v>
      </c>
      <c r="H654">
        <v>399</v>
      </c>
      <c r="I654" s="6">
        <f t="shared" si="43"/>
        <v>64.661654135338338</v>
      </c>
      <c r="J654">
        <v>2849</v>
      </c>
      <c r="K654" s="3">
        <f t="shared" si="44"/>
        <v>7.1403508771929829</v>
      </c>
      <c r="L654" s="4">
        <v>7.1</v>
      </c>
      <c r="M654">
        <v>19</v>
      </c>
      <c r="N654">
        <v>9</v>
      </c>
      <c r="O654" s="4">
        <v>135.80000000000001</v>
      </c>
      <c r="P654">
        <v>94</v>
      </c>
      <c r="Q654">
        <v>238</v>
      </c>
      <c r="R654" s="3">
        <f t="shared" si="45"/>
        <v>2.5319148936170213</v>
      </c>
      <c r="S654">
        <v>4</v>
      </c>
    </row>
    <row r="655" spans="1:19" x14ac:dyDescent="0.2">
      <c r="A655">
        <v>2019</v>
      </c>
      <c r="B655" t="s">
        <v>368</v>
      </c>
      <c r="C655" t="s">
        <v>321</v>
      </c>
      <c r="D655" t="s">
        <v>14</v>
      </c>
      <c r="E655" t="s">
        <v>113</v>
      </c>
      <c r="F655">
        <v>12</v>
      </c>
      <c r="G655">
        <v>255</v>
      </c>
      <c r="H655">
        <v>405</v>
      </c>
      <c r="I655" s="6">
        <f t="shared" si="43"/>
        <v>62.962962962962962</v>
      </c>
      <c r="J655">
        <v>2808</v>
      </c>
      <c r="K655" s="3">
        <f t="shared" si="44"/>
        <v>6.9333333333333336</v>
      </c>
      <c r="L655" s="4">
        <v>6.7</v>
      </c>
      <c r="M655">
        <v>17</v>
      </c>
      <c r="N655">
        <v>10</v>
      </c>
      <c r="O655" s="4">
        <v>130.1</v>
      </c>
      <c r="P655">
        <v>65</v>
      </c>
      <c r="Q655">
        <v>153</v>
      </c>
      <c r="R655" s="3">
        <f t="shared" si="45"/>
        <v>2.3538461538461539</v>
      </c>
      <c r="S655">
        <v>3</v>
      </c>
    </row>
    <row r="656" spans="1:19" x14ac:dyDescent="0.2">
      <c r="A656">
        <v>2020</v>
      </c>
      <c r="B656" t="s">
        <v>315</v>
      </c>
      <c r="C656" t="s">
        <v>321</v>
      </c>
      <c r="D656" t="s">
        <v>14</v>
      </c>
      <c r="E656" t="s">
        <v>113</v>
      </c>
      <c r="F656">
        <v>6</v>
      </c>
      <c r="G656">
        <v>88</v>
      </c>
      <c r="H656">
        <v>160</v>
      </c>
      <c r="I656" s="6">
        <f t="shared" si="43"/>
        <v>55.000000000000007</v>
      </c>
      <c r="J656">
        <v>1101</v>
      </c>
      <c r="K656" s="3">
        <f t="shared" si="44"/>
        <v>6.8812499999999996</v>
      </c>
      <c r="L656" s="4">
        <v>5.7</v>
      </c>
      <c r="M656">
        <v>6</v>
      </c>
      <c r="N656">
        <v>7</v>
      </c>
      <c r="O656" s="4">
        <v>116.4</v>
      </c>
      <c r="P656">
        <v>52</v>
      </c>
      <c r="Q656">
        <v>208</v>
      </c>
      <c r="R656" s="3">
        <f t="shared" si="45"/>
        <v>4</v>
      </c>
      <c r="S656">
        <v>5</v>
      </c>
    </row>
    <row r="657" spans="1:19" x14ac:dyDescent="0.2">
      <c r="A657">
        <v>2014</v>
      </c>
      <c r="B657" t="s">
        <v>116</v>
      </c>
      <c r="C657" t="s">
        <v>319</v>
      </c>
      <c r="D657" t="s">
        <v>45</v>
      </c>
      <c r="E657" t="s">
        <v>113</v>
      </c>
      <c r="F657">
        <v>15</v>
      </c>
      <c r="G657">
        <v>304</v>
      </c>
      <c r="H657">
        <v>445</v>
      </c>
      <c r="I657" s="6">
        <f t="shared" si="43"/>
        <v>68.31460674157303</v>
      </c>
      <c r="J657">
        <v>4454</v>
      </c>
      <c r="K657" s="3">
        <f t="shared" si="44"/>
        <v>10.008988764044943</v>
      </c>
      <c r="L657" s="4">
        <v>11.5</v>
      </c>
      <c r="M657">
        <v>42</v>
      </c>
      <c r="N657">
        <v>4</v>
      </c>
      <c r="O657" s="4">
        <v>181.7</v>
      </c>
      <c r="P657">
        <v>135</v>
      </c>
      <c r="Q657">
        <v>770</v>
      </c>
      <c r="R657" s="3">
        <f t="shared" si="45"/>
        <v>5.7037037037037033</v>
      </c>
      <c r="S657">
        <v>15</v>
      </c>
    </row>
    <row r="658" spans="1:19" x14ac:dyDescent="0.2">
      <c r="A658">
        <v>2015</v>
      </c>
      <c r="B658" t="s">
        <v>501</v>
      </c>
      <c r="C658" t="s">
        <v>321</v>
      </c>
      <c r="D658" t="s">
        <v>45</v>
      </c>
      <c r="E658" t="s">
        <v>113</v>
      </c>
      <c r="F658">
        <v>10</v>
      </c>
      <c r="G658">
        <v>168</v>
      </c>
      <c r="H658">
        <v>259</v>
      </c>
      <c r="I658" s="6">
        <f t="shared" si="43"/>
        <v>64.86486486486487</v>
      </c>
      <c r="J658">
        <v>2643</v>
      </c>
      <c r="K658" s="3">
        <f t="shared" si="44"/>
        <v>10.204633204633204</v>
      </c>
      <c r="L658" s="4">
        <v>11.2</v>
      </c>
      <c r="M658">
        <v>26</v>
      </c>
      <c r="N658">
        <v>6</v>
      </c>
      <c r="O658" s="4">
        <v>179.1</v>
      </c>
      <c r="P658">
        <v>83</v>
      </c>
      <c r="Q658">
        <v>147</v>
      </c>
      <c r="R658" s="3">
        <f t="shared" si="45"/>
        <v>1.7710843373493976</v>
      </c>
      <c r="S658">
        <v>2</v>
      </c>
    </row>
    <row r="659" spans="1:19" x14ac:dyDescent="0.2">
      <c r="A659">
        <v>2016</v>
      </c>
      <c r="B659" t="s">
        <v>178</v>
      </c>
      <c r="C659" t="s">
        <v>322</v>
      </c>
      <c r="D659" t="s">
        <v>45</v>
      </c>
      <c r="E659" t="s">
        <v>113</v>
      </c>
      <c r="F659">
        <v>8</v>
      </c>
      <c r="G659">
        <v>162</v>
      </c>
      <c r="H659">
        <v>255</v>
      </c>
      <c r="I659" s="6">
        <f t="shared" si="43"/>
        <v>63.529411764705877</v>
      </c>
      <c r="J659">
        <v>1936</v>
      </c>
      <c r="K659" s="3">
        <f t="shared" si="44"/>
        <v>7.5921568627450977</v>
      </c>
      <c r="L659" s="4">
        <v>8.4</v>
      </c>
      <c r="M659">
        <v>19</v>
      </c>
      <c r="N659">
        <v>4</v>
      </c>
      <c r="O659" s="4">
        <v>148.80000000000001</v>
      </c>
      <c r="P659">
        <v>58</v>
      </c>
      <c r="Q659">
        <v>161</v>
      </c>
      <c r="R659" s="3">
        <f t="shared" si="45"/>
        <v>2.7758620689655173</v>
      </c>
      <c r="S659">
        <v>2</v>
      </c>
    </row>
    <row r="660" spans="1:19" x14ac:dyDescent="0.2">
      <c r="A660">
        <v>2017</v>
      </c>
      <c r="B660" t="s">
        <v>178</v>
      </c>
      <c r="C660" t="s">
        <v>320</v>
      </c>
      <c r="D660" t="s">
        <v>45</v>
      </c>
      <c r="E660" t="s">
        <v>113</v>
      </c>
      <c r="F660">
        <v>8</v>
      </c>
      <c r="G660">
        <v>139</v>
      </c>
      <c r="H660">
        <v>206</v>
      </c>
      <c r="I660" s="6">
        <f t="shared" si="43"/>
        <v>67.475728155339809</v>
      </c>
      <c r="J660">
        <v>1983</v>
      </c>
      <c r="K660" s="3">
        <f t="shared" si="44"/>
        <v>9.6262135922330092</v>
      </c>
      <c r="L660" s="4">
        <v>10</v>
      </c>
      <c r="M660">
        <v>15</v>
      </c>
      <c r="N660">
        <v>5</v>
      </c>
      <c r="O660" s="4">
        <v>167.5</v>
      </c>
      <c r="P660">
        <v>44</v>
      </c>
      <c r="Q660">
        <v>183</v>
      </c>
      <c r="R660" s="3">
        <f t="shared" si="45"/>
        <v>4.1590909090909092</v>
      </c>
      <c r="S660">
        <v>5</v>
      </c>
    </row>
    <row r="661" spans="1:19" x14ac:dyDescent="0.2">
      <c r="A661">
        <v>2018</v>
      </c>
      <c r="B661" t="s">
        <v>178</v>
      </c>
      <c r="C661" t="s">
        <v>319</v>
      </c>
      <c r="D661" t="s">
        <v>45</v>
      </c>
      <c r="E661" t="s">
        <v>113</v>
      </c>
      <c r="F661">
        <v>13</v>
      </c>
      <c r="G661">
        <v>240</v>
      </c>
      <c r="H661">
        <v>404</v>
      </c>
      <c r="I661" s="6">
        <f t="shared" si="43"/>
        <v>59.405940594059402</v>
      </c>
      <c r="J661">
        <v>3151</v>
      </c>
      <c r="K661" s="3">
        <f t="shared" si="44"/>
        <v>7.7995049504950495</v>
      </c>
      <c r="L661" s="4">
        <v>8.3000000000000007</v>
      </c>
      <c r="M661">
        <v>29</v>
      </c>
      <c r="N661">
        <v>8</v>
      </c>
      <c r="O661" s="4">
        <v>144.6</v>
      </c>
      <c r="P661">
        <v>71</v>
      </c>
      <c r="Q661">
        <v>166</v>
      </c>
      <c r="R661" s="3">
        <f t="shared" si="45"/>
        <v>2.3380281690140845</v>
      </c>
      <c r="S661">
        <v>2</v>
      </c>
    </row>
    <row r="662" spans="1:19" x14ac:dyDescent="0.2">
      <c r="A662">
        <v>2019</v>
      </c>
      <c r="B662" t="s">
        <v>178</v>
      </c>
      <c r="C662" t="s">
        <v>321</v>
      </c>
      <c r="D662" t="s">
        <v>45</v>
      </c>
      <c r="E662" t="s">
        <v>113</v>
      </c>
      <c r="F662">
        <v>14</v>
      </c>
      <c r="G662">
        <v>286</v>
      </c>
      <c r="H662">
        <v>428</v>
      </c>
      <c r="I662" s="6">
        <f t="shared" si="43"/>
        <v>66.822429906542055</v>
      </c>
      <c r="J662">
        <v>3471</v>
      </c>
      <c r="K662" s="3">
        <f t="shared" si="44"/>
        <v>8.1098130841121492</v>
      </c>
      <c r="L662" s="4">
        <v>9</v>
      </c>
      <c r="M662">
        <v>32</v>
      </c>
      <c r="N662">
        <v>6</v>
      </c>
      <c r="O662" s="4">
        <v>156.80000000000001</v>
      </c>
      <c r="P662">
        <v>58</v>
      </c>
      <c r="Q662">
        <v>50</v>
      </c>
      <c r="R662" s="3">
        <f t="shared" si="45"/>
        <v>0.86206896551724133</v>
      </c>
      <c r="S662">
        <v>4</v>
      </c>
    </row>
    <row r="663" spans="1:19" x14ac:dyDescent="0.2">
      <c r="A663">
        <v>2020</v>
      </c>
      <c r="B663" t="s">
        <v>294</v>
      </c>
      <c r="C663" t="s">
        <v>320</v>
      </c>
      <c r="D663" t="s">
        <v>45</v>
      </c>
      <c r="E663" t="s">
        <v>113</v>
      </c>
      <c r="F663">
        <v>7</v>
      </c>
      <c r="G663">
        <v>106</v>
      </c>
      <c r="H663">
        <v>167</v>
      </c>
      <c r="I663" s="6">
        <f t="shared" si="43"/>
        <v>63.473053892215567</v>
      </c>
      <c r="J663">
        <v>1559</v>
      </c>
      <c r="K663" s="3">
        <f t="shared" si="44"/>
        <v>9.3353293413173652</v>
      </c>
      <c r="L663" s="4">
        <v>9.3000000000000007</v>
      </c>
      <c r="M663">
        <v>13</v>
      </c>
      <c r="N663">
        <v>6</v>
      </c>
      <c r="O663" s="4">
        <v>160.4</v>
      </c>
      <c r="P663">
        <v>66</v>
      </c>
      <c r="Q663">
        <v>271</v>
      </c>
      <c r="R663" s="3">
        <f t="shared" si="45"/>
        <v>4.1060606060606064</v>
      </c>
      <c r="S663">
        <v>2</v>
      </c>
    </row>
    <row r="664" spans="1:19" x14ac:dyDescent="0.2">
      <c r="A664">
        <v>2014</v>
      </c>
      <c r="B664" t="s">
        <v>118</v>
      </c>
      <c r="C664" t="s">
        <v>321</v>
      </c>
      <c r="D664" t="s">
        <v>100</v>
      </c>
      <c r="E664" t="s">
        <v>113</v>
      </c>
      <c r="F664">
        <v>12</v>
      </c>
      <c r="G664">
        <v>282</v>
      </c>
      <c r="H664">
        <v>453</v>
      </c>
      <c r="I664" s="6">
        <f t="shared" si="43"/>
        <v>62.251655629139066</v>
      </c>
      <c r="J664">
        <v>3164</v>
      </c>
      <c r="K664" s="3">
        <f t="shared" si="44"/>
        <v>6.9845474613686536</v>
      </c>
      <c r="L664" s="4">
        <v>6.9</v>
      </c>
      <c r="M664">
        <v>15</v>
      </c>
      <c r="N664">
        <v>8</v>
      </c>
      <c r="O664" s="4">
        <v>128.30000000000001</v>
      </c>
      <c r="P664">
        <v>48</v>
      </c>
      <c r="Q664">
        <v>-306</v>
      </c>
      <c r="R664" s="3">
        <f t="shared" si="45"/>
        <v>-6.375</v>
      </c>
      <c r="S664">
        <v>1</v>
      </c>
    </row>
    <row r="665" spans="1:19" x14ac:dyDescent="0.2">
      <c r="A665">
        <v>2015</v>
      </c>
      <c r="B665" t="s">
        <v>683</v>
      </c>
      <c r="C665" t="s">
        <v>322</v>
      </c>
      <c r="D665" t="s">
        <v>100</v>
      </c>
      <c r="E665" t="s">
        <v>113</v>
      </c>
      <c r="F665">
        <v>8</v>
      </c>
      <c r="G665">
        <v>83</v>
      </c>
      <c r="H665">
        <v>160</v>
      </c>
      <c r="I665" s="6">
        <f t="shared" si="43"/>
        <v>51.875000000000007</v>
      </c>
      <c r="J665">
        <v>935</v>
      </c>
      <c r="K665" s="3">
        <f t="shared" si="44"/>
        <v>5.84375</v>
      </c>
      <c r="L665" s="4">
        <v>5.5</v>
      </c>
      <c r="M665">
        <v>6</v>
      </c>
      <c r="N665">
        <v>4</v>
      </c>
      <c r="O665" s="4">
        <v>108.3</v>
      </c>
      <c r="P665">
        <v>108</v>
      </c>
      <c r="Q665">
        <v>575</v>
      </c>
      <c r="R665" s="3">
        <f t="shared" si="45"/>
        <v>5.3240740740740744</v>
      </c>
      <c r="S665">
        <v>8</v>
      </c>
    </row>
    <row r="666" spans="1:19" x14ac:dyDescent="0.2">
      <c r="A666">
        <v>2016</v>
      </c>
      <c r="B666" t="s">
        <v>406</v>
      </c>
      <c r="C666" t="s">
        <v>320</v>
      </c>
      <c r="D666" t="s">
        <v>100</v>
      </c>
      <c r="E666" t="s">
        <v>113</v>
      </c>
      <c r="F666">
        <v>8</v>
      </c>
      <c r="G666">
        <v>101</v>
      </c>
      <c r="H666">
        <v>170</v>
      </c>
      <c r="I666" s="6">
        <f t="shared" si="43"/>
        <v>59.411764705882355</v>
      </c>
      <c r="J666">
        <v>1286</v>
      </c>
      <c r="K666" s="3">
        <f t="shared" si="44"/>
        <v>7.5647058823529409</v>
      </c>
      <c r="L666" s="4">
        <v>7.4</v>
      </c>
      <c r="M666">
        <v>10</v>
      </c>
      <c r="N666">
        <v>5</v>
      </c>
      <c r="O666" s="4">
        <v>136.5</v>
      </c>
      <c r="P666">
        <v>29</v>
      </c>
      <c r="Q666">
        <v>75</v>
      </c>
      <c r="R666" s="3">
        <f t="shared" si="45"/>
        <v>2.5862068965517242</v>
      </c>
      <c r="S666">
        <v>1</v>
      </c>
    </row>
    <row r="667" spans="1:19" x14ac:dyDescent="0.2">
      <c r="A667">
        <v>2017</v>
      </c>
      <c r="B667" t="s">
        <v>437</v>
      </c>
      <c r="C667" t="s">
        <v>321</v>
      </c>
      <c r="D667" t="s">
        <v>100</v>
      </c>
      <c r="E667" t="s">
        <v>113</v>
      </c>
      <c r="F667">
        <v>10</v>
      </c>
      <c r="G667">
        <v>128</v>
      </c>
      <c r="H667">
        <v>221</v>
      </c>
      <c r="I667" s="6">
        <f t="shared" si="43"/>
        <v>57.918552036199102</v>
      </c>
      <c r="J667">
        <v>1465</v>
      </c>
      <c r="K667" s="3">
        <f t="shared" si="44"/>
        <v>6.6289592760181</v>
      </c>
      <c r="L667" s="4">
        <v>5.5</v>
      </c>
      <c r="M667">
        <v>6</v>
      </c>
      <c r="N667">
        <v>8</v>
      </c>
      <c r="O667" s="4">
        <v>115.3</v>
      </c>
      <c r="P667">
        <v>44</v>
      </c>
      <c r="Q667">
        <v>52</v>
      </c>
      <c r="R667" s="3">
        <f t="shared" si="45"/>
        <v>1.1818181818181819</v>
      </c>
      <c r="S667">
        <v>3</v>
      </c>
    </row>
    <row r="668" spans="1:19" x14ac:dyDescent="0.2">
      <c r="A668">
        <v>2018</v>
      </c>
      <c r="B668" t="s">
        <v>184</v>
      </c>
      <c r="C668" t="s">
        <v>321</v>
      </c>
      <c r="D668" t="s">
        <v>100</v>
      </c>
      <c r="E668" t="s">
        <v>113</v>
      </c>
      <c r="F668">
        <v>8</v>
      </c>
      <c r="G668">
        <v>140</v>
      </c>
      <c r="H668">
        <v>224</v>
      </c>
      <c r="I668" s="6">
        <f t="shared" si="43"/>
        <v>62.5</v>
      </c>
      <c r="J668">
        <v>1660</v>
      </c>
      <c r="K668" s="3">
        <f t="shared" si="44"/>
        <v>7.4107142857142856</v>
      </c>
      <c r="L668" s="4">
        <v>7.5</v>
      </c>
      <c r="M668">
        <v>10</v>
      </c>
      <c r="N668">
        <v>4</v>
      </c>
      <c r="O668" s="4">
        <v>135.9</v>
      </c>
      <c r="P668">
        <v>28</v>
      </c>
      <c r="Q668">
        <v>-144</v>
      </c>
      <c r="R668" s="3">
        <f t="shared" si="45"/>
        <v>-5.1428571428571432</v>
      </c>
      <c r="S668">
        <v>0</v>
      </c>
    </row>
    <row r="669" spans="1:19" x14ac:dyDescent="0.2">
      <c r="A669">
        <v>2019</v>
      </c>
      <c r="B669" t="s">
        <v>184</v>
      </c>
      <c r="C669" t="s">
        <v>321</v>
      </c>
      <c r="D669" t="s">
        <v>100</v>
      </c>
      <c r="E669" t="s">
        <v>113</v>
      </c>
      <c r="F669">
        <v>11</v>
      </c>
      <c r="G669">
        <v>222</v>
      </c>
      <c r="H669">
        <v>358</v>
      </c>
      <c r="I669" s="6">
        <f t="shared" si="43"/>
        <v>62.011173184357538</v>
      </c>
      <c r="J669">
        <v>2714</v>
      </c>
      <c r="K669" s="3">
        <f t="shared" si="44"/>
        <v>7.5810055865921786</v>
      </c>
      <c r="L669" s="4">
        <v>8.8000000000000007</v>
      </c>
      <c r="M669">
        <v>28</v>
      </c>
      <c r="N669">
        <v>3</v>
      </c>
      <c r="O669" s="4">
        <v>149.80000000000001</v>
      </c>
      <c r="P669">
        <v>44</v>
      </c>
      <c r="Q669">
        <v>-87</v>
      </c>
      <c r="R669" s="3">
        <f t="shared" si="45"/>
        <v>-1.9772727272727273</v>
      </c>
      <c r="S669">
        <v>1</v>
      </c>
    </row>
    <row r="670" spans="1:19" x14ac:dyDescent="0.2">
      <c r="A670">
        <v>2020</v>
      </c>
      <c r="B670" t="s">
        <v>684</v>
      </c>
      <c r="C670" t="s">
        <v>319</v>
      </c>
      <c r="D670" t="s">
        <v>100</v>
      </c>
      <c r="E670" t="s">
        <v>113</v>
      </c>
      <c r="F670">
        <v>4</v>
      </c>
      <c r="G670">
        <v>80</v>
      </c>
      <c r="H670">
        <v>129</v>
      </c>
      <c r="I670" s="6">
        <f t="shared" si="43"/>
        <v>62.015503875968989</v>
      </c>
      <c r="J670">
        <v>824</v>
      </c>
      <c r="K670" s="3">
        <f t="shared" si="44"/>
        <v>6.387596899224806</v>
      </c>
      <c r="L670" s="4">
        <v>5.8</v>
      </c>
      <c r="M670">
        <v>3</v>
      </c>
      <c r="N670">
        <v>3</v>
      </c>
      <c r="O670" s="4">
        <v>118.7</v>
      </c>
      <c r="P670">
        <v>19</v>
      </c>
      <c r="Q670">
        <v>-16</v>
      </c>
      <c r="R670" s="3">
        <f t="shared" si="45"/>
        <v>-0.84210526315789469</v>
      </c>
      <c r="S670">
        <v>2</v>
      </c>
    </row>
    <row r="671" spans="1:19" x14ac:dyDescent="0.2">
      <c r="A671">
        <v>2014</v>
      </c>
      <c r="B671" t="s">
        <v>132</v>
      </c>
      <c r="C671" t="s">
        <v>319</v>
      </c>
      <c r="D671" t="s">
        <v>47</v>
      </c>
      <c r="E671" t="s">
        <v>113</v>
      </c>
      <c r="F671">
        <v>13</v>
      </c>
      <c r="G671">
        <v>232</v>
      </c>
      <c r="H671">
        <v>352</v>
      </c>
      <c r="I671" s="6">
        <f t="shared" si="43"/>
        <v>65.909090909090907</v>
      </c>
      <c r="J671">
        <v>2792</v>
      </c>
      <c r="K671" s="3">
        <f t="shared" si="44"/>
        <v>7.9318181818181817</v>
      </c>
      <c r="L671" s="4">
        <v>8</v>
      </c>
      <c r="M671">
        <v>19</v>
      </c>
      <c r="N671">
        <v>8</v>
      </c>
      <c r="O671" s="4">
        <v>145.80000000000001</v>
      </c>
      <c r="P671">
        <v>91</v>
      </c>
      <c r="Q671">
        <v>295</v>
      </c>
      <c r="R671" s="3">
        <f t="shared" si="45"/>
        <v>3.2417582417582418</v>
      </c>
      <c r="S671">
        <v>5</v>
      </c>
    </row>
    <row r="672" spans="1:19" x14ac:dyDescent="0.2">
      <c r="A672">
        <v>2015</v>
      </c>
      <c r="B672" t="s">
        <v>132</v>
      </c>
      <c r="C672" t="s">
        <v>321</v>
      </c>
      <c r="D672" t="s">
        <v>47</v>
      </c>
      <c r="E672" t="s">
        <v>113</v>
      </c>
      <c r="F672">
        <v>14</v>
      </c>
      <c r="G672">
        <v>206</v>
      </c>
      <c r="H672">
        <v>304</v>
      </c>
      <c r="I672" s="6">
        <f t="shared" si="43"/>
        <v>67.76315789473685</v>
      </c>
      <c r="J672">
        <v>2867</v>
      </c>
      <c r="K672" s="3">
        <f t="shared" si="44"/>
        <v>9.4309210526315788</v>
      </c>
      <c r="L672" s="4">
        <v>10</v>
      </c>
      <c r="M672">
        <v>27</v>
      </c>
      <c r="N672">
        <v>8</v>
      </c>
      <c r="O672" s="4">
        <v>171</v>
      </c>
      <c r="P672">
        <v>85</v>
      </c>
      <c r="Q672">
        <v>336</v>
      </c>
      <c r="R672" s="3">
        <f t="shared" si="45"/>
        <v>3.9529411764705884</v>
      </c>
      <c r="S672">
        <v>6</v>
      </c>
    </row>
    <row r="673" spans="1:19" x14ac:dyDescent="0.2">
      <c r="A673">
        <v>2016</v>
      </c>
      <c r="B673" t="s">
        <v>686</v>
      </c>
      <c r="C673" t="s">
        <v>321</v>
      </c>
      <c r="D673" t="s">
        <v>47</v>
      </c>
      <c r="E673" t="s">
        <v>113</v>
      </c>
      <c r="F673">
        <v>11</v>
      </c>
      <c r="G673">
        <v>102</v>
      </c>
      <c r="H673">
        <v>167</v>
      </c>
      <c r="I673" s="6">
        <f t="shared" si="43"/>
        <v>61.077844311377248</v>
      </c>
      <c r="J673">
        <v>1151</v>
      </c>
      <c r="K673" s="3">
        <f t="shared" si="44"/>
        <v>6.8922155688622757</v>
      </c>
      <c r="L673" s="4">
        <v>5.6</v>
      </c>
      <c r="M673">
        <v>5</v>
      </c>
      <c r="N673">
        <v>7</v>
      </c>
      <c r="O673" s="4">
        <v>120.5</v>
      </c>
      <c r="P673">
        <v>60</v>
      </c>
      <c r="Q673">
        <v>3</v>
      </c>
      <c r="R673" s="3">
        <f t="shared" si="45"/>
        <v>0.05</v>
      </c>
      <c r="S673">
        <v>0</v>
      </c>
    </row>
    <row r="674" spans="1:19" x14ac:dyDescent="0.2">
      <c r="A674">
        <v>2017</v>
      </c>
      <c r="B674" t="s">
        <v>685</v>
      </c>
      <c r="C674" t="s">
        <v>320</v>
      </c>
      <c r="D674" t="s">
        <v>47</v>
      </c>
      <c r="E674" t="s">
        <v>113</v>
      </c>
      <c r="F674">
        <v>11</v>
      </c>
      <c r="G674">
        <v>124</v>
      </c>
      <c r="H674">
        <v>211</v>
      </c>
      <c r="I674" s="6">
        <f t="shared" si="43"/>
        <v>58.767772511848335</v>
      </c>
      <c r="J674">
        <v>1573</v>
      </c>
      <c r="K674" s="3">
        <f t="shared" si="44"/>
        <v>7.4549763033175358</v>
      </c>
      <c r="L674" s="4">
        <v>7.9</v>
      </c>
      <c r="M674">
        <v>14</v>
      </c>
      <c r="N674">
        <v>4</v>
      </c>
      <c r="O674" s="4">
        <v>139.5</v>
      </c>
      <c r="P674">
        <v>28</v>
      </c>
      <c r="Q674">
        <v>92</v>
      </c>
      <c r="R674" s="3">
        <f t="shared" si="45"/>
        <v>3.2857142857142856</v>
      </c>
      <c r="S674">
        <v>3</v>
      </c>
    </row>
    <row r="675" spans="1:19" x14ac:dyDescent="0.2">
      <c r="A675">
        <v>2018</v>
      </c>
      <c r="B675" t="s">
        <v>685</v>
      </c>
      <c r="C675" t="s">
        <v>319</v>
      </c>
      <c r="D675" t="s">
        <v>47</v>
      </c>
      <c r="E675" t="s">
        <v>113</v>
      </c>
      <c r="F675">
        <v>13</v>
      </c>
      <c r="G675">
        <v>269</v>
      </c>
      <c r="H675">
        <v>413</v>
      </c>
      <c r="I675" s="6">
        <f t="shared" si="43"/>
        <v>65.133171912832935</v>
      </c>
      <c r="J675">
        <v>3540</v>
      </c>
      <c r="K675" s="3">
        <f t="shared" si="44"/>
        <v>8.5714285714285712</v>
      </c>
      <c r="L675" s="4">
        <v>8.8000000000000007</v>
      </c>
      <c r="M675">
        <v>29</v>
      </c>
      <c r="N675">
        <v>11</v>
      </c>
      <c r="O675" s="4">
        <v>155</v>
      </c>
      <c r="P675">
        <v>42</v>
      </c>
      <c r="Q675">
        <v>-20</v>
      </c>
      <c r="R675" s="3">
        <f t="shared" si="45"/>
        <v>-0.47619047619047616</v>
      </c>
      <c r="S675">
        <v>0</v>
      </c>
    </row>
    <row r="676" spans="1:19" x14ac:dyDescent="0.2">
      <c r="A676">
        <v>2019</v>
      </c>
      <c r="B676" t="s">
        <v>194</v>
      </c>
      <c r="C676" t="s">
        <v>319</v>
      </c>
      <c r="D676" t="s">
        <v>47</v>
      </c>
      <c r="E676" t="s">
        <v>113</v>
      </c>
      <c r="F676">
        <v>8</v>
      </c>
      <c r="G676">
        <v>158</v>
      </c>
      <c r="H676">
        <v>241</v>
      </c>
      <c r="I676" s="6">
        <f t="shared" si="43"/>
        <v>65.560165975103729</v>
      </c>
      <c r="J676">
        <v>1960</v>
      </c>
      <c r="K676" s="3">
        <f t="shared" si="44"/>
        <v>8.1327800829875514</v>
      </c>
      <c r="L676" s="4">
        <v>8.1</v>
      </c>
      <c r="M676">
        <v>11</v>
      </c>
      <c r="N676">
        <v>5</v>
      </c>
      <c r="O676" s="4">
        <v>144.80000000000001</v>
      </c>
      <c r="P676">
        <v>32</v>
      </c>
      <c r="Q676">
        <v>44</v>
      </c>
      <c r="R676" s="3">
        <f t="shared" si="45"/>
        <v>1.375</v>
      </c>
      <c r="S676">
        <v>0</v>
      </c>
    </row>
    <row r="677" spans="1:19" x14ac:dyDescent="0.2">
      <c r="A677">
        <v>2020</v>
      </c>
      <c r="B677" t="s">
        <v>194</v>
      </c>
      <c r="C677" t="s">
        <v>321</v>
      </c>
      <c r="D677" t="s">
        <v>47</v>
      </c>
      <c r="E677" t="s">
        <v>113</v>
      </c>
      <c r="F677">
        <v>5</v>
      </c>
      <c r="G677">
        <v>129</v>
      </c>
      <c r="H677">
        <v>195</v>
      </c>
      <c r="I677" s="6">
        <f t="shared" si="43"/>
        <v>66.153846153846146</v>
      </c>
      <c r="J677">
        <v>1508</v>
      </c>
      <c r="K677" s="3">
        <f t="shared" si="44"/>
        <v>7.7333333333333334</v>
      </c>
      <c r="L677" s="4">
        <v>7.8</v>
      </c>
      <c r="M677">
        <v>7</v>
      </c>
      <c r="N677">
        <v>3</v>
      </c>
      <c r="O677" s="4">
        <v>139.9</v>
      </c>
      <c r="P677">
        <v>30</v>
      </c>
      <c r="Q677">
        <v>37</v>
      </c>
      <c r="R677" s="3">
        <f t="shared" si="45"/>
        <v>1.2333333333333334</v>
      </c>
      <c r="S677">
        <v>3</v>
      </c>
    </row>
    <row r="678" spans="1:19" x14ac:dyDescent="0.2">
      <c r="A678">
        <v>2014</v>
      </c>
      <c r="B678" t="s">
        <v>120</v>
      </c>
      <c r="C678" t="s">
        <v>319</v>
      </c>
      <c r="D678" t="s">
        <v>55</v>
      </c>
      <c r="E678" t="s">
        <v>113</v>
      </c>
      <c r="F678">
        <v>13</v>
      </c>
      <c r="G678">
        <v>271</v>
      </c>
      <c r="H678">
        <v>392</v>
      </c>
      <c r="I678" s="6">
        <f t="shared" si="43"/>
        <v>69.132653061224488</v>
      </c>
      <c r="J678">
        <v>3155</v>
      </c>
      <c r="K678" s="3">
        <f t="shared" si="44"/>
        <v>8.0484693877551017</v>
      </c>
      <c r="L678" s="4">
        <v>8.6</v>
      </c>
      <c r="M678">
        <v>22</v>
      </c>
      <c r="N678">
        <v>5</v>
      </c>
      <c r="O678" s="4">
        <v>152.69999999999999</v>
      </c>
      <c r="P678">
        <v>159</v>
      </c>
      <c r="Q678">
        <v>644</v>
      </c>
      <c r="R678" s="3">
        <f t="shared" si="45"/>
        <v>4.050314465408805</v>
      </c>
      <c r="S678">
        <v>10</v>
      </c>
    </row>
    <row r="679" spans="1:19" x14ac:dyDescent="0.2">
      <c r="A679">
        <v>2015</v>
      </c>
      <c r="B679" t="s">
        <v>155</v>
      </c>
      <c r="C679" t="s">
        <v>322</v>
      </c>
      <c r="D679" t="s">
        <v>55</v>
      </c>
      <c r="E679" t="s">
        <v>113</v>
      </c>
      <c r="F679">
        <v>13</v>
      </c>
      <c r="G679">
        <v>292</v>
      </c>
      <c r="H679">
        <v>487</v>
      </c>
      <c r="I679" s="6">
        <f t="shared" si="43"/>
        <v>59.958932238193022</v>
      </c>
      <c r="J679">
        <v>3669</v>
      </c>
      <c r="K679" s="3">
        <f t="shared" si="44"/>
        <v>7.5338809034907595</v>
      </c>
      <c r="L679" s="4">
        <v>7.5</v>
      </c>
      <c r="M679">
        <v>23</v>
      </c>
      <c r="N679">
        <v>11</v>
      </c>
      <c r="O679" s="4">
        <v>134.30000000000001</v>
      </c>
      <c r="P679">
        <v>37</v>
      </c>
      <c r="Q679">
        <v>15</v>
      </c>
      <c r="R679" s="3">
        <f t="shared" si="45"/>
        <v>0.40540540540540543</v>
      </c>
      <c r="S679">
        <v>2</v>
      </c>
    </row>
    <row r="680" spans="1:19" x14ac:dyDescent="0.2">
      <c r="A680">
        <v>2016</v>
      </c>
      <c r="B680" t="s">
        <v>687</v>
      </c>
      <c r="C680" t="s">
        <v>321</v>
      </c>
      <c r="D680" t="s">
        <v>55</v>
      </c>
      <c r="E680" t="s">
        <v>113</v>
      </c>
      <c r="F680">
        <v>8</v>
      </c>
      <c r="G680">
        <v>135</v>
      </c>
      <c r="H680">
        <v>259</v>
      </c>
      <c r="I680" s="6">
        <f t="shared" si="43"/>
        <v>52.123552123552116</v>
      </c>
      <c r="J680">
        <v>1602</v>
      </c>
      <c r="K680" s="3">
        <f t="shared" si="44"/>
        <v>6.185328185328185</v>
      </c>
      <c r="L680" s="4">
        <v>5.2</v>
      </c>
      <c r="M680">
        <v>12</v>
      </c>
      <c r="N680">
        <v>11</v>
      </c>
      <c r="O680" s="4">
        <v>110.9</v>
      </c>
      <c r="P680">
        <v>25</v>
      </c>
      <c r="Q680">
        <v>-9</v>
      </c>
      <c r="R680" s="3">
        <f t="shared" si="45"/>
        <v>-0.36</v>
      </c>
      <c r="S680">
        <v>0</v>
      </c>
    </row>
    <row r="681" spans="1:19" x14ac:dyDescent="0.2">
      <c r="A681">
        <v>2017</v>
      </c>
      <c r="B681" t="s">
        <v>155</v>
      </c>
      <c r="C681" t="s">
        <v>319</v>
      </c>
      <c r="D681" t="s">
        <v>55</v>
      </c>
      <c r="E681" t="s">
        <v>113</v>
      </c>
      <c r="F681">
        <v>11</v>
      </c>
      <c r="G681">
        <v>283</v>
      </c>
      <c r="H681">
        <v>452</v>
      </c>
      <c r="I681" s="6">
        <f t="shared" si="43"/>
        <v>62.610619469026553</v>
      </c>
      <c r="J681">
        <v>3756</v>
      </c>
      <c r="K681" s="3">
        <f t="shared" si="44"/>
        <v>8.3097345132743357</v>
      </c>
      <c r="L681" s="4">
        <v>8.5</v>
      </c>
      <c r="M681">
        <v>26</v>
      </c>
      <c r="N681">
        <v>10</v>
      </c>
      <c r="O681" s="4">
        <v>147</v>
      </c>
      <c r="P681">
        <v>50</v>
      </c>
      <c r="Q681">
        <v>-97</v>
      </c>
      <c r="R681" s="3">
        <f t="shared" si="45"/>
        <v>-1.94</v>
      </c>
      <c r="S681">
        <v>2</v>
      </c>
    </row>
    <row r="682" spans="1:19" x14ac:dyDescent="0.2">
      <c r="A682">
        <v>2018</v>
      </c>
      <c r="B682" t="s">
        <v>361</v>
      </c>
      <c r="C682" t="s">
        <v>322</v>
      </c>
      <c r="D682" t="s">
        <v>55</v>
      </c>
      <c r="E682" t="s">
        <v>113</v>
      </c>
      <c r="F682">
        <v>9</v>
      </c>
      <c r="G682">
        <v>112</v>
      </c>
      <c r="H682">
        <v>194</v>
      </c>
      <c r="I682" s="6">
        <f t="shared" si="43"/>
        <v>57.731958762886592</v>
      </c>
      <c r="J682">
        <v>1311</v>
      </c>
      <c r="K682" s="3">
        <f t="shared" si="44"/>
        <v>6.7577319587628866</v>
      </c>
      <c r="L682" s="4">
        <v>6.6</v>
      </c>
      <c r="M682">
        <v>7</v>
      </c>
      <c r="N682">
        <v>4</v>
      </c>
      <c r="O682" s="4">
        <v>122.3</v>
      </c>
      <c r="P682">
        <v>50</v>
      </c>
      <c r="Q682">
        <v>68</v>
      </c>
      <c r="R682" s="3">
        <f t="shared" si="45"/>
        <v>1.36</v>
      </c>
      <c r="S682">
        <v>0</v>
      </c>
    </row>
    <row r="683" spans="1:19" x14ac:dyDescent="0.2">
      <c r="A683">
        <v>2019</v>
      </c>
      <c r="B683" t="s">
        <v>361</v>
      </c>
      <c r="C683" t="s">
        <v>320</v>
      </c>
      <c r="D683" t="s">
        <v>55</v>
      </c>
      <c r="E683" t="s">
        <v>113</v>
      </c>
      <c r="F683">
        <v>11</v>
      </c>
      <c r="G683">
        <v>216</v>
      </c>
      <c r="H683">
        <v>362</v>
      </c>
      <c r="I683" s="6">
        <f t="shared" si="43"/>
        <v>59.668508287292823</v>
      </c>
      <c r="J683">
        <v>2701</v>
      </c>
      <c r="K683" s="3">
        <f t="shared" si="44"/>
        <v>7.4613259668508292</v>
      </c>
      <c r="L683" s="4">
        <v>7.1</v>
      </c>
      <c r="M683">
        <v>21</v>
      </c>
      <c r="N683">
        <v>12</v>
      </c>
      <c r="O683" s="4">
        <v>134.9</v>
      </c>
      <c r="P683">
        <v>118</v>
      </c>
      <c r="Q683">
        <v>198</v>
      </c>
      <c r="R683" s="3">
        <f t="shared" si="45"/>
        <v>1.6779661016949152</v>
      </c>
      <c r="S683">
        <v>4</v>
      </c>
    </row>
    <row r="684" spans="1:19" x14ac:dyDescent="0.2">
      <c r="A684">
        <v>2020</v>
      </c>
      <c r="B684" t="s">
        <v>361</v>
      </c>
      <c r="C684" t="s">
        <v>319</v>
      </c>
      <c r="D684" t="s">
        <v>55</v>
      </c>
      <c r="E684" t="s">
        <v>113</v>
      </c>
      <c r="F684">
        <v>5</v>
      </c>
      <c r="G684">
        <v>90</v>
      </c>
      <c r="H684">
        <v>138</v>
      </c>
      <c r="I684" s="6">
        <f t="shared" si="43"/>
        <v>65.217391304347828</v>
      </c>
      <c r="J684">
        <v>1120</v>
      </c>
      <c r="K684" s="3">
        <f t="shared" si="44"/>
        <v>8.1159420289855078</v>
      </c>
      <c r="L684" s="4">
        <v>8.6</v>
      </c>
      <c r="M684">
        <v>12</v>
      </c>
      <c r="N684">
        <v>4</v>
      </c>
      <c r="O684" s="4">
        <v>156.30000000000001</v>
      </c>
      <c r="P684">
        <v>55</v>
      </c>
      <c r="Q684">
        <v>306</v>
      </c>
      <c r="R684" s="3">
        <f t="shared" si="45"/>
        <v>5.5636363636363635</v>
      </c>
      <c r="S684">
        <v>3</v>
      </c>
    </row>
    <row r="685" spans="1:19" x14ac:dyDescent="0.2">
      <c r="A685">
        <v>2014</v>
      </c>
      <c r="B685" t="s">
        <v>128</v>
      </c>
      <c r="C685" t="s">
        <v>319</v>
      </c>
      <c r="D685" t="s">
        <v>23</v>
      </c>
      <c r="E685" t="s">
        <v>113</v>
      </c>
      <c r="F685">
        <v>13</v>
      </c>
      <c r="G685">
        <v>315</v>
      </c>
      <c r="H685">
        <v>452</v>
      </c>
      <c r="I685" s="6">
        <f t="shared" si="43"/>
        <v>69.690265486725664</v>
      </c>
      <c r="J685">
        <v>3826</v>
      </c>
      <c r="K685" s="3">
        <f t="shared" si="44"/>
        <v>8.4646017699115053</v>
      </c>
      <c r="L685" s="4">
        <v>9.6999999999999993</v>
      </c>
      <c r="M685">
        <v>39</v>
      </c>
      <c r="N685">
        <v>5</v>
      </c>
      <c r="O685" s="4">
        <v>167.1</v>
      </c>
      <c r="P685">
        <v>55</v>
      </c>
      <c r="Q685">
        <v>-152</v>
      </c>
      <c r="R685" s="3">
        <f t="shared" si="45"/>
        <v>-2.7636363636363637</v>
      </c>
      <c r="S685">
        <v>2</v>
      </c>
    </row>
    <row r="686" spans="1:19" x14ac:dyDescent="0.2">
      <c r="A686">
        <v>2015</v>
      </c>
      <c r="B686" t="s">
        <v>128</v>
      </c>
      <c r="C686" t="s">
        <v>321</v>
      </c>
      <c r="D686" t="s">
        <v>23</v>
      </c>
      <c r="E686" t="s">
        <v>113</v>
      </c>
      <c r="F686">
        <v>14</v>
      </c>
      <c r="G686">
        <v>298</v>
      </c>
      <c r="H686">
        <v>446</v>
      </c>
      <c r="I686" s="6">
        <f t="shared" si="43"/>
        <v>66.816143497757849</v>
      </c>
      <c r="J686">
        <v>3536</v>
      </c>
      <c r="K686" s="3">
        <f t="shared" si="44"/>
        <v>7.928251121076233</v>
      </c>
      <c r="L686" s="4">
        <v>8.5</v>
      </c>
      <c r="M686">
        <v>29</v>
      </c>
      <c r="N686">
        <v>7</v>
      </c>
      <c r="O686" s="4">
        <v>151.69999999999999</v>
      </c>
      <c r="P686">
        <v>61</v>
      </c>
      <c r="Q686">
        <v>-149</v>
      </c>
      <c r="R686" s="3">
        <f t="shared" si="45"/>
        <v>-2.442622950819672</v>
      </c>
      <c r="S686">
        <v>4</v>
      </c>
    </row>
    <row r="687" spans="1:19" x14ac:dyDescent="0.2">
      <c r="A687">
        <v>2016</v>
      </c>
      <c r="B687" t="s">
        <v>153</v>
      </c>
      <c r="C687" t="s">
        <v>322</v>
      </c>
      <c r="D687" t="s">
        <v>23</v>
      </c>
      <c r="E687" t="s">
        <v>113</v>
      </c>
      <c r="F687">
        <v>13</v>
      </c>
      <c r="G687">
        <v>246</v>
      </c>
      <c r="H687">
        <v>366</v>
      </c>
      <c r="I687" s="6">
        <f t="shared" si="43"/>
        <v>67.213114754098356</v>
      </c>
      <c r="J687">
        <v>3086</v>
      </c>
      <c r="K687" s="3">
        <f t="shared" si="44"/>
        <v>8.4316939890710376</v>
      </c>
      <c r="L687" s="4">
        <v>9</v>
      </c>
      <c r="M687">
        <v>31</v>
      </c>
      <c r="N687">
        <v>9</v>
      </c>
      <c r="O687" s="4">
        <v>161.1</v>
      </c>
      <c r="P687">
        <v>62</v>
      </c>
      <c r="Q687">
        <v>250</v>
      </c>
      <c r="R687" s="3">
        <f t="shared" si="45"/>
        <v>4.032258064516129</v>
      </c>
      <c r="S687">
        <v>2</v>
      </c>
    </row>
    <row r="688" spans="1:19" x14ac:dyDescent="0.2">
      <c r="A688">
        <v>2017</v>
      </c>
      <c r="B688" t="s">
        <v>153</v>
      </c>
      <c r="C688" t="s">
        <v>320</v>
      </c>
      <c r="D688" t="s">
        <v>23</v>
      </c>
      <c r="E688" t="s">
        <v>113</v>
      </c>
      <c r="F688">
        <v>14</v>
      </c>
      <c r="G688">
        <v>303</v>
      </c>
      <c r="H688">
        <v>480</v>
      </c>
      <c r="I688" s="6">
        <f t="shared" si="43"/>
        <v>63.125</v>
      </c>
      <c r="J688">
        <v>4143</v>
      </c>
      <c r="K688" s="3">
        <f t="shared" si="44"/>
        <v>8.6312499999999996</v>
      </c>
      <c r="L688" s="4">
        <v>8.5</v>
      </c>
      <c r="M688">
        <v>26</v>
      </c>
      <c r="N688">
        <v>13</v>
      </c>
      <c r="O688" s="4">
        <v>148.1</v>
      </c>
      <c r="P688">
        <v>75</v>
      </c>
      <c r="Q688">
        <v>82</v>
      </c>
      <c r="R688" s="3">
        <f t="shared" si="45"/>
        <v>1.0933333333333333</v>
      </c>
      <c r="S688">
        <v>5</v>
      </c>
    </row>
    <row r="689" spans="1:19" x14ac:dyDescent="0.2">
      <c r="A689">
        <v>2018</v>
      </c>
      <c r="B689" t="s">
        <v>389</v>
      </c>
      <c r="C689" t="s">
        <v>322</v>
      </c>
      <c r="D689" t="s">
        <v>23</v>
      </c>
      <c r="E689" t="s">
        <v>113</v>
      </c>
      <c r="F689">
        <v>11</v>
      </c>
      <c r="G689">
        <v>216</v>
      </c>
      <c r="H689">
        <v>363</v>
      </c>
      <c r="I689" s="6">
        <f t="shared" si="43"/>
        <v>59.504132231404959</v>
      </c>
      <c r="J689">
        <v>2672</v>
      </c>
      <c r="K689" s="3">
        <f t="shared" si="44"/>
        <v>7.3608815426997243</v>
      </c>
      <c r="L689" s="4">
        <v>6.9</v>
      </c>
      <c r="M689">
        <v>14</v>
      </c>
      <c r="N689">
        <v>10</v>
      </c>
      <c r="O689" s="4">
        <v>128.6</v>
      </c>
      <c r="P689">
        <v>45</v>
      </c>
      <c r="Q689">
        <v>-149</v>
      </c>
      <c r="R689" s="3">
        <f t="shared" si="45"/>
        <v>-3.3111111111111109</v>
      </c>
      <c r="S689">
        <v>0</v>
      </c>
    </row>
    <row r="690" spans="1:19" x14ac:dyDescent="0.2">
      <c r="A690">
        <v>2019</v>
      </c>
      <c r="B690" t="s">
        <v>211</v>
      </c>
      <c r="C690" t="s">
        <v>322</v>
      </c>
      <c r="D690" t="s">
        <v>23</v>
      </c>
      <c r="E690" t="s">
        <v>113</v>
      </c>
      <c r="F690">
        <v>12</v>
      </c>
      <c r="G690">
        <v>282</v>
      </c>
      <c r="H690">
        <v>392</v>
      </c>
      <c r="I690" s="6">
        <f t="shared" si="43"/>
        <v>71.938775510204081</v>
      </c>
      <c r="J690">
        <v>3502</v>
      </c>
      <c r="K690" s="3">
        <f t="shared" si="44"/>
        <v>8.933673469387756</v>
      </c>
      <c r="L690" s="4">
        <v>9.4</v>
      </c>
      <c r="M690">
        <v>30</v>
      </c>
      <c r="N690">
        <v>9</v>
      </c>
      <c r="O690" s="4">
        <v>167.6</v>
      </c>
      <c r="P690">
        <v>45</v>
      </c>
      <c r="Q690">
        <v>-57</v>
      </c>
      <c r="R690" s="3">
        <f t="shared" si="45"/>
        <v>-1.2666666666666666</v>
      </c>
      <c r="S690">
        <v>0</v>
      </c>
    </row>
    <row r="691" spans="1:19" x14ac:dyDescent="0.2">
      <c r="A691">
        <v>2020</v>
      </c>
      <c r="B691" t="s">
        <v>211</v>
      </c>
      <c r="C691" t="s">
        <v>320</v>
      </c>
      <c r="D691" t="s">
        <v>23</v>
      </c>
      <c r="E691" t="s">
        <v>113</v>
      </c>
      <c r="F691">
        <v>6</v>
      </c>
      <c r="G691">
        <v>177</v>
      </c>
      <c r="H691">
        <v>264</v>
      </c>
      <c r="I691" s="6">
        <f t="shared" si="43"/>
        <v>67.045454545454547</v>
      </c>
      <c r="J691">
        <v>1921</v>
      </c>
      <c r="K691" s="3">
        <f t="shared" si="44"/>
        <v>7.2765151515151514</v>
      </c>
      <c r="L691" s="4">
        <v>7.4</v>
      </c>
      <c r="M691">
        <v>17</v>
      </c>
      <c r="N691">
        <v>7</v>
      </c>
      <c r="O691" s="4">
        <v>144.1</v>
      </c>
      <c r="P691">
        <v>23</v>
      </c>
      <c r="Q691">
        <v>-57</v>
      </c>
      <c r="R691" s="3">
        <f t="shared" si="45"/>
        <v>-2.4782608695652173</v>
      </c>
      <c r="S691">
        <v>0</v>
      </c>
    </row>
    <row r="692" spans="1:19" x14ac:dyDescent="0.2">
      <c r="A692">
        <v>2014</v>
      </c>
      <c r="B692" t="s">
        <v>519</v>
      </c>
      <c r="C692" t="s">
        <v>319</v>
      </c>
      <c r="D692" t="s">
        <v>30</v>
      </c>
      <c r="E692" t="s">
        <v>113</v>
      </c>
      <c r="F692">
        <v>13</v>
      </c>
      <c r="G692">
        <v>190</v>
      </c>
      <c r="H692">
        <v>313</v>
      </c>
      <c r="I692" s="6">
        <f t="shared" si="43"/>
        <v>60.70287539936102</v>
      </c>
      <c r="J692">
        <v>2170</v>
      </c>
      <c r="K692" s="3">
        <f t="shared" si="44"/>
        <v>6.9329073482428116</v>
      </c>
      <c r="L692" s="4">
        <v>7.4</v>
      </c>
      <c r="M692">
        <v>18</v>
      </c>
      <c r="N692">
        <v>5</v>
      </c>
      <c r="O692" s="4">
        <v>134.69999999999999</v>
      </c>
      <c r="P692">
        <v>114</v>
      </c>
      <c r="Q692">
        <v>309</v>
      </c>
      <c r="R692" s="3">
        <f t="shared" si="45"/>
        <v>2.7105263157894739</v>
      </c>
      <c r="S692">
        <v>5</v>
      </c>
    </row>
    <row r="693" spans="1:19" x14ac:dyDescent="0.2">
      <c r="A693">
        <v>2015</v>
      </c>
      <c r="B693" t="s">
        <v>519</v>
      </c>
      <c r="C693" t="s">
        <v>321</v>
      </c>
      <c r="D693" t="s">
        <v>30</v>
      </c>
      <c r="E693" t="s">
        <v>113</v>
      </c>
      <c r="F693">
        <v>12</v>
      </c>
      <c r="G693">
        <v>195</v>
      </c>
      <c r="H693">
        <v>314</v>
      </c>
      <c r="I693" s="6">
        <f t="shared" si="43"/>
        <v>62.101910828025474</v>
      </c>
      <c r="J693">
        <v>2093</v>
      </c>
      <c r="K693" s="3">
        <f t="shared" si="44"/>
        <v>6.6656050955414017</v>
      </c>
      <c r="L693" s="4">
        <v>6.1</v>
      </c>
      <c r="M693">
        <v>13</v>
      </c>
      <c r="N693">
        <v>10</v>
      </c>
      <c r="O693" s="4">
        <v>125.4</v>
      </c>
      <c r="P693">
        <v>141</v>
      </c>
      <c r="Q693">
        <v>491</v>
      </c>
      <c r="R693" s="3">
        <f t="shared" si="45"/>
        <v>3.4822695035460991</v>
      </c>
      <c r="S693">
        <v>7</v>
      </c>
    </row>
    <row r="694" spans="1:19" x14ac:dyDescent="0.2">
      <c r="A694">
        <v>2016</v>
      </c>
      <c r="B694" t="s">
        <v>495</v>
      </c>
      <c r="C694" t="s">
        <v>319</v>
      </c>
      <c r="D694" t="s">
        <v>30</v>
      </c>
      <c r="E694" t="s">
        <v>113</v>
      </c>
      <c r="F694">
        <v>13</v>
      </c>
      <c r="G694">
        <v>207</v>
      </c>
      <c r="H694">
        <v>390</v>
      </c>
      <c r="I694" s="6">
        <f t="shared" si="43"/>
        <v>53.07692307692308</v>
      </c>
      <c r="J694">
        <v>2757</v>
      </c>
      <c r="K694" s="3">
        <f t="shared" si="44"/>
        <v>7.069230769230769</v>
      </c>
      <c r="L694" s="4">
        <v>6.9</v>
      </c>
      <c r="M694">
        <v>15</v>
      </c>
      <c r="N694">
        <v>8</v>
      </c>
      <c r="O694" s="4">
        <v>121</v>
      </c>
      <c r="P694">
        <v>111</v>
      </c>
      <c r="Q694">
        <v>235</v>
      </c>
      <c r="R694" s="3">
        <f t="shared" ref="R694:R712" si="46">Q694/P694</f>
        <v>2.1171171171171173</v>
      </c>
      <c r="S694">
        <v>5</v>
      </c>
    </row>
    <row r="695" spans="1:19" x14ac:dyDescent="0.2">
      <c r="A695">
        <v>2017</v>
      </c>
      <c r="B695" t="s">
        <v>323</v>
      </c>
      <c r="C695" t="s">
        <v>320</v>
      </c>
      <c r="D695" t="s">
        <v>30</v>
      </c>
      <c r="E695" t="s">
        <v>113</v>
      </c>
      <c r="F695">
        <v>10</v>
      </c>
      <c r="G695">
        <v>199</v>
      </c>
      <c r="H695">
        <v>312</v>
      </c>
      <c r="I695" s="6">
        <f t="shared" si="43"/>
        <v>63.782051282051277</v>
      </c>
      <c r="J695">
        <v>2411</v>
      </c>
      <c r="K695" s="3">
        <f t="shared" si="44"/>
        <v>7.7275641025641022</v>
      </c>
      <c r="L695" s="4">
        <v>7.2</v>
      </c>
      <c r="M695">
        <v>15</v>
      </c>
      <c r="N695">
        <v>10</v>
      </c>
      <c r="O695" s="4">
        <v>138.1</v>
      </c>
      <c r="P695">
        <v>168</v>
      </c>
      <c r="Q695">
        <v>537</v>
      </c>
      <c r="R695" s="3">
        <f t="shared" si="46"/>
        <v>3.1964285714285716</v>
      </c>
      <c r="S695">
        <v>6</v>
      </c>
    </row>
    <row r="696" spans="1:19" x14ac:dyDescent="0.2">
      <c r="A696">
        <v>2018</v>
      </c>
      <c r="B696" t="s">
        <v>323</v>
      </c>
      <c r="C696" t="s">
        <v>319</v>
      </c>
      <c r="D696" t="s">
        <v>30</v>
      </c>
      <c r="E696" t="s">
        <v>113</v>
      </c>
      <c r="F696">
        <v>9</v>
      </c>
      <c r="G696">
        <v>150</v>
      </c>
      <c r="H696">
        <v>234</v>
      </c>
      <c r="I696" s="6">
        <f t="shared" si="43"/>
        <v>64.102564102564102</v>
      </c>
      <c r="J696">
        <v>1788</v>
      </c>
      <c r="K696" s="3">
        <f t="shared" si="44"/>
        <v>7.6410256410256414</v>
      </c>
      <c r="L696" s="4">
        <v>7.5</v>
      </c>
      <c r="M696">
        <v>12</v>
      </c>
      <c r="N696">
        <v>6</v>
      </c>
      <c r="O696" s="4">
        <v>140.1</v>
      </c>
      <c r="P696">
        <v>108</v>
      </c>
      <c r="Q696">
        <v>304</v>
      </c>
      <c r="R696" s="3">
        <f t="shared" si="46"/>
        <v>2.8148148148148149</v>
      </c>
      <c r="S696">
        <v>4</v>
      </c>
    </row>
    <row r="697" spans="1:19" x14ac:dyDescent="0.2">
      <c r="A697">
        <v>2019</v>
      </c>
      <c r="B697" t="s">
        <v>323</v>
      </c>
      <c r="C697" t="s">
        <v>321</v>
      </c>
      <c r="D697" t="s">
        <v>30</v>
      </c>
      <c r="E697" t="s">
        <v>113</v>
      </c>
      <c r="F697">
        <v>14</v>
      </c>
      <c r="G697">
        <v>220</v>
      </c>
      <c r="H697">
        <v>301</v>
      </c>
      <c r="I697" s="6">
        <f t="shared" si="43"/>
        <v>73.089700996677749</v>
      </c>
      <c r="J697">
        <v>3092</v>
      </c>
      <c r="K697" s="3">
        <f t="shared" si="44"/>
        <v>10.272425249169435</v>
      </c>
      <c r="L697" s="4">
        <v>10.9</v>
      </c>
      <c r="M697">
        <v>19</v>
      </c>
      <c r="N697">
        <v>4</v>
      </c>
      <c r="O697" s="4">
        <v>177.6</v>
      </c>
      <c r="P697">
        <v>104</v>
      </c>
      <c r="Q697">
        <v>290</v>
      </c>
      <c r="R697" s="3">
        <f t="shared" si="46"/>
        <v>2.7884615384615383</v>
      </c>
      <c r="S697">
        <v>5</v>
      </c>
    </row>
    <row r="698" spans="1:19" x14ac:dyDescent="0.2">
      <c r="A698">
        <v>2020</v>
      </c>
      <c r="B698" t="s">
        <v>229</v>
      </c>
      <c r="C698" t="s">
        <v>321</v>
      </c>
      <c r="D698" t="s">
        <v>30</v>
      </c>
      <c r="E698" t="s">
        <v>113</v>
      </c>
      <c r="F698">
        <v>5</v>
      </c>
      <c r="G698">
        <v>77</v>
      </c>
      <c r="H698">
        <v>124</v>
      </c>
      <c r="I698" s="6">
        <f t="shared" si="43"/>
        <v>62.096774193548384</v>
      </c>
      <c r="J698">
        <v>882</v>
      </c>
      <c r="K698" s="3">
        <f t="shared" si="44"/>
        <v>7.112903225806452</v>
      </c>
      <c r="L698" s="4">
        <v>5.9</v>
      </c>
      <c r="M698">
        <v>6</v>
      </c>
      <c r="N698">
        <v>6</v>
      </c>
      <c r="O698" s="4">
        <v>128.1</v>
      </c>
      <c r="P698">
        <v>34</v>
      </c>
      <c r="Q698">
        <v>113</v>
      </c>
      <c r="R698" s="3">
        <f t="shared" si="46"/>
        <v>3.3235294117647061</v>
      </c>
      <c r="S698">
        <v>1</v>
      </c>
    </row>
    <row r="699" spans="1:19" x14ac:dyDescent="0.2">
      <c r="A699">
        <v>2014</v>
      </c>
      <c r="B699" t="s">
        <v>577</v>
      </c>
      <c r="C699" t="s">
        <v>320</v>
      </c>
      <c r="D699" t="s">
        <v>29</v>
      </c>
      <c r="E699" t="s">
        <v>113</v>
      </c>
      <c r="F699">
        <v>12</v>
      </c>
      <c r="G699">
        <v>219</v>
      </c>
      <c r="H699">
        <v>329</v>
      </c>
      <c r="I699" s="6">
        <f t="shared" si="43"/>
        <v>66.565349544072944</v>
      </c>
      <c r="J699">
        <v>2397</v>
      </c>
      <c r="K699" s="3">
        <f t="shared" si="44"/>
        <v>7.2857142857142856</v>
      </c>
      <c r="L699" s="4">
        <v>7.8</v>
      </c>
      <c r="M699">
        <v>17</v>
      </c>
      <c r="N699">
        <v>4</v>
      </c>
      <c r="O699" s="4">
        <v>142.4</v>
      </c>
      <c r="P699">
        <v>118</v>
      </c>
      <c r="Q699">
        <v>307</v>
      </c>
      <c r="R699" s="3">
        <f t="shared" si="46"/>
        <v>2.6016949152542375</v>
      </c>
      <c r="S699">
        <v>4</v>
      </c>
    </row>
    <row r="700" spans="1:19" x14ac:dyDescent="0.2">
      <c r="A700">
        <v>2015</v>
      </c>
      <c r="B700" t="s">
        <v>408</v>
      </c>
      <c r="C700" t="s">
        <v>322</v>
      </c>
      <c r="D700" t="s">
        <v>29</v>
      </c>
      <c r="E700" t="s">
        <v>113</v>
      </c>
      <c r="F700">
        <v>12</v>
      </c>
      <c r="G700">
        <v>233</v>
      </c>
      <c r="H700">
        <v>369</v>
      </c>
      <c r="I700" s="6">
        <f t="shared" si="43"/>
        <v>63.143631436314365</v>
      </c>
      <c r="J700">
        <v>2955</v>
      </c>
      <c r="K700" s="3">
        <f t="shared" si="44"/>
        <v>8.0081300813008127</v>
      </c>
      <c r="L700" s="4">
        <v>7.7</v>
      </c>
      <c r="M700">
        <v>16</v>
      </c>
      <c r="N700">
        <v>10</v>
      </c>
      <c r="O700" s="4">
        <v>139.30000000000001</v>
      </c>
      <c r="P700">
        <v>65</v>
      </c>
      <c r="Q700">
        <v>35</v>
      </c>
      <c r="R700" s="3">
        <f t="shared" si="46"/>
        <v>0.53846153846153844</v>
      </c>
      <c r="S700">
        <v>1</v>
      </c>
    </row>
    <row r="701" spans="1:19" x14ac:dyDescent="0.2">
      <c r="A701">
        <v>2016</v>
      </c>
      <c r="B701" t="s">
        <v>408</v>
      </c>
      <c r="C701" t="s">
        <v>320</v>
      </c>
      <c r="D701" t="s">
        <v>29</v>
      </c>
      <c r="E701" t="s">
        <v>113</v>
      </c>
      <c r="F701">
        <v>14</v>
      </c>
      <c r="G701">
        <v>243</v>
      </c>
      <c r="H701">
        <v>391</v>
      </c>
      <c r="I701" s="6">
        <f t="shared" si="43"/>
        <v>62.148337595907932</v>
      </c>
      <c r="J701">
        <v>3430</v>
      </c>
      <c r="K701" s="3">
        <f t="shared" si="44"/>
        <v>8.7723785166240411</v>
      </c>
      <c r="L701" s="4">
        <v>9.9</v>
      </c>
      <c r="M701">
        <v>43</v>
      </c>
      <c r="N701">
        <v>9</v>
      </c>
      <c r="O701" s="4">
        <v>167.5</v>
      </c>
      <c r="P701">
        <v>65</v>
      </c>
      <c r="Q701">
        <v>45</v>
      </c>
      <c r="R701" s="3">
        <f t="shared" si="46"/>
        <v>0.69230769230769229</v>
      </c>
      <c r="S701">
        <v>4</v>
      </c>
    </row>
    <row r="702" spans="1:19" x14ac:dyDescent="0.2">
      <c r="A702">
        <v>2017</v>
      </c>
      <c r="B702" t="s">
        <v>408</v>
      </c>
      <c r="C702" t="s">
        <v>319</v>
      </c>
      <c r="D702" t="s">
        <v>29</v>
      </c>
      <c r="E702" t="s">
        <v>113</v>
      </c>
      <c r="F702">
        <v>13</v>
      </c>
      <c r="G702">
        <v>230</v>
      </c>
      <c r="H702">
        <v>336</v>
      </c>
      <c r="I702" s="6">
        <f t="shared" si="43"/>
        <v>68.452380952380949</v>
      </c>
      <c r="J702">
        <v>2719</v>
      </c>
      <c r="K702" s="3">
        <f t="shared" si="44"/>
        <v>8.0922619047619051</v>
      </c>
      <c r="L702" s="4">
        <v>8.6</v>
      </c>
      <c r="M702">
        <v>19</v>
      </c>
      <c r="N702">
        <v>5</v>
      </c>
      <c r="O702" s="4">
        <v>152.1</v>
      </c>
      <c r="P702">
        <v>56</v>
      </c>
      <c r="Q702">
        <v>25</v>
      </c>
      <c r="R702" s="3">
        <f t="shared" si="46"/>
        <v>0.44642857142857145</v>
      </c>
      <c r="S702">
        <v>7</v>
      </c>
    </row>
    <row r="703" spans="1:19" x14ac:dyDescent="0.2">
      <c r="A703">
        <v>2018</v>
      </c>
      <c r="B703" t="s">
        <v>408</v>
      </c>
      <c r="C703" t="s">
        <v>321</v>
      </c>
      <c r="D703" t="s">
        <v>29</v>
      </c>
      <c r="E703" t="s">
        <v>113</v>
      </c>
      <c r="F703">
        <v>14</v>
      </c>
      <c r="G703">
        <v>252</v>
      </c>
      <c r="H703">
        <v>388</v>
      </c>
      <c r="I703" s="6">
        <f t="shared" si="43"/>
        <v>64.948453608247419</v>
      </c>
      <c r="J703">
        <v>3192</v>
      </c>
      <c r="K703" s="3">
        <f t="shared" si="44"/>
        <v>8.2268041237113394</v>
      </c>
      <c r="L703" s="4">
        <v>7.9</v>
      </c>
      <c r="M703">
        <v>16</v>
      </c>
      <c r="N703">
        <v>10</v>
      </c>
      <c r="O703" s="4">
        <v>142.5</v>
      </c>
      <c r="P703">
        <v>85</v>
      </c>
      <c r="Q703">
        <v>139</v>
      </c>
      <c r="R703" s="3">
        <f t="shared" si="46"/>
        <v>1.6352941176470588</v>
      </c>
      <c r="S703">
        <v>4</v>
      </c>
    </row>
    <row r="704" spans="1:19" x14ac:dyDescent="0.2">
      <c r="A704">
        <v>2019</v>
      </c>
      <c r="B704" t="s">
        <v>181</v>
      </c>
      <c r="C704" t="s">
        <v>319</v>
      </c>
      <c r="D704" t="s">
        <v>29</v>
      </c>
      <c r="E704" t="s">
        <v>113</v>
      </c>
      <c r="F704">
        <v>13</v>
      </c>
      <c r="G704">
        <v>260</v>
      </c>
      <c r="H704">
        <v>405</v>
      </c>
      <c r="I704" s="6">
        <f t="shared" ref="I704:I712" si="47">G704/H704*100</f>
        <v>64.197530864197532</v>
      </c>
      <c r="J704">
        <v>3132</v>
      </c>
      <c r="K704" s="3">
        <f t="shared" ref="K704:K712" si="48">J704/H704</f>
        <v>7.7333333333333334</v>
      </c>
      <c r="L704" s="4">
        <v>8</v>
      </c>
      <c r="M704">
        <v>23</v>
      </c>
      <c r="N704">
        <v>8</v>
      </c>
      <c r="O704" s="4">
        <v>143.9</v>
      </c>
      <c r="P704">
        <v>46</v>
      </c>
      <c r="Q704">
        <v>-69</v>
      </c>
      <c r="R704" s="3">
        <f t="shared" si="46"/>
        <v>-1.5</v>
      </c>
      <c r="S704">
        <v>1</v>
      </c>
    </row>
    <row r="705" spans="1:19" x14ac:dyDescent="0.2">
      <c r="A705">
        <v>2020</v>
      </c>
      <c r="B705" t="s">
        <v>240</v>
      </c>
      <c r="C705" t="s">
        <v>322</v>
      </c>
      <c r="D705" t="s">
        <v>29</v>
      </c>
      <c r="E705" t="s">
        <v>113</v>
      </c>
      <c r="F705">
        <v>4</v>
      </c>
      <c r="G705">
        <v>67</v>
      </c>
      <c r="H705">
        <v>110</v>
      </c>
      <c r="I705" s="6">
        <f t="shared" si="47"/>
        <v>60.909090909090914</v>
      </c>
      <c r="J705">
        <v>897</v>
      </c>
      <c r="K705" s="3">
        <f t="shared" si="48"/>
        <v>8.1545454545454543</v>
      </c>
      <c r="L705" s="4">
        <v>7.7</v>
      </c>
      <c r="M705">
        <v>4</v>
      </c>
      <c r="N705">
        <v>3</v>
      </c>
      <c r="O705" s="4">
        <v>136</v>
      </c>
      <c r="P705">
        <v>17</v>
      </c>
      <c r="Q705">
        <v>57</v>
      </c>
      <c r="R705" s="3">
        <f t="shared" si="46"/>
        <v>3.3529411764705883</v>
      </c>
      <c r="S705">
        <v>2</v>
      </c>
    </row>
    <row r="706" spans="1:19" x14ac:dyDescent="0.2">
      <c r="A706">
        <v>2014</v>
      </c>
      <c r="B706" t="s">
        <v>547</v>
      </c>
      <c r="C706" t="s">
        <v>321</v>
      </c>
      <c r="D706" t="s">
        <v>104</v>
      </c>
      <c r="E706" t="s">
        <v>113</v>
      </c>
      <c r="F706">
        <v>9</v>
      </c>
      <c r="G706">
        <v>354</v>
      </c>
      <c r="H706">
        <v>526</v>
      </c>
      <c r="I706" s="6">
        <f t="shared" si="47"/>
        <v>67.300380228136873</v>
      </c>
      <c r="J706">
        <v>3873</v>
      </c>
      <c r="K706" s="3">
        <f t="shared" si="48"/>
        <v>7.3631178707224336</v>
      </c>
      <c r="L706" s="4">
        <v>7.6</v>
      </c>
      <c r="M706">
        <v>32</v>
      </c>
      <c r="N706">
        <v>11</v>
      </c>
      <c r="O706" s="4">
        <v>145</v>
      </c>
      <c r="P706">
        <v>29</v>
      </c>
      <c r="Q706">
        <v>-131</v>
      </c>
      <c r="R706" s="3">
        <f t="shared" si="46"/>
        <v>-4.5172413793103452</v>
      </c>
      <c r="S706">
        <v>0</v>
      </c>
    </row>
    <row r="707" spans="1:19" x14ac:dyDescent="0.2">
      <c r="A707">
        <v>2015</v>
      </c>
      <c r="B707" t="s">
        <v>159</v>
      </c>
      <c r="C707" t="s">
        <v>320</v>
      </c>
      <c r="D707" t="s">
        <v>104</v>
      </c>
      <c r="E707" t="s">
        <v>113</v>
      </c>
      <c r="F707">
        <v>12</v>
      </c>
      <c r="G707">
        <v>447</v>
      </c>
      <c r="H707">
        <v>644</v>
      </c>
      <c r="I707" s="6">
        <f t="shared" si="47"/>
        <v>69.409937888198755</v>
      </c>
      <c r="J707">
        <v>4561</v>
      </c>
      <c r="K707" s="3">
        <f t="shared" si="48"/>
        <v>7.0822981366459627</v>
      </c>
      <c r="L707" s="4">
        <v>7.7</v>
      </c>
      <c r="M707">
        <v>38</v>
      </c>
      <c r="N707">
        <v>8</v>
      </c>
      <c r="O707" s="4">
        <v>145.9</v>
      </c>
      <c r="P707">
        <v>82</v>
      </c>
      <c r="Q707">
        <v>-115</v>
      </c>
      <c r="R707" s="3">
        <f t="shared" si="46"/>
        <v>-1.4024390243902438</v>
      </c>
      <c r="S707">
        <v>3</v>
      </c>
    </row>
    <row r="708" spans="1:19" x14ac:dyDescent="0.2">
      <c r="A708">
        <v>2016</v>
      </c>
      <c r="B708" t="s">
        <v>159</v>
      </c>
      <c r="C708" t="s">
        <v>319</v>
      </c>
      <c r="D708" t="s">
        <v>104</v>
      </c>
      <c r="E708" t="s">
        <v>113</v>
      </c>
      <c r="F708">
        <v>13</v>
      </c>
      <c r="G708">
        <v>443</v>
      </c>
      <c r="H708">
        <v>633</v>
      </c>
      <c r="I708" s="6">
        <f t="shared" si="47"/>
        <v>69.984202211690359</v>
      </c>
      <c r="J708">
        <v>4468</v>
      </c>
      <c r="K708" s="3">
        <f t="shared" si="48"/>
        <v>7.0584518167456558</v>
      </c>
      <c r="L708" s="4">
        <v>7.5</v>
      </c>
      <c r="M708">
        <v>38</v>
      </c>
      <c r="N708">
        <v>11</v>
      </c>
      <c r="O708" s="4">
        <v>145.6</v>
      </c>
      <c r="P708">
        <v>66</v>
      </c>
      <c r="Q708">
        <v>-68</v>
      </c>
      <c r="R708" s="3">
        <f t="shared" si="46"/>
        <v>-1.0303030303030303</v>
      </c>
      <c r="S708">
        <v>0</v>
      </c>
    </row>
    <row r="709" spans="1:19" x14ac:dyDescent="0.2">
      <c r="A709">
        <v>2017</v>
      </c>
      <c r="B709" t="s">
        <v>159</v>
      </c>
      <c r="C709" t="s">
        <v>321</v>
      </c>
      <c r="D709" t="s">
        <v>104</v>
      </c>
      <c r="E709" t="s">
        <v>113</v>
      </c>
      <c r="F709">
        <v>12</v>
      </c>
      <c r="G709">
        <v>357</v>
      </c>
      <c r="H709">
        <v>534</v>
      </c>
      <c r="I709" s="6">
        <f t="shared" si="47"/>
        <v>66.853932584269657</v>
      </c>
      <c r="J709">
        <v>3593</v>
      </c>
      <c r="K709" s="3">
        <f t="shared" si="48"/>
        <v>6.7284644194756558</v>
      </c>
      <c r="L709" s="4">
        <v>6.8</v>
      </c>
      <c r="M709">
        <v>30</v>
      </c>
      <c r="N709">
        <v>13</v>
      </c>
      <c r="O709" s="4">
        <v>137</v>
      </c>
      <c r="P709">
        <v>67</v>
      </c>
      <c r="Q709">
        <v>-147</v>
      </c>
      <c r="R709" s="3">
        <f t="shared" si="46"/>
        <v>-2.1940298507462686</v>
      </c>
      <c r="S709">
        <v>0</v>
      </c>
    </row>
    <row r="710" spans="1:19" x14ac:dyDescent="0.2">
      <c r="A710">
        <v>2018</v>
      </c>
      <c r="B710" t="s">
        <v>420</v>
      </c>
      <c r="C710" t="s">
        <v>321</v>
      </c>
      <c r="D710" t="s">
        <v>104</v>
      </c>
      <c r="E710" t="s">
        <v>113</v>
      </c>
      <c r="F710">
        <v>13</v>
      </c>
      <c r="G710">
        <v>468</v>
      </c>
      <c r="H710">
        <v>662</v>
      </c>
      <c r="I710" s="6">
        <f t="shared" si="47"/>
        <v>70.694864048338374</v>
      </c>
      <c r="J710">
        <v>4779</v>
      </c>
      <c r="K710" s="3">
        <f t="shared" si="48"/>
        <v>7.2190332326283988</v>
      </c>
      <c r="L710" s="4">
        <v>7.8</v>
      </c>
      <c r="M710">
        <v>38</v>
      </c>
      <c r="N710">
        <v>9</v>
      </c>
      <c r="O710" s="4">
        <v>147.6</v>
      </c>
      <c r="P710">
        <v>58</v>
      </c>
      <c r="Q710">
        <v>119</v>
      </c>
      <c r="R710" s="3">
        <f t="shared" si="46"/>
        <v>2.0517241379310347</v>
      </c>
      <c r="S710">
        <v>4</v>
      </c>
    </row>
    <row r="711" spans="1:19" x14ac:dyDescent="0.2">
      <c r="A711">
        <v>2019</v>
      </c>
      <c r="B711" t="s">
        <v>331</v>
      </c>
      <c r="C711" t="s">
        <v>321</v>
      </c>
      <c r="D711" t="s">
        <v>104</v>
      </c>
      <c r="E711" t="s">
        <v>113</v>
      </c>
      <c r="F711">
        <v>13</v>
      </c>
      <c r="G711">
        <v>493</v>
      </c>
      <c r="H711">
        <v>689</v>
      </c>
      <c r="I711" s="6">
        <f t="shared" si="47"/>
        <v>71.55297532656023</v>
      </c>
      <c r="J711">
        <v>5579</v>
      </c>
      <c r="K711" s="3">
        <f t="shared" si="48"/>
        <v>8.0972423802612479</v>
      </c>
      <c r="L711" s="4">
        <v>8.4</v>
      </c>
      <c r="M711">
        <v>48</v>
      </c>
      <c r="N711">
        <v>16</v>
      </c>
      <c r="O711" s="4">
        <v>157.9</v>
      </c>
      <c r="P711">
        <v>51</v>
      </c>
      <c r="Q711">
        <v>-20</v>
      </c>
      <c r="R711" s="3">
        <f t="shared" si="46"/>
        <v>-0.39215686274509803</v>
      </c>
      <c r="S711">
        <v>0</v>
      </c>
    </row>
    <row r="712" spans="1:19" x14ac:dyDescent="0.2">
      <c r="A712">
        <v>2020</v>
      </c>
      <c r="B712" t="s">
        <v>246</v>
      </c>
      <c r="C712" t="s">
        <v>322</v>
      </c>
      <c r="D712" t="s">
        <v>104</v>
      </c>
      <c r="E712" t="s">
        <v>113</v>
      </c>
      <c r="F712">
        <v>4</v>
      </c>
      <c r="G712">
        <v>78</v>
      </c>
      <c r="H712">
        <v>129</v>
      </c>
      <c r="I712" s="6">
        <f t="shared" si="47"/>
        <v>60.465116279069761</v>
      </c>
      <c r="J712">
        <v>886</v>
      </c>
      <c r="K712" s="3">
        <f t="shared" si="48"/>
        <v>6.8682170542635657</v>
      </c>
      <c r="L712" s="4">
        <v>6.2</v>
      </c>
      <c r="M712">
        <v>5</v>
      </c>
      <c r="N712">
        <v>4</v>
      </c>
      <c r="O712" s="4">
        <v>124.7</v>
      </c>
      <c r="P712">
        <v>28</v>
      </c>
      <c r="Q712">
        <v>34</v>
      </c>
      <c r="R712" s="3">
        <f t="shared" si="46"/>
        <v>1.2142857142857142</v>
      </c>
      <c r="S712">
        <v>2</v>
      </c>
    </row>
    <row r="713" spans="1:19" x14ac:dyDescent="0.2">
      <c r="A713">
        <v>2014</v>
      </c>
      <c r="B713" t="s">
        <v>564</v>
      </c>
      <c r="C713" t="s">
        <v>321</v>
      </c>
      <c r="D713" t="s">
        <v>32</v>
      </c>
      <c r="E713" t="s">
        <v>89</v>
      </c>
      <c r="F713">
        <v>14</v>
      </c>
      <c r="G713">
        <v>252</v>
      </c>
      <c r="H713">
        <v>391</v>
      </c>
      <c r="I713" s="6">
        <f t="shared" ref="I713:I717" si="49">G713/H713*100</f>
        <v>64.450127877237847</v>
      </c>
      <c r="J713">
        <v>3487</v>
      </c>
      <c r="K713" s="3">
        <f t="shared" ref="K713:K717" si="50">J713/H713</f>
        <v>8.9181585677749364</v>
      </c>
      <c r="L713" s="4">
        <v>9.1999999999999993</v>
      </c>
      <c r="M713">
        <v>28</v>
      </c>
      <c r="N713">
        <v>10</v>
      </c>
      <c r="O713" s="4">
        <v>157.9</v>
      </c>
      <c r="P713">
        <v>83</v>
      </c>
      <c r="Q713">
        <v>350</v>
      </c>
      <c r="R713" s="3">
        <f t="shared" ref="R713:R766" si="51">Q713/P713</f>
        <v>4.2168674698795181</v>
      </c>
      <c r="S713">
        <v>7</v>
      </c>
    </row>
    <row r="714" spans="1:19" x14ac:dyDescent="0.2">
      <c r="A714">
        <v>2015</v>
      </c>
      <c r="B714" t="s">
        <v>508</v>
      </c>
      <c r="C714" t="s">
        <v>321</v>
      </c>
      <c r="D714" t="s">
        <v>32</v>
      </c>
      <c r="E714" t="s">
        <v>89</v>
      </c>
      <c r="F714">
        <v>15</v>
      </c>
      <c r="G714">
        <v>263</v>
      </c>
      <c r="H714">
        <v>393</v>
      </c>
      <c r="I714" s="6">
        <f t="shared" si="49"/>
        <v>66.921119592875328</v>
      </c>
      <c r="J714">
        <v>3110</v>
      </c>
      <c r="K714" s="3">
        <f t="shared" si="50"/>
        <v>7.9134860050890588</v>
      </c>
      <c r="L714" s="4">
        <v>8.1</v>
      </c>
      <c r="M714">
        <v>21</v>
      </c>
      <c r="N714">
        <v>8</v>
      </c>
      <c r="O714" s="4">
        <v>147</v>
      </c>
      <c r="P714">
        <v>74</v>
      </c>
      <c r="Q714">
        <v>68</v>
      </c>
      <c r="R714" s="3">
        <f t="shared" si="51"/>
        <v>0.91891891891891897</v>
      </c>
      <c r="S714">
        <v>2</v>
      </c>
    </row>
    <row r="715" spans="1:19" x14ac:dyDescent="0.2">
      <c r="A715">
        <v>2016</v>
      </c>
      <c r="B715" t="s">
        <v>180</v>
      </c>
      <c r="C715" t="s">
        <v>322</v>
      </c>
      <c r="D715" t="s">
        <v>32</v>
      </c>
      <c r="E715" t="s">
        <v>89</v>
      </c>
      <c r="F715">
        <v>15</v>
      </c>
      <c r="G715">
        <v>240</v>
      </c>
      <c r="H715">
        <v>382</v>
      </c>
      <c r="I715" s="6">
        <f t="shared" si="49"/>
        <v>62.827225130890049</v>
      </c>
      <c r="J715">
        <v>2780</v>
      </c>
      <c r="K715" s="3">
        <f t="shared" si="50"/>
        <v>7.2774869109947646</v>
      </c>
      <c r="L715" s="4">
        <v>7.4</v>
      </c>
      <c r="M715">
        <v>23</v>
      </c>
      <c r="N715">
        <v>9</v>
      </c>
      <c r="O715" s="4">
        <v>139.1</v>
      </c>
      <c r="P715">
        <v>191</v>
      </c>
      <c r="Q715">
        <v>954</v>
      </c>
      <c r="R715" s="3">
        <f t="shared" si="51"/>
        <v>4.994764397905759</v>
      </c>
      <c r="S715">
        <v>13</v>
      </c>
    </row>
    <row r="716" spans="1:19" x14ac:dyDescent="0.2">
      <c r="A716">
        <v>2017</v>
      </c>
      <c r="B716" t="s">
        <v>180</v>
      </c>
      <c r="C716" t="s">
        <v>320</v>
      </c>
      <c r="D716" t="s">
        <v>32</v>
      </c>
      <c r="E716" t="s">
        <v>89</v>
      </c>
      <c r="F716">
        <v>14</v>
      </c>
      <c r="G716">
        <v>154</v>
      </c>
      <c r="H716">
        <v>255</v>
      </c>
      <c r="I716" s="6">
        <f t="shared" si="49"/>
        <v>60.392156862745097</v>
      </c>
      <c r="J716">
        <v>2081</v>
      </c>
      <c r="K716" s="3">
        <f t="shared" si="50"/>
        <v>8.1607843137254896</v>
      </c>
      <c r="L716" s="4">
        <v>9.3000000000000007</v>
      </c>
      <c r="M716">
        <v>17</v>
      </c>
      <c r="N716">
        <v>1</v>
      </c>
      <c r="O716" s="4">
        <v>150.19999999999999</v>
      </c>
      <c r="P716">
        <v>154</v>
      </c>
      <c r="Q716">
        <v>855</v>
      </c>
      <c r="R716" s="3">
        <f t="shared" si="51"/>
        <v>5.5519480519480515</v>
      </c>
      <c r="S716">
        <v>8</v>
      </c>
    </row>
    <row r="717" spans="1:19" x14ac:dyDescent="0.2">
      <c r="A717">
        <v>2018</v>
      </c>
      <c r="B717" t="s">
        <v>177</v>
      </c>
      <c r="C717" t="s">
        <v>320</v>
      </c>
      <c r="D717" t="s">
        <v>32</v>
      </c>
      <c r="E717" t="s">
        <v>89</v>
      </c>
      <c r="F717">
        <v>15</v>
      </c>
      <c r="G717">
        <v>245</v>
      </c>
      <c r="H717">
        <v>355</v>
      </c>
      <c r="I717" s="6">
        <f t="shared" si="49"/>
        <v>69.014084507042256</v>
      </c>
      <c r="J717">
        <v>3966</v>
      </c>
      <c r="K717" s="3">
        <f t="shared" si="50"/>
        <v>11.171830985915493</v>
      </c>
      <c r="L717" s="4">
        <v>12.8</v>
      </c>
      <c r="M717">
        <v>43</v>
      </c>
      <c r="N717">
        <v>6</v>
      </c>
      <c r="O717" s="4">
        <v>199.4</v>
      </c>
      <c r="P717">
        <v>57</v>
      </c>
      <c r="Q717">
        <v>190</v>
      </c>
      <c r="R717" s="3">
        <f t="shared" si="51"/>
        <v>3.3333333333333335</v>
      </c>
      <c r="S717">
        <v>5</v>
      </c>
    </row>
    <row r="718" spans="1:19" x14ac:dyDescent="0.2">
      <c r="A718">
        <v>2019</v>
      </c>
      <c r="B718" t="s">
        <v>177</v>
      </c>
      <c r="C718" t="s">
        <v>319</v>
      </c>
      <c r="D718" t="s">
        <v>32</v>
      </c>
      <c r="E718" t="s">
        <v>89</v>
      </c>
      <c r="F718">
        <v>9</v>
      </c>
      <c r="G718">
        <v>180</v>
      </c>
      <c r="H718">
        <v>252</v>
      </c>
      <c r="I718" s="6">
        <v>71.400000000000006</v>
      </c>
      <c r="J718">
        <v>2840</v>
      </c>
      <c r="K718" s="3">
        <v>11.3</v>
      </c>
      <c r="L718" s="4">
        <v>13.4</v>
      </c>
      <c r="M718">
        <v>33</v>
      </c>
      <c r="N718">
        <v>3</v>
      </c>
      <c r="O718" s="4">
        <v>206.9</v>
      </c>
      <c r="P718">
        <v>23</v>
      </c>
      <c r="Q718">
        <v>17</v>
      </c>
      <c r="R718" s="3">
        <f t="shared" si="51"/>
        <v>0.73913043478260865</v>
      </c>
      <c r="S718">
        <v>2</v>
      </c>
    </row>
    <row r="719" spans="1:19" x14ac:dyDescent="0.2">
      <c r="A719">
        <v>2020</v>
      </c>
      <c r="B719" t="s">
        <v>191</v>
      </c>
      <c r="C719" t="s">
        <v>319</v>
      </c>
      <c r="D719" t="s">
        <v>32</v>
      </c>
      <c r="E719" t="s">
        <v>89</v>
      </c>
      <c r="F719">
        <v>13</v>
      </c>
      <c r="G719">
        <v>311</v>
      </c>
      <c r="H719">
        <v>402</v>
      </c>
      <c r="I719" s="6">
        <f t="shared" ref="I719:I761" si="52">G719/H719*100</f>
        <v>77.363184079601993</v>
      </c>
      <c r="J719">
        <v>4500</v>
      </c>
      <c r="K719" s="3">
        <f t="shared" ref="K719:K761" si="53">J719/H719</f>
        <v>11.194029850746269</v>
      </c>
      <c r="L719" s="4">
        <v>12.8</v>
      </c>
      <c r="M719">
        <v>41</v>
      </c>
      <c r="N719">
        <v>4</v>
      </c>
      <c r="O719" s="4">
        <v>203.1</v>
      </c>
      <c r="P719">
        <v>35</v>
      </c>
      <c r="Q719">
        <v>14</v>
      </c>
      <c r="R719" s="3">
        <f t="shared" si="51"/>
        <v>0.4</v>
      </c>
      <c r="S719">
        <v>1</v>
      </c>
    </row>
    <row r="720" spans="1:19" x14ac:dyDescent="0.2">
      <c r="A720">
        <v>2014</v>
      </c>
      <c r="B720" t="s">
        <v>135</v>
      </c>
      <c r="C720" t="s">
        <v>319</v>
      </c>
      <c r="D720" t="s">
        <v>8</v>
      </c>
      <c r="E720" t="s">
        <v>89</v>
      </c>
      <c r="F720">
        <v>13</v>
      </c>
      <c r="G720">
        <v>190</v>
      </c>
      <c r="H720">
        <v>339</v>
      </c>
      <c r="I720" s="6">
        <f t="shared" si="52"/>
        <v>56.047197640117993</v>
      </c>
      <c r="J720">
        <v>2285</v>
      </c>
      <c r="K720" s="3">
        <f t="shared" si="53"/>
        <v>6.7404129793510323</v>
      </c>
      <c r="L720" s="4">
        <v>7.3</v>
      </c>
      <c r="M720">
        <v>20</v>
      </c>
      <c r="N720">
        <v>5</v>
      </c>
      <c r="O720" s="4">
        <v>129.19999999999999</v>
      </c>
      <c r="P720">
        <v>42</v>
      </c>
      <c r="Q720">
        <v>0</v>
      </c>
      <c r="R720" s="3">
        <f t="shared" si="51"/>
        <v>0</v>
      </c>
      <c r="S720">
        <v>2</v>
      </c>
    </row>
    <row r="721" spans="1:19" x14ac:dyDescent="0.2">
      <c r="A721">
        <v>2015</v>
      </c>
      <c r="B721" t="s">
        <v>135</v>
      </c>
      <c r="C721" t="s">
        <v>321</v>
      </c>
      <c r="D721" t="s">
        <v>8</v>
      </c>
      <c r="E721" t="s">
        <v>89</v>
      </c>
      <c r="F721">
        <v>13</v>
      </c>
      <c r="G721">
        <v>244</v>
      </c>
      <c r="H721">
        <v>370</v>
      </c>
      <c r="I721" s="6">
        <f t="shared" si="52"/>
        <v>65.945945945945951</v>
      </c>
      <c r="J721">
        <v>3440</v>
      </c>
      <c r="K721" s="3">
        <f t="shared" si="53"/>
        <v>9.2972972972972965</v>
      </c>
      <c r="L721" s="4">
        <v>9.9</v>
      </c>
      <c r="M721">
        <v>30</v>
      </c>
      <c r="N721">
        <v>8</v>
      </c>
      <c r="O721" s="4">
        <v>166.5</v>
      </c>
      <c r="P721">
        <v>55</v>
      </c>
      <c r="Q721">
        <v>110</v>
      </c>
      <c r="R721" s="3">
        <f t="shared" si="51"/>
        <v>2</v>
      </c>
      <c r="S721">
        <v>1</v>
      </c>
    </row>
    <row r="722" spans="1:19" x14ac:dyDescent="0.2">
      <c r="A722">
        <v>2016</v>
      </c>
      <c r="B722" t="s">
        <v>480</v>
      </c>
      <c r="C722" t="s">
        <v>319</v>
      </c>
      <c r="D722" t="s">
        <v>8</v>
      </c>
      <c r="E722" t="s">
        <v>89</v>
      </c>
      <c r="F722">
        <v>13</v>
      </c>
      <c r="G722">
        <v>245</v>
      </c>
      <c r="H722">
        <v>401</v>
      </c>
      <c r="I722" s="6">
        <f t="shared" si="52"/>
        <v>61.097256857855363</v>
      </c>
      <c r="J722">
        <v>3430</v>
      </c>
      <c r="K722" s="3">
        <f t="shared" si="53"/>
        <v>8.5536159600997514</v>
      </c>
      <c r="L722" s="4">
        <v>8.1</v>
      </c>
      <c r="M722">
        <v>25</v>
      </c>
      <c r="N722">
        <v>15</v>
      </c>
      <c r="O722" s="4">
        <v>146</v>
      </c>
      <c r="P722">
        <v>65</v>
      </c>
      <c r="Q722">
        <v>-126</v>
      </c>
      <c r="R722" s="3">
        <f t="shared" si="51"/>
        <v>-1.9384615384615385</v>
      </c>
      <c r="S722">
        <v>2</v>
      </c>
    </row>
    <row r="723" spans="1:19" x14ac:dyDescent="0.2">
      <c r="A723">
        <v>2017</v>
      </c>
      <c r="B723" t="s">
        <v>480</v>
      </c>
      <c r="C723" t="s">
        <v>321</v>
      </c>
      <c r="D723" t="s">
        <v>8</v>
      </c>
      <c r="E723" t="s">
        <v>89</v>
      </c>
      <c r="F723">
        <v>8</v>
      </c>
      <c r="G723">
        <v>105</v>
      </c>
      <c r="H723">
        <v>187</v>
      </c>
      <c r="I723" s="6">
        <f t="shared" si="52"/>
        <v>56.149732620320862</v>
      </c>
      <c r="J723">
        <v>1427</v>
      </c>
      <c r="K723" s="3">
        <f t="shared" si="53"/>
        <v>7.6310160427807485</v>
      </c>
      <c r="L723" s="4">
        <v>7.5</v>
      </c>
      <c r="M723">
        <v>10</v>
      </c>
      <c r="N723">
        <v>5</v>
      </c>
      <c r="O723" s="4">
        <v>132.5</v>
      </c>
      <c r="P723">
        <v>37</v>
      </c>
      <c r="Q723">
        <v>-20</v>
      </c>
      <c r="R723" s="3">
        <f t="shared" si="51"/>
        <v>-0.54054054054054057</v>
      </c>
      <c r="S723">
        <v>1</v>
      </c>
    </row>
    <row r="724" spans="1:19" x14ac:dyDescent="0.2">
      <c r="A724">
        <v>2018</v>
      </c>
      <c r="B724" t="s">
        <v>346</v>
      </c>
      <c r="C724" t="s">
        <v>319</v>
      </c>
      <c r="D724" t="s">
        <v>8</v>
      </c>
      <c r="E724" t="s">
        <v>89</v>
      </c>
      <c r="F724">
        <v>10</v>
      </c>
      <c r="G724">
        <v>143</v>
      </c>
      <c r="H724">
        <v>250</v>
      </c>
      <c r="I724" s="6">
        <f t="shared" si="52"/>
        <v>57.199999999999996</v>
      </c>
      <c r="J724">
        <v>1584</v>
      </c>
      <c r="K724" s="3">
        <f t="shared" si="53"/>
        <v>6.3360000000000003</v>
      </c>
      <c r="L724" s="4">
        <v>5.4</v>
      </c>
      <c r="M724">
        <v>11</v>
      </c>
      <c r="N724">
        <v>10</v>
      </c>
      <c r="O724" s="4">
        <v>116.9</v>
      </c>
      <c r="P724">
        <v>67</v>
      </c>
      <c r="Q724">
        <v>146</v>
      </c>
      <c r="R724" s="3">
        <f t="shared" si="51"/>
        <v>2.1791044776119404</v>
      </c>
      <c r="S724">
        <v>1</v>
      </c>
    </row>
    <row r="725" spans="1:19" x14ac:dyDescent="0.2">
      <c r="A725">
        <v>2019</v>
      </c>
      <c r="B725" t="s">
        <v>288</v>
      </c>
      <c r="C725" t="s">
        <v>319</v>
      </c>
      <c r="D725" t="s">
        <v>8</v>
      </c>
      <c r="E725" t="s">
        <v>89</v>
      </c>
      <c r="F725">
        <v>8</v>
      </c>
      <c r="G725">
        <v>96</v>
      </c>
      <c r="H725">
        <v>179</v>
      </c>
      <c r="I725" s="6">
        <f t="shared" si="52"/>
        <v>53.631284916201118</v>
      </c>
      <c r="J725">
        <v>1152</v>
      </c>
      <c r="K725" s="3">
        <f t="shared" si="53"/>
        <v>6.4357541899441344</v>
      </c>
      <c r="L725" s="4">
        <v>4.7</v>
      </c>
      <c r="M725">
        <v>7</v>
      </c>
      <c r="N725">
        <v>10</v>
      </c>
      <c r="O725" s="4">
        <v>109.4</v>
      </c>
      <c r="P725">
        <v>6</v>
      </c>
      <c r="Q725">
        <v>-16</v>
      </c>
      <c r="R725" s="3">
        <f t="shared" si="51"/>
        <v>-2.6666666666666665</v>
      </c>
      <c r="S725">
        <v>0</v>
      </c>
    </row>
    <row r="726" spans="1:19" x14ac:dyDescent="0.2">
      <c r="A726">
        <v>2020</v>
      </c>
      <c r="B726" t="s">
        <v>209</v>
      </c>
      <c r="C726" t="s">
        <v>321</v>
      </c>
      <c r="D726" t="s">
        <v>8</v>
      </c>
      <c r="E726" t="s">
        <v>89</v>
      </c>
      <c r="F726">
        <v>9</v>
      </c>
      <c r="G726">
        <v>163</v>
      </c>
      <c r="H726">
        <v>238</v>
      </c>
      <c r="I726" s="6">
        <f t="shared" si="52"/>
        <v>68.487394957983199</v>
      </c>
      <c r="J726">
        <v>2107</v>
      </c>
      <c r="K726" s="3">
        <f t="shared" si="53"/>
        <v>8.8529411764705888</v>
      </c>
      <c r="L726" s="4">
        <v>9.5</v>
      </c>
      <c r="M726">
        <v>17</v>
      </c>
      <c r="N726">
        <v>4</v>
      </c>
      <c r="O726" s="4">
        <v>163.1</v>
      </c>
      <c r="P726">
        <v>105</v>
      </c>
      <c r="Q726">
        <v>204</v>
      </c>
      <c r="R726" s="3">
        <f t="shared" si="51"/>
        <v>1.9428571428571428</v>
      </c>
      <c r="S726">
        <v>1</v>
      </c>
    </row>
    <row r="727" spans="1:19" x14ac:dyDescent="0.2">
      <c r="A727">
        <v>2014</v>
      </c>
      <c r="B727" t="s">
        <v>568</v>
      </c>
      <c r="C727" t="s">
        <v>321</v>
      </c>
      <c r="D727" t="s">
        <v>31</v>
      </c>
      <c r="E727" t="s">
        <v>89</v>
      </c>
      <c r="F727">
        <v>13</v>
      </c>
      <c r="G727">
        <v>178</v>
      </c>
      <c r="H727">
        <v>293</v>
      </c>
      <c r="I727" s="6">
        <f t="shared" si="52"/>
        <v>60.750853242320822</v>
      </c>
      <c r="J727">
        <v>2532</v>
      </c>
      <c r="K727" s="3">
        <f t="shared" si="53"/>
        <v>8.6416382252559725</v>
      </c>
      <c r="L727" s="4">
        <v>8.9</v>
      </c>
      <c r="M727">
        <v>20</v>
      </c>
      <c r="N727">
        <v>7</v>
      </c>
      <c r="O727" s="4">
        <v>151.1</v>
      </c>
      <c r="P727">
        <v>153</v>
      </c>
      <c r="Q727">
        <v>798</v>
      </c>
      <c r="R727" s="3">
        <f t="shared" si="51"/>
        <v>5.215686274509804</v>
      </c>
      <c r="S727">
        <v>11</v>
      </c>
    </row>
    <row r="728" spans="1:19" x14ac:dyDescent="0.2">
      <c r="A728">
        <v>2015</v>
      </c>
      <c r="B728" t="s">
        <v>604</v>
      </c>
      <c r="C728" t="s">
        <v>319</v>
      </c>
      <c r="D728" t="s">
        <v>31</v>
      </c>
      <c r="E728" t="s">
        <v>89</v>
      </c>
      <c r="F728">
        <v>10</v>
      </c>
      <c r="G728">
        <v>95</v>
      </c>
      <c r="H728">
        <v>157</v>
      </c>
      <c r="I728" s="6">
        <f t="shared" si="52"/>
        <v>60.509554140127385</v>
      </c>
      <c r="J728">
        <v>1053</v>
      </c>
      <c r="K728" s="3">
        <f t="shared" si="53"/>
        <v>6.7070063694267512</v>
      </c>
      <c r="L728" s="4">
        <v>6</v>
      </c>
      <c r="M728">
        <v>10</v>
      </c>
      <c r="N728">
        <v>7</v>
      </c>
      <c r="O728" s="4">
        <v>129</v>
      </c>
      <c r="P728">
        <v>47</v>
      </c>
      <c r="Q728">
        <v>137</v>
      </c>
      <c r="R728" s="3">
        <f t="shared" si="51"/>
        <v>2.9148936170212765</v>
      </c>
      <c r="S728">
        <v>6</v>
      </c>
    </row>
    <row r="729" spans="1:19" x14ac:dyDescent="0.2">
      <c r="A729">
        <v>2016</v>
      </c>
      <c r="B729" t="s">
        <v>486</v>
      </c>
      <c r="C729" t="s">
        <v>320</v>
      </c>
      <c r="D729" t="s">
        <v>31</v>
      </c>
      <c r="E729" t="s">
        <v>89</v>
      </c>
      <c r="F729">
        <v>11</v>
      </c>
      <c r="G729">
        <v>133</v>
      </c>
      <c r="H729">
        <v>208</v>
      </c>
      <c r="I729" s="6">
        <f t="shared" si="52"/>
        <v>63.942307692307686</v>
      </c>
      <c r="J729">
        <v>1679</v>
      </c>
      <c r="K729" s="3">
        <f t="shared" si="53"/>
        <v>8.072115384615385</v>
      </c>
      <c r="L729" s="4">
        <v>8.3000000000000007</v>
      </c>
      <c r="M729">
        <v>9</v>
      </c>
      <c r="N729">
        <v>3</v>
      </c>
      <c r="O729" s="4">
        <v>143.1</v>
      </c>
      <c r="P729">
        <v>55</v>
      </c>
      <c r="Q729">
        <v>163</v>
      </c>
      <c r="R729" s="3">
        <f t="shared" si="51"/>
        <v>2.9636363636363638</v>
      </c>
      <c r="S729">
        <v>2</v>
      </c>
    </row>
    <row r="730" spans="1:19" x14ac:dyDescent="0.2">
      <c r="A730">
        <v>2017</v>
      </c>
      <c r="B730" t="s">
        <v>173</v>
      </c>
      <c r="C730" t="s">
        <v>320</v>
      </c>
      <c r="D730" t="s">
        <v>31</v>
      </c>
      <c r="E730" t="s">
        <v>89</v>
      </c>
      <c r="F730">
        <v>14</v>
      </c>
      <c r="G730">
        <v>246</v>
      </c>
      <c r="H730">
        <v>370</v>
      </c>
      <c r="I730" s="6">
        <f t="shared" si="52"/>
        <v>66.486486486486484</v>
      </c>
      <c r="J730">
        <v>3158</v>
      </c>
      <c r="K730" s="3">
        <f t="shared" si="53"/>
        <v>8.5351351351351354</v>
      </c>
      <c r="L730" s="4">
        <v>8.8000000000000007</v>
      </c>
      <c r="M730">
        <v>18</v>
      </c>
      <c r="N730">
        <v>6</v>
      </c>
      <c r="O730" s="4">
        <v>151</v>
      </c>
      <c r="P730">
        <v>103</v>
      </c>
      <c r="Q730">
        <v>153</v>
      </c>
      <c r="R730" s="3">
        <f t="shared" si="51"/>
        <v>1.4854368932038835</v>
      </c>
      <c r="S730">
        <v>4</v>
      </c>
    </row>
    <row r="731" spans="1:19" x14ac:dyDescent="0.2">
      <c r="A731">
        <v>2018</v>
      </c>
      <c r="B731" t="s">
        <v>173</v>
      </c>
      <c r="C731" t="s">
        <v>319</v>
      </c>
      <c r="D731" t="s">
        <v>31</v>
      </c>
      <c r="E731" t="s">
        <v>89</v>
      </c>
      <c r="F731">
        <v>13</v>
      </c>
      <c r="G731">
        <v>224</v>
      </c>
      <c r="H731">
        <v>369</v>
      </c>
      <c r="I731" s="6">
        <f t="shared" si="52"/>
        <v>60.704607046070457</v>
      </c>
      <c r="J731">
        <v>2794</v>
      </c>
      <c r="K731" s="3">
        <f t="shared" si="53"/>
        <v>7.5718157181571817</v>
      </c>
      <c r="L731" s="4">
        <v>7.9</v>
      </c>
      <c r="M731">
        <v>18</v>
      </c>
      <c r="N731">
        <v>5</v>
      </c>
      <c r="O731" s="4">
        <v>137.69999999999999</v>
      </c>
      <c r="P731">
        <v>72</v>
      </c>
      <c r="Q731">
        <v>1</v>
      </c>
      <c r="R731" s="3">
        <f t="shared" si="51"/>
        <v>1.3888888888888888E-2</v>
      </c>
      <c r="S731">
        <v>3</v>
      </c>
    </row>
    <row r="732" spans="1:19" x14ac:dyDescent="0.2">
      <c r="A732">
        <v>2019</v>
      </c>
      <c r="B732" t="s">
        <v>305</v>
      </c>
      <c r="C732" t="s">
        <v>322</v>
      </c>
      <c r="D732" t="s">
        <v>31</v>
      </c>
      <c r="E732" t="s">
        <v>89</v>
      </c>
      <c r="F732">
        <v>13</v>
      </c>
      <c r="G732">
        <v>217</v>
      </c>
      <c r="H732">
        <v>377</v>
      </c>
      <c r="I732" s="6">
        <f t="shared" si="52"/>
        <v>57.559681697612731</v>
      </c>
      <c r="J732">
        <v>2542</v>
      </c>
      <c r="K732" s="3">
        <f t="shared" si="53"/>
        <v>6.7427055702917773</v>
      </c>
      <c r="L732" s="4">
        <v>6.9</v>
      </c>
      <c r="M732">
        <v>16</v>
      </c>
      <c r="N732">
        <v>6</v>
      </c>
      <c r="O732" s="4">
        <v>125</v>
      </c>
      <c r="P732">
        <v>97</v>
      </c>
      <c r="Q732">
        <v>313</v>
      </c>
      <c r="R732" s="3">
        <f t="shared" si="51"/>
        <v>3.2268041237113403</v>
      </c>
      <c r="S732">
        <v>7</v>
      </c>
    </row>
    <row r="733" spans="1:19" x14ac:dyDescent="0.2">
      <c r="A733">
        <v>2020</v>
      </c>
      <c r="B733" t="s">
        <v>305</v>
      </c>
      <c r="C733" t="s">
        <v>320</v>
      </c>
      <c r="D733" t="s">
        <v>31</v>
      </c>
      <c r="E733" t="s">
        <v>89</v>
      </c>
      <c r="F733">
        <v>11</v>
      </c>
      <c r="G733">
        <v>214</v>
      </c>
      <c r="H733">
        <v>357</v>
      </c>
      <c r="I733" s="6">
        <f t="shared" si="52"/>
        <v>59.943977591036415</v>
      </c>
      <c r="J733">
        <v>2415</v>
      </c>
      <c r="K733" s="3">
        <f t="shared" si="53"/>
        <v>6.7647058823529411</v>
      </c>
      <c r="L733" s="4">
        <v>6.6</v>
      </c>
      <c r="M733">
        <v>12</v>
      </c>
      <c r="N733">
        <v>7</v>
      </c>
      <c r="O733" s="4">
        <v>123.9</v>
      </c>
      <c r="P733">
        <v>108</v>
      </c>
      <c r="Q733">
        <v>388</v>
      </c>
      <c r="R733" s="3">
        <f t="shared" si="51"/>
        <v>3.5925925925925926</v>
      </c>
      <c r="S733">
        <v>7</v>
      </c>
    </row>
    <row r="734" spans="1:19" x14ac:dyDescent="0.2">
      <c r="A734">
        <v>2014</v>
      </c>
      <c r="B734" t="s">
        <v>136</v>
      </c>
      <c r="C734" t="s">
        <v>322</v>
      </c>
      <c r="D734" t="s">
        <v>39</v>
      </c>
      <c r="E734" t="s">
        <v>89</v>
      </c>
      <c r="F734">
        <v>9</v>
      </c>
      <c r="G734">
        <v>114</v>
      </c>
      <c r="H734">
        <v>212</v>
      </c>
      <c r="I734" s="6">
        <f t="shared" si="52"/>
        <v>53.773584905660378</v>
      </c>
      <c r="J734">
        <v>1140</v>
      </c>
      <c r="K734" s="3">
        <f t="shared" si="53"/>
        <v>5.3773584905660377</v>
      </c>
      <c r="L734" s="4">
        <v>4.0999999999999996</v>
      </c>
      <c r="M734">
        <v>9</v>
      </c>
      <c r="N734">
        <v>10</v>
      </c>
      <c r="O734" s="4">
        <v>103.5</v>
      </c>
      <c r="P734">
        <v>69</v>
      </c>
      <c r="Q734">
        <v>180</v>
      </c>
      <c r="R734" s="3">
        <f t="shared" si="51"/>
        <v>2.6086956521739131</v>
      </c>
      <c r="S734">
        <v>4</v>
      </c>
    </row>
    <row r="735" spans="1:19" x14ac:dyDescent="0.2">
      <c r="A735">
        <v>2015</v>
      </c>
      <c r="B735" t="s">
        <v>518</v>
      </c>
      <c r="C735" t="s">
        <v>320</v>
      </c>
      <c r="D735" t="s">
        <v>39</v>
      </c>
      <c r="E735" t="s">
        <v>89</v>
      </c>
      <c r="F735">
        <v>11</v>
      </c>
      <c r="G735">
        <v>119</v>
      </c>
      <c r="H735">
        <v>235</v>
      </c>
      <c r="I735" s="6">
        <f t="shared" si="52"/>
        <v>50.638297872340424</v>
      </c>
      <c r="J735">
        <v>1676</v>
      </c>
      <c r="K735" s="3">
        <f t="shared" si="53"/>
        <v>7.1319148936170214</v>
      </c>
      <c r="L735" s="4">
        <v>6.7</v>
      </c>
      <c r="M735">
        <v>9</v>
      </c>
      <c r="N735">
        <v>6</v>
      </c>
      <c r="O735" s="4">
        <v>118.1</v>
      </c>
      <c r="P735">
        <v>95</v>
      </c>
      <c r="Q735">
        <v>244</v>
      </c>
      <c r="R735" s="3">
        <f t="shared" si="51"/>
        <v>2.5684210526315789</v>
      </c>
      <c r="S735">
        <v>0</v>
      </c>
    </row>
    <row r="736" spans="1:19" x14ac:dyDescent="0.2">
      <c r="A736">
        <v>2016</v>
      </c>
      <c r="B736" t="s">
        <v>562</v>
      </c>
      <c r="C736" t="s">
        <v>321</v>
      </c>
      <c r="D736" t="s">
        <v>39</v>
      </c>
      <c r="E736" t="s">
        <v>89</v>
      </c>
      <c r="F736">
        <v>9</v>
      </c>
      <c r="G736">
        <v>127</v>
      </c>
      <c r="H736">
        <v>209</v>
      </c>
      <c r="I736" s="6">
        <f t="shared" si="52"/>
        <v>60.765550239234443</v>
      </c>
      <c r="J736">
        <v>1447</v>
      </c>
      <c r="K736" s="3">
        <f t="shared" si="53"/>
        <v>6.9234449760765546</v>
      </c>
      <c r="L736" s="4">
        <v>6.4</v>
      </c>
      <c r="M736">
        <v>10</v>
      </c>
      <c r="N736">
        <v>7</v>
      </c>
      <c r="O736" s="4">
        <v>128</v>
      </c>
      <c r="P736">
        <v>41</v>
      </c>
      <c r="Q736">
        <v>-45</v>
      </c>
      <c r="R736" s="3">
        <f t="shared" si="51"/>
        <v>-1.0975609756097562</v>
      </c>
      <c r="S736">
        <v>0</v>
      </c>
    </row>
    <row r="737" spans="1:19" x14ac:dyDescent="0.2">
      <c r="A737">
        <v>2017</v>
      </c>
      <c r="B737" t="s">
        <v>209</v>
      </c>
      <c r="C737" t="s">
        <v>322</v>
      </c>
      <c r="D737" t="s">
        <v>39</v>
      </c>
      <c r="E737" t="s">
        <v>89</v>
      </c>
      <c r="F737">
        <v>11</v>
      </c>
      <c r="G737">
        <v>125</v>
      </c>
      <c r="H737">
        <v>229</v>
      </c>
      <c r="I737" s="6">
        <f t="shared" si="52"/>
        <v>54.585152838427952</v>
      </c>
      <c r="J737">
        <v>1438</v>
      </c>
      <c r="K737" s="3">
        <f t="shared" si="53"/>
        <v>6.2794759825327509</v>
      </c>
      <c r="L737" s="4">
        <v>5.5</v>
      </c>
      <c r="M737">
        <v>9</v>
      </c>
      <c r="N737">
        <v>8</v>
      </c>
      <c r="O737" s="4">
        <v>113.3</v>
      </c>
      <c r="P737">
        <v>58</v>
      </c>
      <c r="Q737">
        <v>20</v>
      </c>
      <c r="R737" s="3">
        <f t="shared" si="51"/>
        <v>0.34482758620689657</v>
      </c>
      <c r="S737">
        <v>0</v>
      </c>
    </row>
    <row r="738" spans="1:19" x14ac:dyDescent="0.2">
      <c r="A738">
        <v>2018</v>
      </c>
      <c r="B738" t="s">
        <v>209</v>
      </c>
      <c r="C738" t="s">
        <v>320</v>
      </c>
      <c r="D738" t="s">
        <v>39</v>
      </c>
      <c r="E738" t="s">
        <v>89</v>
      </c>
      <c r="F738">
        <v>13</v>
      </c>
      <c r="G738">
        <v>188</v>
      </c>
      <c r="H738">
        <v>322</v>
      </c>
      <c r="I738" s="6">
        <f t="shared" si="52"/>
        <v>58.385093167701861</v>
      </c>
      <c r="J738">
        <v>2457</v>
      </c>
      <c r="K738" s="3">
        <f t="shared" si="53"/>
        <v>7.6304347826086953</v>
      </c>
      <c r="L738" s="4">
        <v>8.3000000000000007</v>
      </c>
      <c r="M738">
        <v>24</v>
      </c>
      <c r="N738">
        <v>6</v>
      </c>
      <c r="O738" s="4">
        <v>143.4</v>
      </c>
      <c r="P738">
        <v>110</v>
      </c>
      <c r="Q738">
        <v>350</v>
      </c>
      <c r="R738" s="3">
        <f t="shared" si="51"/>
        <v>3.1818181818181817</v>
      </c>
      <c r="S738">
        <v>7</v>
      </c>
    </row>
    <row r="739" spans="1:19" x14ac:dyDescent="0.2">
      <c r="A739">
        <v>2019</v>
      </c>
      <c r="B739" t="s">
        <v>192</v>
      </c>
      <c r="C739" t="s">
        <v>319</v>
      </c>
      <c r="D739" t="s">
        <v>39</v>
      </c>
      <c r="E739" t="s">
        <v>89</v>
      </c>
      <c r="F739">
        <v>12</v>
      </c>
      <c r="G739">
        <v>237</v>
      </c>
      <c r="H739">
        <v>354</v>
      </c>
      <c r="I739" s="6">
        <f t="shared" si="52"/>
        <v>66.949152542372886</v>
      </c>
      <c r="J739">
        <v>2941</v>
      </c>
      <c r="K739" s="3">
        <f t="shared" si="53"/>
        <v>8.3079096045197733</v>
      </c>
      <c r="L739" s="4">
        <v>8.8000000000000007</v>
      </c>
      <c r="M739">
        <v>25</v>
      </c>
      <c r="N739">
        <v>7</v>
      </c>
      <c r="O739" s="4">
        <v>156.1</v>
      </c>
      <c r="P739">
        <v>63</v>
      </c>
      <c r="Q739">
        <v>8</v>
      </c>
      <c r="R739" s="3">
        <f t="shared" si="51"/>
        <v>0.12698412698412698</v>
      </c>
      <c r="S739">
        <v>4</v>
      </c>
    </row>
    <row r="740" spans="1:19" x14ac:dyDescent="0.2">
      <c r="A740">
        <v>2020</v>
      </c>
      <c r="B740" t="s">
        <v>192</v>
      </c>
      <c r="C740" t="s">
        <v>321</v>
      </c>
      <c r="D740" t="s">
        <v>39</v>
      </c>
      <c r="E740" t="s">
        <v>89</v>
      </c>
      <c r="F740">
        <v>12</v>
      </c>
      <c r="G740">
        <v>301</v>
      </c>
      <c r="H740">
        <v>437</v>
      </c>
      <c r="I740" s="6">
        <f t="shared" si="52"/>
        <v>68.878718535469105</v>
      </c>
      <c r="J740">
        <v>4283</v>
      </c>
      <c r="K740" s="3">
        <f t="shared" si="53"/>
        <v>9.8009153318077811</v>
      </c>
      <c r="L740" s="4">
        <v>10.9</v>
      </c>
      <c r="M740">
        <v>43</v>
      </c>
      <c r="N740">
        <v>8</v>
      </c>
      <c r="O740" s="4">
        <v>180</v>
      </c>
      <c r="P740">
        <v>64</v>
      </c>
      <c r="Q740">
        <v>50</v>
      </c>
      <c r="R740" s="3">
        <f t="shared" si="51"/>
        <v>0.78125</v>
      </c>
      <c r="S740">
        <v>3</v>
      </c>
    </row>
    <row r="741" spans="1:19" x14ac:dyDescent="0.2">
      <c r="A741">
        <v>2014</v>
      </c>
      <c r="B741" t="s">
        <v>573</v>
      </c>
      <c r="C741" t="s">
        <v>321</v>
      </c>
      <c r="D741" t="s">
        <v>26</v>
      </c>
      <c r="E741" t="s">
        <v>89</v>
      </c>
      <c r="F741">
        <v>13</v>
      </c>
      <c r="G741">
        <v>188</v>
      </c>
      <c r="H741">
        <v>277</v>
      </c>
      <c r="I741" s="6">
        <f t="shared" si="52"/>
        <v>67.870036101083031</v>
      </c>
      <c r="J741">
        <v>2168</v>
      </c>
      <c r="K741" s="3">
        <f t="shared" si="53"/>
        <v>7.8267148014440435</v>
      </c>
      <c r="L741" s="4">
        <v>8.6999999999999993</v>
      </c>
      <c r="M741">
        <v>21</v>
      </c>
      <c r="N741">
        <v>4</v>
      </c>
      <c r="O741" s="4">
        <v>155.69999999999999</v>
      </c>
      <c r="P741">
        <v>43</v>
      </c>
      <c r="Q741">
        <v>3</v>
      </c>
      <c r="R741" s="3">
        <f t="shared" si="51"/>
        <v>6.9767441860465115E-2</v>
      </c>
      <c r="S741">
        <v>4</v>
      </c>
    </row>
    <row r="742" spans="1:19" x14ac:dyDescent="0.2">
      <c r="A742">
        <v>2015</v>
      </c>
      <c r="B742" t="s">
        <v>510</v>
      </c>
      <c r="C742" t="s">
        <v>319</v>
      </c>
      <c r="D742" t="s">
        <v>26</v>
      </c>
      <c r="E742" t="s">
        <v>89</v>
      </c>
      <c r="F742">
        <v>12</v>
      </c>
      <c r="G742">
        <v>162</v>
      </c>
      <c r="H742">
        <v>256</v>
      </c>
      <c r="I742" s="6">
        <f t="shared" si="52"/>
        <v>63.28125</v>
      </c>
      <c r="J742">
        <v>1959</v>
      </c>
      <c r="K742" s="3">
        <f t="shared" si="53"/>
        <v>7.65234375</v>
      </c>
      <c r="L742" s="4">
        <v>8.1999999999999993</v>
      </c>
      <c r="M742">
        <v>12</v>
      </c>
      <c r="N742">
        <v>2</v>
      </c>
      <c r="O742" s="4">
        <v>141.5</v>
      </c>
      <c r="P742">
        <v>29</v>
      </c>
      <c r="Q742">
        <v>-39</v>
      </c>
      <c r="R742" s="3">
        <f t="shared" si="51"/>
        <v>-1.3448275862068966</v>
      </c>
      <c r="S742">
        <v>1</v>
      </c>
    </row>
    <row r="743" spans="1:19" x14ac:dyDescent="0.2">
      <c r="A743">
        <v>2016</v>
      </c>
      <c r="B743" t="s">
        <v>181</v>
      </c>
      <c r="C743" t="s">
        <v>322</v>
      </c>
      <c r="D743" t="s">
        <v>26</v>
      </c>
      <c r="E743" t="s">
        <v>89</v>
      </c>
      <c r="F743">
        <v>13</v>
      </c>
      <c r="G743">
        <v>204</v>
      </c>
      <c r="H743">
        <v>370</v>
      </c>
      <c r="I743" s="6">
        <f t="shared" si="52"/>
        <v>55.135135135135137</v>
      </c>
      <c r="J743">
        <v>2430</v>
      </c>
      <c r="K743" s="3">
        <f t="shared" si="53"/>
        <v>6.5675675675675675</v>
      </c>
      <c r="L743" s="4">
        <v>6.5</v>
      </c>
      <c r="M743">
        <v>16</v>
      </c>
      <c r="N743">
        <v>8</v>
      </c>
      <c r="O743" s="4">
        <v>120.2</v>
      </c>
      <c r="P743">
        <v>33</v>
      </c>
      <c r="Q743">
        <v>-45</v>
      </c>
      <c r="R743" s="3">
        <f t="shared" si="51"/>
        <v>-1.3636363636363635</v>
      </c>
      <c r="S743">
        <v>1</v>
      </c>
    </row>
    <row r="744" spans="1:19" x14ac:dyDescent="0.2">
      <c r="A744">
        <v>2017</v>
      </c>
      <c r="B744" t="s">
        <v>183</v>
      </c>
      <c r="C744" t="s">
        <v>322</v>
      </c>
      <c r="D744" t="s">
        <v>26</v>
      </c>
      <c r="E744" t="s">
        <v>89</v>
      </c>
      <c r="F744">
        <v>15</v>
      </c>
      <c r="G744">
        <v>181</v>
      </c>
      <c r="H744">
        <v>291</v>
      </c>
      <c r="I744" s="6">
        <f t="shared" si="52"/>
        <v>62.199312714776632</v>
      </c>
      <c r="J744">
        <v>2615</v>
      </c>
      <c r="K744" s="3">
        <f t="shared" si="53"/>
        <v>8.9862542955326461</v>
      </c>
      <c r="L744" s="4">
        <v>9.6</v>
      </c>
      <c r="M744">
        <v>24</v>
      </c>
      <c r="N744">
        <v>7</v>
      </c>
      <c r="O744" s="4">
        <v>160.1</v>
      </c>
      <c r="P744">
        <v>55</v>
      </c>
      <c r="Q744">
        <v>79</v>
      </c>
      <c r="R744" s="3">
        <f t="shared" si="51"/>
        <v>1.4363636363636363</v>
      </c>
      <c r="S744">
        <v>3</v>
      </c>
    </row>
    <row r="745" spans="1:19" x14ac:dyDescent="0.2">
      <c r="A745">
        <v>2018</v>
      </c>
      <c r="B745" t="s">
        <v>183</v>
      </c>
      <c r="C745" t="s">
        <v>320</v>
      </c>
      <c r="D745" t="s">
        <v>26</v>
      </c>
      <c r="E745" t="s">
        <v>89</v>
      </c>
      <c r="F745">
        <v>14</v>
      </c>
      <c r="G745">
        <v>206</v>
      </c>
      <c r="H745">
        <v>306</v>
      </c>
      <c r="I745" s="6">
        <f t="shared" si="52"/>
        <v>67.320261437908499</v>
      </c>
      <c r="J745">
        <v>2749</v>
      </c>
      <c r="K745" s="3">
        <f t="shared" si="53"/>
        <v>8.9836601307189543</v>
      </c>
      <c r="L745" s="4">
        <v>10.1</v>
      </c>
      <c r="M745">
        <v>30</v>
      </c>
      <c r="N745">
        <v>6</v>
      </c>
      <c r="O745" s="4">
        <v>171.2</v>
      </c>
      <c r="P745">
        <v>41</v>
      </c>
      <c r="Q745">
        <v>-27</v>
      </c>
      <c r="R745" s="3">
        <f t="shared" si="51"/>
        <v>-0.65853658536585369</v>
      </c>
      <c r="S745">
        <v>0</v>
      </c>
    </row>
    <row r="746" spans="1:19" x14ac:dyDescent="0.2">
      <c r="A746">
        <v>2019</v>
      </c>
      <c r="B746" t="s">
        <v>183</v>
      </c>
      <c r="C746" t="s">
        <v>319</v>
      </c>
      <c r="D746" t="s">
        <v>26</v>
      </c>
      <c r="E746" t="s">
        <v>89</v>
      </c>
      <c r="F746">
        <v>14</v>
      </c>
      <c r="G746">
        <v>234</v>
      </c>
      <c r="H746">
        <v>385</v>
      </c>
      <c r="I746" s="6">
        <f t="shared" si="52"/>
        <v>60.779220779220779</v>
      </c>
      <c r="J746">
        <v>2860</v>
      </c>
      <c r="K746" s="3">
        <f t="shared" si="53"/>
        <v>7.4285714285714288</v>
      </c>
      <c r="L746" s="4">
        <v>8.1</v>
      </c>
      <c r="M746">
        <v>24</v>
      </c>
      <c r="N746">
        <v>5</v>
      </c>
      <c r="O746" s="4">
        <v>141.19999999999999</v>
      </c>
      <c r="P746">
        <v>38</v>
      </c>
      <c r="Q746">
        <v>-12</v>
      </c>
      <c r="R746" s="3">
        <f t="shared" si="51"/>
        <v>-0.31578947368421051</v>
      </c>
      <c r="S746">
        <v>0</v>
      </c>
    </row>
    <row r="747" spans="1:19" x14ac:dyDescent="0.2">
      <c r="A747">
        <v>2020</v>
      </c>
      <c r="B747" t="s">
        <v>313</v>
      </c>
      <c r="C747" t="s">
        <v>319</v>
      </c>
      <c r="D747" t="s">
        <v>26</v>
      </c>
      <c r="E747" t="s">
        <v>89</v>
      </c>
      <c r="F747">
        <v>8</v>
      </c>
      <c r="G747">
        <v>86</v>
      </c>
      <c r="H747">
        <v>155</v>
      </c>
      <c r="I747" s="6">
        <f t="shared" si="52"/>
        <v>55.483870967741936</v>
      </c>
      <c r="J747">
        <v>1179</v>
      </c>
      <c r="K747" s="3">
        <f t="shared" si="53"/>
        <v>7.6064516129032258</v>
      </c>
      <c r="L747" s="4">
        <v>6.9</v>
      </c>
      <c r="M747">
        <v>8</v>
      </c>
      <c r="N747">
        <v>6</v>
      </c>
      <c r="O747" s="4">
        <v>128.69999999999999</v>
      </c>
      <c r="P747">
        <v>24</v>
      </c>
      <c r="Q747">
        <v>54</v>
      </c>
      <c r="R747" s="3">
        <f t="shared" si="51"/>
        <v>2.25</v>
      </c>
      <c r="S747">
        <v>2</v>
      </c>
    </row>
    <row r="748" spans="1:19" x14ac:dyDescent="0.2">
      <c r="A748">
        <v>2014</v>
      </c>
      <c r="B748" t="s">
        <v>500</v>
      </c>
      <c r="C748" t="s">
        <v>320</v>
      </c>
      <c r="D748" t="s">
        <v>52</v>
      </c>
      <c r="E748" t="s">
        <v>89</v>
      </c>
      <c r="F748">
        <v>12</v>
      </c>
      <c r="G748">
        <v>225</v>
      </c>
      <c r="H748">
        <v>393</v>
      </c>
      <c r="I748" s="6">
        <f t="shared" si="52"/>
        <v>57.251908396946561</v>
      </c>
      <c r="J748">
        <v>2718</v>
      </c>
      <c r="K748" s="3">
        <f t="shared" si="53"/>
        <v>6.9160305343511448</v>
      </c>
      <c r="L748" s="4">
        <v>6.6</v>
      </c>
      <c r="M748">
        <v>14</v>
      </c>
      <c r="N748">
        <v>9</v>
      </c>
      <c r="O748" s="4">
        <v>122.5</v>
      </c>
      <c r="P748">
        <v>145</v>
      </c>
      <c r="Q748">
        <v>303</v>
      </c>
      <c r="R748" s="3">
        <f t="shared" si="51"/>
        <v>2.0896551724137931</v>
      </c>
      <c r="S748">
        <v>6</v>
      </c>
    </row>
    <row r="749" spans="1:19" x14ac:dyDescent="0.2">
      <c r="A749">
        <v>2015</v>
      </c>
      <c r="B749" t="s">
        <v>500</v>
      </c>
      <c r="C749" t="s">
        <v>319</v>
      </c>
      <c r="D749" t="s">
        <v>52</v>
      </c>
      <c r="E749" t="s">
        <v>89</v>
      </c>
      <c r="F749">
        <v>11</v>
      </c>
      <c r="G749">
        <v>183</v>
      </c>
      <c r="H749">
        <v>326</v>
      </c>
      <c r="I749" s="6">
        <f t="shared" si="52"/>
        <v>56.134969325153371</v>
      </c>
      <c r="J749">
        <v>2148</v>
      </c>
      <c r="K749" s="3">
        <f t="shared" si="53"/>
        <v>6.5889570552147241</v>
      </c>
      <c r="L749" s="4">
        <v>5.2</v>
      </c>
      <c r="M749">
        <v>9</v>
      </c>
      <c r="N749">
        <v>14</v>
      </c>
      <c r="O749" s="4">
        <v>112</v>
      </c>
      <c r="P749">
        <v>71</v>
      </c>
      <c r="Q749">
        <v>64</v>
      </c>
      <c r="R749" s="3">
        <f t="shared" si="51"/>
        <v>0.90140845070422537</v>
      </c>
      <c r="S749">
        <v>5</v>
      </c>
    </row>
    <row r="750" spans="1:19" x14ac:dyDescent="0.2">
      <c r="A750">
        <v>2016</v>
      </c>
      <c r="B750" t="s">
        <v>459</v>
      </c>
      <c r="C750" t="s">
        <v>319</v>
      </c>
      <c r="D750" t="s">
        <v>52</v>
      </c>
      <c r="E750" t="s">
        <v>89</v>
      </c>
      <c r="F750">
        <v>12</v>
      </c>
      <c r="G750">
        <v>145</v>
      </c>
      <c r="H750">
        <v>265</v>
      </c>
      <c r="I750" s="6">
        <f t="shared" si="52"/>
        <v>54.716981132075468</v>
      </c>
      <c r="J750">
        <v>2037</v>
      </c>
      <c r="K750" s="3">
        <f t="shared" si="53"/>
        <v>7.686792452830189</v>
      </c>
      <c r="L750" s="4">
        <v>7.6</v>
      </c>
      <c r="M750">
        <v>13</v>
      </c>
      <c r="N750">
        <v>6</v>
      </c>
      <c r="O750" s="4">
        <v>130.9</v>
      </c>
      <c r="P750">
        <v>97</v>
      </c>
      <c r="Q750">
        <v>327</v>
      </c>
      <c r="R750" s="3">
        <f t="shared" si="51"/>
        <v>3.3711340206185567</v>
      </c>
      <c r="S750">
        <v>3</v>
      </c>
    </row>
    <row r="751" spans="1:19" x14ac:dyDescent="0.2">
      <c r="A751">
        <v>2017</v>
      </c>
      <c r="B751" t="s">
        <v>459</v>
      </c>
      <c r="C751" t="s">
        <v>321</v>
      </c>
      <c r="D751" t="s">
        <v>52</v>
      </c>
      <c r="E751" t="s">
        <v>89</v>
      </c>
      <c r="F751">
        <v>13</v>
      </c>
      <c r="G751">
        <v>189</v>
      </c>
      <c r="H751">
        <v>316</v>
      </c>
      <c r="I751" s="6">
        <f t="shared" si="52"/>
        <v>59.810126582278478</v>
      </c>
      <c r="J751">
        <v>2305</v>
      </c>
      <c r="K751" s="3">
        <f t="shared" si="53"/>
        <v>7.2943037974683547</v>
      </c>
      <c r="L751" s="4">
        <v>7.1</v>
      </c>
      <c r="M751">
        <v>10</v>
      </c>
      <c r="N751">
        <v>6</v>
      </c>
      <c r="O751" s="4">
        <v>127.7</v>
      </c>
      <c r="P751">
        <v>103</v>
      </c>
      <c r="Q751">
        <v>375</v>
      </c>
      <c r="R751" s="3">
        <f t="shared" si="51"/>
        <v>3.6407766990291264</v>
      </c>
      <c r="S751">
        <v>5</v>
      </c>
    </row>
    <row r="752" spans="1:19" x14ac:dyDescent="0.2">
      <c r="A752">
        <v>2018</v>
      </c>
      <c r="B752" t="s">
        <v>296</v>
      </c>
      <c r="C752" t="s">
        <v>320</v>
      </c>
      <c r="D752" t="s">
        <v>52</v>
      </c>
      <c r="E752" t="s">
        <v>89</v>
      </c>
      <c r="F752">
        <v>13</v>
      </c>
      <c r="G752">
        <v>180</v>
      </c>
      <c r="H752">
        <v>268</v>
      </c>
      <c r="I752" s="6">
        <f t="shared" si="52"/>
        <v>67.164179104477611</v>
      </c>
      <c r="J752">
        <v>1889</v>
      </c>
      <c r="K752" s="3">
        <f t="shared" si="53"/>
        <v>7.0485074626865671</v>
      </c>
      <c r="L752" s="4">
        <v>6.5</v>
      </c>
      <c r="M752">
        <v>11</v>
      </c>
      <c r="N752">
        <v>8</v>
      </c>
      <c r="O752" s="4">
        <v>133.9</v>
      </c>
      <c r="P752">
        <v>135</v>
      </c>
      <c r="Q752">
        <v>547</v>
      </c>
      <c r="R752" s="3">
        <f t="shared" si="51"/>
        <v>4.0518518518518523</v>
      </c>
      <c r="S752">
        <v>4</v>
      </c>
    </row>
    <row r="753" spans="1:19" x14ac:dyDescent="0.2">
      <c r="A753">
        <v>2019</v>
      </c>
      <c r="B753" t="s">
        <v>419</v>
      </c>
      <c r="C753" t="s">
        <v>319</v>
      </c>
      <c r="D753" t="s">
        <v>52</v>
      </c>
      <c r="E753" t="s">
        <v>89</v>
      </c>
      <c r="F753">
        <v>9</v>
      </c>
      <c r="G753">
        <v>57</v>
      </c>
      <c r="H753">
        <v>126</v>
      </c>
      <c r="I753" s="6">
        <f t="shared" si="52"/>
        <v>45.238095238095241</v>
      </c>
      <c r="J753">
        <v>690</v>
      </c>
      <c r="K753" s="3">
        <f t="shared" si="53"/>
        <v>5.4761904761904763</v>
      </c>
      <c r="L753" s="4">
        <v>4.3</v>
      </c>
      <c r="M753">
        <v>4</v>
      </c>
      <c r="N753">
        <v>5</v>
      </c>
      <c r="O753" s="4">
        <v>93.8</v>
      </c>
      <c r="P753">
        <v>24</v>
      </c>
      <c r="Q753">
        <v>-11</v>
      </c>
      <c r="R753" s="3">
        <f t="shared" si="51"/>
        <v>-0.45833333333333331</v>
      </c>
      <c r="S753">
        <v>1</v>
      </c>
    </row>
    <row r="754" spans="1:19" x14ac:dyDescent="0.2">
      <c r="A754">
        <v>2020</v>
      </c>
      <c r="B754" t="s">
        <v>296</v>
      </c>
      <c r="C754" t="s">
        <v>321</v>
      </c>
      <c r="D754" t="s">
        <v>52</v>
      </c>
      <c r="E754" t="s">
        <v>89</v>
      </c>
      <c r="F754">
        <v>10</v>
      </c>
      <c r="G754">
        <v>125</v>
      </c>
      <c r="H754">
        <v>200</v>
      </c>
      <c r="I754" s="6">
        <f t="shared" si="52"/>
        <v>62.5</v>
      </c>
      <c r="J754">
        <v>1187</v>
      </c>
      <c r="K754" s="3">
        <f t="shared" si="53"/>
        <v>5.9349999999999996</v>
      </c>
      <c r="L754" s="4">
        <v>5.7</v>
      </c>
      <c r="M754">
        <v>7</v>
      </c>
      <c r="N754">
        <v>4</v>
      </c>
      <c r="O754" s="4">
        <v>119.9</v>
      </c>
      <c r="P754">
        <v>104</v>
      </c>
      <c r="Q754">
        <v>424</v>
      </c>
      <c r="R754" s="3">
        <f t="shared" si="51"/>
        <v>4.0769230769230766</v>
      </c>
      <c r="S754">
        <v>5</v>
      </c>
    </row>
    <row r="755" spans="1:19" x14ac:dyDescent="0.2">
      <c r="A755">
        <v>2014</v>
      </c>
      <c r="B755" t="s">
        <v>498</v>
      </c>
      <c r="C755" t="s">
        <v>320</v>
      </c>
      <c r="D755" t="s">
        <v>6</v>
      </c>
      <c r="E755" t="s">
        <v>89</v>
      </c>
      <c r="F755">
        <v>13</v>
      </c>
      <c r="G755">
        <v>111</v>
      </c>
      <c r="H755">
        <v>227</v>
      </c>
      <c r="I755" s="6">
        <f t="shared" si="52"/>
        <v>48.898678414096921</v>
      </c>
      <c r="J755">
        <v>1611</v>
      </c>
      <c r="K755" s="3">
        <f t="shared" si="53"/>
        <v>7.0969162995594717</v>
      </c>
      <c r="L755" s="4">
        <v>6.7</v>
      </c>
      <c r="M755">
        <v>11</v>
      </c>
      <c r="N755">
        <v>7</v>
      </c>
      <c r="O755" s="4">
        <v>118.3</v>
      </c>
      <c r="P755">
        <v>108</v>
      </c>
      <c r="Q755">
        <v>292</v>
      </c>
      <c r="R755" s="3">
        <f t="shared" si="51"/>
        <v>2.7037037037037037</v>
      </c>
      <c r="S755">
        <v>0</v>
      </c>
    </row>
    <row r="756" spans="1:19" x14ac:dyDescent="0.2">
      <c r="A756">
        <v>2015</v>
      </c>
      <c r="B756" t="s">
        <v>509</v>
      </c>
      <c r="C756" t="s">
        <v>320</v>
      </c>
      <c r="D756" t="s">
        <v>6</v>
      </c>
      <c r="E756" t="s">
        <v>89</v>
      </c>
      <c r="F756">
        <v>12</v>
      </c>
      <c r="G756">
        <v>149</v>
      </c>
      <c r="H756">
        <v>277</v>
      </c>
      <c r="I756" s="6">
        <f t="shared" si="52"/>
        <v>53.790613718411549</v>
      </c>
      <c r="J756">
        <v>2165</v>
      </c>
      <c r="K756" s="3">
        <f t="shared" si="53"/>
        <v>7.8158844765342961</v>
      </c>
      <c r="L756" s="4">
        <v>7.8</v>
      </c>
      <c r="M756">
        <v>13</v>
      </c>
      <c r="N756">
        <v>6</v>
      </c>
      <c r="O756" s="4">
        <v>130.6</v>
      </c>
      <c r="P756">
        <v>67</v>
      </c>
      <c r="Q756">
        <v>226</v>
      </c>
      <c r="R756" s="3">
        <f t="shared" si="51"/>
        <v>3.3731343283582089</v>
      </c>
      <c r="S756">
        <v>4</v>
      </c>
    </row>
    <row r="757" spans="1:19" x14ac:dyDescent="0.2">
      <c r="A757">
        <v>2016</v>
      </c>
      <c r="B757" t="s">
        <v>161</v>
      </c>
      <c r="C757" t="s">
        <v>319</v>
      </c>
      <c r="D757" t="s">
        <v>6</v>
      </c>
      <c r="E757" t="s">
        <v>89</v>
      </c>
      <c r="F757">
        <v>11</v>
      </c>
      <c r="G757">
        <v>160</v>
      </c>
      <c r="H757">
        <v>269</v>
      </c>
      <c r="I757" s="6">
        <f t="shared" si="52"/>
        <v>59.479553903345725</v>
      </c>
      <c r="J757">
        <v>2123</v>
      </c>
      <c r="K757" s="3">
        <f t="shared" si="53"/>
        <v>7.8921933085501861</v>
      </c>
      <c r="L757" s="4">
        <v>7.9</v>
      </c>
      <c r="M757">
        <v>11</v>
      </c>
      <c r="N757">
        <v>5</v>
      </c>
      <c r="O757" s="4">
        <v>135.6</v>
      </c>
      <c r="P757">
        <v>41</v>
      </c>
      <c r="Q757">
        <v>46</v>
      </c>
      <c r="R757" s="3">
        <f t="shared" si="51"/>
        <v>1.1219512195121952</v>
      </c>
      <c r="S757">
        <v>1</v>
      </c>
    </row>
    <row r="758" spans="1:19" x14ac:dyDescent="0.2">
      <c r="A758">
        <v>2017</v>
      </c>
      <c r="B758" t="s">
        <v>161</v>
      </c>
      <c r="C758" t="s">
        <v>321</v>
      </c>
      <c r="D758" t="s">
        <v>6</v>
      </c>
      <c r="E758" t="s">
        <v>89</v>
      </c>
      <c r="F758">
        <v>13</v>
      </c>
      <c r="G758">
        <v>165</v>
      </c>
      <c r="H758">
        <v>275</v>
      </c>
      <c r="I758" s="6">
        <f t="shared" si="52"/>
        <v>60</v>
      </c>
      <c r="J758">
        <v>2463</v>
      </c>
      <c r="K758" s="3">
        <f t="shared" si="53"/>
        <v>8.956363636363637</v>
      </c>
      <c r="L758" s="4">
        <v>9.8000000000000007</v>
      </c>
      <c r="M758">
        <v>16</v>
      </c>
      <c r="N758">
        <v>2</v>
      </c>
      <c r="O758" s="4">
        <v>153</v>
      </c>
      <c r="P758">
        <v>72</v>
      </c>
      <c r="Q758">
        <v>128</v>
      </c>
      <c r="R758" s="3">
        <f t="shared" si="51"/>
        <v>1.7777777777777777</v>
      </c>
      <c r="S758">
        <v>2</v>
      </c>
    </row>
    <row r="759" spans="1:19" x14ac:dyDescent="0.2">
      <c r="A759">
        <v>2018</v>
      </c>
      <c r="B759" t="s">
        <v>176</v>
      </c>
      <c r="C759" t="s">
        <v>319</v>
      </c>
      <c r="D759" t="s">
        <v>6</v>
      </c>
      <c r="E759" t="s">
        <v>89</v>
      </c>
      <c r="F759">
        <v>13</v>
      </c>
      <c r="G759">
        <v>219</v>
      </c>
      <c r="H759">
        <v>379</v>
      </c>
      <c r="I759" s="6">
        <f t="shared" si="52"/>
        <v>57.78364116094987</v>
      </c>
      <c r="J759">
        <v>2894</v>
      </c>
      <c r="K759" s="3">
        <f t="shared" si="53"/>
        <v>7.635883905013193</v>
      </c>
      <c r="L759" s="4">
        <v>7.9</v>
      </c>
      <c r="M759">
        <v>16</v>
      </c>
      <c r="N759">
        <v>5</v>
      </c>
      <c r="O759" s="4">
        <v>133.19999999999999</v>
      </c>
      <c r="P759">
        <v>128</v>
      </c>
      <c r="Q759">
        <v>399</v>
      </c>
      <c r="R759" s="3">
        <f t="shared" si="51"/>
        <v>3.1171875</v>
      </c>
      <c r="S759">
        <v>7</v>
      </c>
    </row>
    <row r="760" spans="1:19" x14ac:dyDescent="0.2">
      <c r="A760">
        <v>2019</v>
      </c>
      <c r="B760" t="s">
        <v>176</v>
      </c>
      <c r="C760" t="s">
        <v>321</v>
      </c>
      <c r="D760" t="s">
        <v>6</v>
      </c>
      <c r="E760" t="s">
        <v>89</v>
      </c>
      <c r="F760">
        <v>15</v>
      </c>
      <c r="G760">
        <v>402</v>
      </c>
      <c r="H760">
        <v>527</v>
      </c>
      <c r="I760" s="6">
        <f t="shared" si="52"/>
        <v>76.280834914611006</v>
      </c>
      <c r="J760">
        <v>5671</v>
      </c>
      <c r="K760" s="3">
        <f t="shared" si="53"/>
        <v>10.76091081593928</v>
      </c>
      <c r="L760" s="4">
        <v>12.5</v>
      </c>
      <c r="M760">
        <v>60</v>
      </c>
      <c r="N760">
        <v>6</v>
      </c>
      <c r="O760" s="4">
        <v>202</v>
      </c>
      <c r="P760">
        <v>115</v>
      </c>
      <c r="Q760">
        <v>368</v>
      </c>
      <c r="R760" s="3">
        <f t="shared" si="51"/>
        <v>3.2</v>
      </c>
      <c r="S760">
        <v>5</v>
      </c>
    </row>
    <row r="761" spans="1:19" x14ac:dyDescent="0.2">
      <c r="A761">
        <v>2020</v>
      </c>
      <c r="B761" t="s">
        <v>681</v>
      </c>
      <c r="C761" t="s">
        <v>322</v>
      </c>
      <c r="D761" t="s">
        <v>6</v>
      </c>
      <c r="E761" t="s">
        <v>89</v>
      </c>
      <c r="F761">
        <v>6</v>
      </c>
      <c r="G761">
        <v>88</v>
      </c>
      <c r="H761">
        <v>150</v>
      </c>
      <c r="I761" s="6">
        <f t="shared" si="52"/>
        <v>58.666666666666664</v>
      </c>
      <c r="J761">
        <v>1069</v>
      </c>
      <c r="K761" s="3">
        <f t="shared" si="53"/>
        <v>7.1266666666666669</v>
      </c>
      <c r="L761" s="4">
        <v>7.9</v>
      </c>
      <c r="M761">
        <v>8</v>
      </c>
      <c r="N761">
        <v>1</v>
      </c>
      <c r="O761" s="4">
        <v>134.80000000000001</v>
      </c>
      <c r="P761">
        <v>58</v>
      </c>
      <c r="Q761">
        <v>-18</v>
      </c>
      <c r="R761" s="3">
        <f t="shared" si="51"/>
        <v>-0.31034482758620691</v>
      </c>
      <c r="S761">
        <v>0</v>
      </c>
    </row>
    <row r="762" spans="1:19" x14ac:dyDescent="0.2">
      <c r="A762">
        <v>2014</v>
      </c>
      <c r="B762" t="s">
        <v>130</v>
      </c>
      <c r="C762" t="s">
        <v>319</v>
      </c>
      <c r="D762" t="s">
        <v>138</v>
      </c>
      <c r="E762" t="s">
        <v>89</v>
      </c>
      <c r="F762">
        <v>13</v>
      </c>
      <c r="G762">
        <v>244</v>
      </c>
      <c r="H762">
        <v>396</v>
      </c>
      <c r="I762" s="6">
        <f>G762/H762*100</f>
        <v>61.616161616161612</v>
      </c>
      <c r="J762">
        <v>3449</v>
      </c>
      <c r="K762" s="3">
        <f>J762/H762</f>
        <v>8.7095959595959602</v>
      </c>
      <c r="L762" s="4">
        <v>8.8000000000000007</v>
      </c>
      <c r="M762">
        <v>27</v>
      </c>
      <c r="N762">
        <v>11</v>
      </c>
      <c r="O762" s="4">
        <v>151.69999999999999</v>
      </c>
      <c r="P762">
        <v>210</v>
      </c>
      <c r="Q762">
        <v>986</v>
      </c>
      <c r="R762" s="3">
        <f t="shared" si="51"/>
        <v>4.6952380952380954</v>
      </c>
      <c r="S762">
        <v>14</v>
      </c>
    </row>
    <row r="763" spans="1:19" x14ac:dyDescent="0.2">
      <c r="A763">
        <v>2015</v>
      </c>
      <c r="B763" t="s">
        <v>130</v>
      </c>
      <c r="C763" t="s">
        <v>321</v>
      </c>
      <c r="D763" t="s">
        <v>138</v>
      </c>
      <c r="E763" t="s">
        <v>89</v>
      </c>
      <c r="F763">
        <v>13</v>
      </c>
      <c r="G763">
        <v>316</v>
      </c>
      <c r="H763">
        <v>477</v>
      </c>
      <c r="I763" s="6">
        <f>G763/H763*100</f>
        <v>66.24737945492663</v>
      </c>
      <c r="J763">
        <v>3793</v>
      </c>
      <c r="K763" s="3">
        <f>J763/H763</f>
        <v>7.9517819706498951</v>
      </c>
      <c r="L763" s="4">
        <v>8.6999999999999993</v>
      </c>
      <c r="M763">
        <v>29</v>
      </c>
      <c r="N763">
        <v>5</v>
      </c>
      <c r="O763" s="4">
        <v>151</v>
      </c>
      <c r="P763">
        <v>160</v>
      </c>
      <c r="Q763">
        <v>588</v>
      </c>
      <c r="R763" s="3">
        <f t="shared" si="51"/>
        <v>3.6749999999999998</v>
      </c>
      <c r="S763">
        <v>10</v>
      </c>
    </row>
    <row r="764" spans="1:19" x14ac:dyDescent="0.2">
      <c r="A764">
        <v>2016</v>
      </c>
      <c r="B764" t="s">
        <v>423</v>
      </c>
      <c r="C764" t="s">
        <v>320</v>
      </c>
      <c r="D764" t="s">
        <v>138</v>
      </c>
      <c r="E764" t="s">
        <v>89</v>
      </c>
      <c r="F764">
        <v>13</v>
      </c>
      <c r="G764">
        <v>196</v>
      </c>
      <c r="H764">
        <v>361</v>
      </c>
      <c r="I764" s="6">
        <f>G764/H764*100</f>
        <v>54.29362880886427</v>
      </c>
      <c r="J764">
        <v>2423</v>
      </c>
      <c r="K764" s="3">
        <f>J764/H764</f>
        <v>6.7119113573407203</v>
      </c>
      <c r="L764" s="4">
        <v>6.6</v>
      </c>
      <c r="M764">
        <v>21</v>
      </c>
      <c r="N764">
        <v>10</v>
      </c>
      <c r="O764" s="4">
        <v>124.3</v>
      </c>
      <c r="P764">
        <v>195</v>
      </c>
      <c r="Q764">
        <v>1375</v>
      </c>
      <c r="R764" s="3">
        <f t="shared" si="51"/>
        <v>7.0512820512820511</v>
      </c>
      <c r="S764">
        <v>16</v>
      </c>
    </row>
    <row r="765" spans="1:19" x14ac:dyDescent="0.2">
      <c r="A765">
        <v>2017</v>
      </c>
      <c r="B765" t="s">
        <v>423</v>
      </c>
      <c r="C765" t="s">
        <v>319</v>
      </c>
      <c r="D765" t="s">
        <v>138</v>
      </c>
      <c r="E765" t="s">
        <v>89</v>
      </c>
      <c r="F765">
        <v>12</v>
      </c>
      <c r="G765">
        <v>159</v>
      </c>
      <c r="H765">
        <v>286</v>
      </c>
      <c r="I765" s="6">
        <f>G765/H765*100</f>
        <v>55.594405594405593</v>
      </c>
      <c r="J765">
        <v>1782</v>
      </c>
      <c r="K765" s="3">
        <f>J765/H765</f>
        <v>6.2307692307692308</v>
      </c>
      <c r="L765" s="4">
        <v>5.5</v>
      </c>
      <c r="M765">
        <v>15</v>
      </c>
      <c r="N765">
        <v>11</v>
      </c>
      <c r="O765" s="4">
        <v>117.5</v>
      </c>
      <c r="P765">
        <v>162</v>
      </c>
      <c r="Q765">
        <v>984</v>
      </c>
      <c r="R765" s="3">
        <f t="shared" si="51"/>
        <v>6.0740740740740744</v>
      </c>
      <c r="S765">
        <v>14</v>
      </c>
    </row>
    <row r="766" spans="1:19" x14ac:dyDescent="0.2">
      <c r="A766">
        <v>2018</v>
      </c>
      <c r="B766" t="s">
        <v>423</v>
      </c>
      <c r="C766" t="s">
        <v>321</v>
      </c>
      <c r="D766" t="s">
        <v>138</v>
      </c>
      <c r="E766" t="s">
        <v>89</v>
      </c>
      <c r="F766">
        <v>12</v>
      </c>
      <c r="G766">
        <v>145</v>
      </c>
      <c r="H766">
        <v>281</v>
      </c>
      <c r="I766" s="6">
        <f>G766/H766*100</f>
        <v>51.601423487544487</v>
      </c>
      <c r="J766">
        <v>1767</v>
      </c>
      <c r="K766" s="3">
        <f>J766/H766</f>
        <v>6.2882562277580067</v>
      </c>
      <c r="L766" s="4">
        <v>6</v>
      </c>
      <c r="M766">
        <v>16</v>
      </c>
      <c r="N766">
        <v>9</v>
      </c>
      <c r="O766" s="4">
        <v>116.8</v>
      </c>
      <c r="P766">
        <v>221</v>
      </c>
      <c r="Q766">
        <v>1121</v>
      </c>
      <c r="R766" s="3">
        <f t="shared" si="51"/>
        <v>5.0723981900452486</v>
      </c>
      <c r="S766">
        <v>13</v>
      </c>
    </row>
    <row r="767" spans="1:19" x14ac:dyDescent="0.2">
      <c r="A767">
        <v>2019</v>
      </c>
      <c r="B767" t="s">
        <v>187</v>
      </c>
      <c r="C767" t="s">
        <v>321</v>
      </c>
      <c r="D767" t="s">
        <v>138</v>
      </c>
      <c r="E767" t="s">
        <v>89</v>
      </c>
      <c r="F767">
        <v>9</v>
      </c>
      <c r="G767">
        <v>97</v>
      </c>
      <c r="H767">
        <v>161</v>
      </c>
      <c r="I767" s="6">
        <f>G767/H767*100</f>
        <v>60.248447204968947</v>
      </c>
      <c r="J767">
        <v>1155</v>
      </c>
      <c r="K767" s="3">
        <f>J767/H767</f>
        <v>7.1739130434782608</v>
      </c>
      <c r="L767" s="4">
        <v>7.1</v>
      </c>
      <c r="M767">
        <v>11</v>
      </c>
      <c r="N767">
        <v>5</v>
      </c>
      <c r="O767" s="4">
        <v>136.80000000000001</v>
      </c>
      <c r="P767">
        <v>83</v>
      </c>
      <c r="Q767">
        <v>381</v>
      </c>
      <c r="R767" s="3">
        <f>Q767/P767</f>
        <v>4.5903614457831328</v>
      </c>
      <c r="S767">
        <v>4</v>
      </c>
    </row>
    <row r="768" spans="1:19" x14ac:dyDescent="0.2">
      <c r="A768">
        <v>2020</v>
      </c>
      <c r="B768" t="s">
        <v>280</v>
      </c>
      <c r="C768" t="s">
        <v>322</v>
      </c>
      <c r="D768" t="s">
        <v>138</v>
      </c>
      <c r="E768" t="s">
        <v>89</v>
      </c>
      <c r="F768">
        <v>9</v>
      </c>
      <c r="G768">
        <v>239</v>
      </c>
      <c r="H768">
        <v>346</v>
      </c>
      <c r="I768" s="6">
        <f t="shared" ref="I768:I810" si="54">G768/H768*100</f>
        <v>69.075144508670519</v>
      </c>
      <c r="J768">
        <v>1976</v>
      </c>
      <c r="K768" s="3">
        <f t="shared" ref="K768:K810" si="55">J768/H768</f>
        <v>5.7109826589595372</v>
      </c>
      <c r="L768" s="4">
        <v>5.4</v>
      </c>
      <c r="M768">
        <v>11</v>
      </c>
      <c r="N768">
        <v>7</v>
      </c>
      <c r="O768" s="4">
        <v>123.5</v>
      </c>
      <c r="P768">
        <v>30</v>
      </c>
      <c r="Q768">
        <v>-41</v>
      </c>
      <c r="R768" s="3">
        <f t="shared" ref="R768:R810" si="56">Q768/P768</f>
        <v>-1.3666666666666667</v>
      </c>
      <c r="S768">
        <v>1</v>
      </c>
    </row>
    <row r="769" spans="1:19" x14ac:dyDescent="0.2">
      <c r="A769">
        <v>2014</v>
      </c>
      <c r="B769" t="s">
        <v>586</v>
      </c>
      <c r="C769" t="s">
        <v>320</v>
      </c>
      <c r="D769" t="s">
        <v>35</v>
      </c>
      <c r="E769" t="s">
        <v>89</v>
      </c>
      <c r="F769">
        <v>14</v>
      </c>
      <c r="G769">
        <v>221</v>
      </c>
      <c r="H769">
        <v>414</v>
      </c>
      <c r="I769" s="6">
        <f t="shared" si="54"/>
        <v>53.381642512077299</v>
      </c>
      <c r="J769">
        <v>2648</v>
      </c>
      <c r="K769" s="3">
        <f t="shared" si="55"/>
        <v>6.3961352657004831</v>
      </c>
      <c r="L769" s="4">
        <v>6.2</v>
      </c>
      <c r="M769">
        <v>25</v>
      </c>
      <c r="N769">
        <v>13</v>
      </c>
      <c r="O769" s="4">
        <v>120.8</v>
      </c>
      <c r="P769">
        <v>108</v>
      </c>
      <c r="Q769">
        <v>373</v>
      </c>
      <c r="R769" s="3">
        <f t="shared" si="56"/>
        <v>3.4537037037037037</v>
      </c>
      <c r="S769">
        <v>2</v>
      </c>
    </row>
    <row r="770" spans="1:19" x14ac:dyDescent="0.2">
      <c r="A770">
        <v>2015</v>
      </c>
      <c r="B770" t="s">
        <v>170</v>
      </c>
      <c r="C770" t="s">
        <v>322</v>
      </c>
      <c r="D770" t="s">
        <v>35</v>
      </c>
      <c r="E770" t="s">
        <v>89</v>
      </c>
      <c r="F770">
        <v>12</v>
      </c>
      <c r="G770">
        <v>129</v>
      </c>
      <c r="H770">
        <v>263</v>
      </c>
      <c r="I770" s="6">
        <f t="shared" si="54"/>
        <v>49.049429657794676</v>
      </c>
      <c r="J770">
        <v>1332</v>
      </c>
      <c r="K770" s="3">
        <f t="shared" si="55"/>
        <v>5.0646387832699622</v>
      </c>
      <c r="L770" s="4">
        <v>4</v>
      </c>
      <c r="M770">
        <v>4</v>
      </c>
      <c r="N770">
        <v>8</v>
      </c>
      <c r="O770" s="4">
        <v>90.5</v>
      </c>
      <c r="P770">
        <v>52</v>
      </c>
      <c r="Q770">
        <v>28</v>
      </c>
      <c r="R770" s="3">
        <f t="shared" si="56"/>
        <v>0.53846153846153844</v>
      </c>
      <c r="S770">
        <v>1</v>
      </c>
    </row>
    <row r="771" spans="1:19" x14ac:dyDescent="0.2">
      <c r="A771">
        <v>2016</v>
      </c>
      <c r="B771" t="s">
        <v>170</v>
      </c>
      <c r="C771" t="s">
        <v>320</v>
      </c>
      <c r="D771" t="s">
        <v>35</v>
      </c>
      <c r="E771" t="s">
        <v>89</v>
      </c>
      <c r="F771">
        <v>12</v>
      </c>
      <c r="G771">
        <v>237</v>
      </c>
      <c r="H771">
        <v>434</v>
      </c>
      <c r="I771" s="6">
        <f t="shared" si="54"/>
        <v>54.60829493087558</v>
      </c>
      <c r="J771">
        <v>3399</v>
      </c>
      <c r="K771" s="3">
        <f t="shared" si="55"/>
        <v>7.8317972350230418</v>
      </c>
      <c r="L771" s="4">
        <v>7.9</v>
      </c>
      <c r="M771">
        <v>23</v>
      </c>
      <c r="N771">
        <v>10</v>
      </c>
      <c r="O771" s="4">
        <v>133.30000000000001</v>
      </c>
      <c r="P771">
        <v>52</v>
      </c>
      <c r="Q771">
        <v>123</v>
      </c>
      <c r="R771" s="3">
        <f t="shared" si="56"/>
        <v>2.3653846153846154</v>
      </c>
      <c r="S771">
        <v>1</v>
      </c>
    </row>
    <row r="772" spans="1:19" x14ac:dyDescent="0.2">
      <c r="A772">
        <v>2017</v>
      </c>
      <c r="B772" t="s">
        <v>170</v>
      </c>
      <c r="C772" t="s">
        <v>319</v>
      </c>
      <c r="D772" t="s">
        <v>35</v>
      </c>
      <c r="E772" t="s">
        <v>89</v>
      </c>
      <c r="F772">
        <v>13</v>
      </c>
      <c r="G772">
        <v>242</v>
      </c>
      <c r="H772">
        <v>419</v>
      </c>
      <c r="I772" s="6">
        <f t="shared" si="54"/>
        <v>57.756563245823386</v>
      </c>
      <c r="J772">
        <v>3964</v>
      </c>
      <c r="K772" s="3">
        <f t="shared" si="55"/>
        <v>9.4606205250596656</v>
      </c>
      <c r="L772" s="4">
        <v>10.199999999999999</v>
      </c>
      <c r="M772">
        <v>44</v>
      </c>
      <c r="N772">
        <v>13</v>
      </c>
      <c r="O772" s="4">
        <v>165.7</v>
      </c>
      <c r="P772">
        <v>43</v>
      </c>
      <c r="Q772">
        <v>111</v>
      </c>
      <c r="R772" s="3">
        <f t="shared" si="56"/>
        <v>2.5813953488372094</v>
      </c>
      <c r="S772">
        <v>1</v>
      </c>
    </row>
    <row r="773" spans="1:19" x14ac:dyDescent="0.2">
      <c r="A773">
        <v>2018</v>
      </c>
      <c r="B773" t="s">
        <v>170</v>
      </c>
      <c r="C773" t="s">
        <v>321</v>
      </c>
      <c r="D773" t="s">
        <v>35</v>
      </c>
      <c r="E773" t="s">
        <v>89</v>
      </c>
      <c r="F773">
        <v>13</v>
      </c>
      <c r="G773">
        <v>275</v>
      </c>
      <c r="H773">
        <v>437</v>
      </c>
      <c r="I773" s="6">
        <f t="shared" si="54"/>
        <v>62.929061784897023</v>
      </c>
      <c r="J773">
        <v>3498</v>
      </c>
      <c r="K773" s="3">
        <f t="shared" si="55"/>
        <v>8.0045766590389018</v>
      </c>
      <c r="L773" s="4">
        <v>8.5</v>
      </c>
      <c r="M773">
        <v>28</v>
      </c>
      <c r="N773">
        <v>8</v>
      </c>
      <c r="O773" s="4">
        <v>147.69999999999999</v>
      </c>
      <c r="P773">
        <v>55</v>
      </c>
      <c r="Q773">
        <v>175</v>
      </c>
      <c r="R773" s="3">
        <f t="shared" si="56"/>
        <v>3.1818181818181817</v>
      </c>
      <c r="S773">
        <v>6</v>
      </c>
    </row>
    <row r="774" spans="1:19" x14ac:dyDescent="0.2">
      <c r="A774">
        <v>2019</v>
      </c>
      <c r="B774" t="s">
        <v>358</v>
      </c>
      <c r="C774" t="s">
        <v>321</v>
      </c>
      <c r="D774" t="s">
        <v>35</v>
      </c>
      <c r="E774" t="s">
        <v>89</v>
      </c>
      <c r="F774">
        <v>10</v>
      </c>
      <c r="G774">
        <v>181</v>
      </c>
      <c r="H774">
        <v>292</v>
      </c>
      <c r="I774" s="6">
        <f t="shared" si="54"/>
        <v>61.986301369863014</v>
      </c>
      <c r="J774">
        <v>2215</v>
      </c>
      <c r="K774" s="3">
        <f t="shared" si="55"/>
        <v>7.5856164383561646</v>
      </c>
      <c r="L774" s="4">
        <v>7.7</v>
      </c>
      <c r="M774">
        <v>15</v>
      </c>
      <c r="N774">
        <v>6</v>
      </c>
      <c r="O774" s="4">
        <v>138.5</v>
      </c>
      <c r="P774">
        <v>106</v>
      </c>
      <c r="Q774">
        <v>242</v>
      </c>
      <c r="R774" s="3">
        <f t="shared" si="56"/>
        <v>2.2830188679245285</v>
      </c>
      <c r="S774">
        <v>1</v>
      </c>
    </row>
    <row r="775" spans="1:19" x14ac:dyDescent="0.2">
      <c r="A775">
        <v>2020</v>
      </c>
      <c r="B775" t="s">
        <v>210</v>
      </c>
      <c r="C775" t="s">
        <v>322</v>
      </c>
      <c r="D775" t="s">
        <v>35</v>
      </c>
      <c r="E775" t="s">
        <v>89</v>
      </c>
      <c r="F775">
        <v>10</v>
      </c>
      <c r="G775">
        <v>218</v>
      </c>
      <c r="H775">
        <v>324</v>
      </c>
      <c r="I775" s="6">
        <f t="shared" si="54"/>
        <v>67.283950617283949</v>
      </c>
      <c r="J775">
        <v>2366</v>
      </c>
      <c r="K775" s="3">
        <f t="shared" si="55"/>
        <v>7.3024691358024691</v>
      </c>
      <c r="L775" s="4">
        <v>6.9</v>
      </c>
      <c r="M775">
        <v>7</v>
      </c>
      <c r="N775">
        <v>6</v>
      </c>
      <c r="O775" s="4">
        <v>132.1</v>
      </c>
      <c r="P775">
        <v>44</v>
      </c>
      <c r="Q775">
        <v>20</v>
      </c>
      <c r="R775" s="3">
        <f t="shared" si="56"/>
        <v>0.45454545454545453</v>
      </c>
      <c r="S775">
        <v>2</v>
      </c>
    </row>
    <row r="776" spans="1:19" x14ac:dyDescent="0.2">
      <c r="A776">
        <v>2014</v>
      </c>
      <c r="B776" t="s">
        <v>569</v>
      </c>
      <c r="C776" t="s">
        <v>321</v>
      </c>
      <c r="D776" t="s">
        <v>206</v>
      </c>
      <c r="E776" t="s">
        <v>89</v>
      </c>
      <c r="F776">
        <v>13</v>
      </c>
      <c r="G776">
        <v>229</v>
      </c>
      <c r="H776">
        <v>381</v>
      </c>
      <c r="I776" s="6">
        <f t="shared" si="54"/>
        <v>60.104986876640417</v>
      </c>
      <c r="J776">
        <v>3194</v>
      </c>
      <c r="K776" s="3">
        <f t="shared" si="55"/>
        <v>8.3832020997375327</v>
      </c>
      <c r="L776" s="4">
        <v>7.9</v>
      </c>
      <c r="M776">
        <v>22</v>
      </c>
      <c r="N776">
        <v>14</v>
      </c>
      <c r="O776" s="4">
        <v>142.19999999999999</v>
      </c>
      <c r="P776">
        <v>121</v>
      </c>
      <c r="Q776">
        <v>199</v>
      </c>
      <c r="R776" s="3">
        <f t="shared" si="56"/>
        <v>1.6446280991735538</v>
      </c>
      <c r="S776">
        <v>5</v>
      </c>
    </row>
    <row r="777" spans="1:19" x14ac:dyDescent="0.2">
      <c r="A777">
        <v>2015</v>
      </c>
      <c r="B777" t="s">
        <v>149</v>
      </c>
      <c r="C777" t="s">
        <v>319</v>
      </c>
      <c r="D777" t="s">
        <v>206</v>
      </c>
      <c r="E777" t="s">
        <v>89</v>
      </c>
      <c r="F777">
        <v>13</v>
      </c>
      <c r="G777">
        <v>298</v>
      </c>
      <c r="H777">
        <v>458</v>
      </c>
      <c r="I777" s="6">
        <f t="shared" si="54"/>
        <v>65.06550218340611</v>
      </c>
      <c r="J777">
        <v>4042</v>
      </c>
      <c r="K777" s="3">
        <f t="shared" si="55"/>
        <v>8.825327510917031</v>
      </c>
      <c r="L777" s="4">
        <v>8.9</v>
      </c>
      <c r="M777">
        <v>31</v>
      </c>
      <c r="N777">
        <v>13</v>
      </c>
      <c r="O777" s="4">
        <v>155.9</v>
      </c>
      <c r="P777">
        <v>106</v>
      </c>
      <c r="Q777">
        <v>509</v>
      </c>
      <c r="R777" s="3">
        <f t="shared" si="56"/>
        <v>4.8018867924528301</v>
      </c>
      <c r="S777">
        <v>10</v>
      </c>
    </row>
    <row r="778" spans="1:19" x14ac:dyDescent="0.2">
      <c r="A778">
        <v>2016</v>
      </c>
      <c r="B778" t="s">
        <v>149</v>
      </c>
      <c r="C778" t="s">
        <v>321</v>
      </c>
      <c r="D778" t="s">
        <v>206</v>
      </c>
      <c r="E778" t="s">
        <v>89</v>
      </c>
      <c r="F778">
        <v>9</v>
      </c>
      <c r="G778">
        <v>205</v>
      </c>
      <c r="H778">
        <v>328</v>
      </c>
      <c r="I778" s="6">
        <f t="shared" si="54"/>
        <v>62.5</v>
      </c>
      <c r="J778">
        <v>2758</v>
      </c>
      <c r="K778" s="3">
        <f t="shared" si="55"/>
        <v>8.4085365853658534</v>
      </c>
      <c r="L778" s="4">
        <v>8.5</v>
      </c>
      <c r="M778">
        <v>19</v>
      </c>
      <c r="N778">
        <v>8</v>
      </c>
      <c r="O778" s="4">
        <v>147.4</v>
      </c>
      <c r="P778">
        <v>81</v>
      </c>
      <c r="Q778">
        <v>332</v>
      </c>
      <c r="R778" s="3">
        <f t="shared" si="56"/>
        <v>4.0987654320987659</v>
      </c>
      <c r="S778">
        <v>5</v>
      </c>
    </row>
    <row r="779" spans="1:19" x14ac:dyDescent="0.2">
      <c r="A779">
        <v>2017</v>
      </c>
      <c r="B779" t="s">
        <v>333</v>
      </c>
      <c r="C779" t="s">
        <v>320</v>
      </c>
      <c r="D779" t="s">
        <v>206</v>
      </c>
      <c r="E779" t="s">
        <v>89</v>
      </c>
      <c r="F779">
        <v>7</v>
      </c>
      <c r="G779">
        <v>166</v>
      </c>
      <c r="H779">
        <v>260</v>
      </c>
      <c r="I779" s="6">
        <f t="shared" si="54"/>
        <v>63.84615384615384</v>
      </c>
      <c r="J779">
        <v>2259</v>
      </c>
      <c r="K779" s="3">
        <f t="shared" si="55"/>
        <v>8.6884615384615387</v>
      </c>
      <c r="L779" s="4">
        <v>8.4</v>
      </c>
      <c r="M779">
        <v>17</v>
      </c>
      <c r="N779">
        <v>9</v>
      </c>
      <c r="O779" s="4">
        <v>151.5</v>
      </c>
      <c r="P779">
        <v>47</v>
      </c>
      <c r="Q779">
        <v>-16</v>
      </c>
      <c r="R779" s="3">
        <f t="shared" si="56"/>
        <v>-0.34042553191489361</v>
      </c>
      <c r="S779">
        <v>1</v>
      </c>
    </row>
    <row r="780" spans="1:19" x14ac:dyDescent="0.2">
      <c r="A780">
        <v>2018</v>
      </c>
      <c r="B780" t="s">
        <v>382</v>
      </c>
      <c r="C780" t="s">
        <v>321</v>
      </c>
      <c r="D780" t="s">
        <v>206</v>
      </c>
      <c r="E780" t="s">
        <v>89</v>
      </c>
      <c r="F780">
        <v>12</v>
      </c>
      <c r="G780">
        <v>266</v>
      </c>
      <c r="H780">
        <v>418</v>
      </c>
      <c r="I780" s="6">
        <f t="shared" si="54"/>
        <v>63.636363636363633</v>
      </c>
      <c r="J780">
        <v>3918</v>
      </c>
      <c r="K780" s="3">
        <f t="shared" si="55"/>
        <v>9.3732057416267942</v>
      </c>
      <c r="L780" s="4">
        <v>9.4</v>
      </c>
      <c r="M780">
        <v>19</v>
      </c>
      <c r="N780">
        <v>8</v>
      </c>
      <c r="O780" s="4">
        <v>153.5</v>
      </c>
      <c r="P780">
        <v>116</v>
      </c>
      <c r="Q780">
        <v>342</v>
      </c>
      <c r="R780" s="3">
        <f t="shared" si="56"/>
        <v>2.9482758620689653</v>
      </c>
      <c r="S780">
        <v>6</v>
      </c>
    </row>
    <row r="781" spans="1:19" x14ac:dyDescent="0.2">
      <c r="A781">
        <v>2019</v>
      </c>
      <c r="B781" t="s">
        <v>278</v>
      </c>
      <c r="C781" t="s">
        <v>322</v>
      </c>
      <c r="D781" t="s">
        <v>206</v>
      </c>
      <c r="E781" t="s">
        <v>89</v>
      </c>
      <c r="F781">
        <v>10</v>
      </c>
      <c r="G781">
        <v>105</v>
      </c>
      <c r="H781">
        <v>178</v>
      </c>
      <c r="I781" s="6">
        <f t="shared" si="54"/>
        <v>58.988764044943821</v>
      </c>
      <c r="J781">
        <v>1362</v>
      </c>
      <c r="K781" s="3">
        <f t="shared" si="55"/>
        <v>7.6516853932584272</v>
      </c>
      <c r="L781" s="4">
        <v>7.6</v>
      </c>
      <c r="M781">
        <v>6</v>
      </c>
      <c r="N781">
        <v>3</v>
      </c>
      <c r="O781" s="4">
        <v>131</v>
      </c>
      <c r="P781">
        <v>57</v>
      </c>
      <c r="Q781">
        <v>135</v>
      </c>
      <c r="R781" s="3">
        <f t="shared" si="56"/>
        <v>2.3684210526315788</v>
      </c>
      <c r="S781">
        <v>1</v>
      </c>
    </row>
    <row r="782" spans="1:19" x14ac:dyDescent="0.2">
      <c r="A782">
        <v>2020</v>
      </c>
      <c r="B782" t="s">
        <v>278</v>
      </c>
      <c r="C782" t="s">
        <v>320</v>
      </c>
      <c r="D782" t="s">
        <v>206</v>
      </c>
      <c r="E782" t="s">
        <v>89</v>
      </c>
      <c r="F782">
        <v>10</v>
      </c>
      <c r="G782">
        <v>231</v>
      </c>
      <c r="H782">
        <v>326</v>
      </c>
      <c r="I782" s="6">
        <f t="shared" si="54"/>
        <v>70.858895705521476</v>
      </c>
      <c r="J782">
        <v>3337</v>
      </c>
      <c r="K782" s="3">
        <f t="shared" si="55"/>
        <v>10.236196319018404</v>
      </c>
      <c r="L782" s="4">
        <v>10.1</v>
      </c>
      <c r="M782">
        <v>29</v>
      </c>
      <c r="N782">
        <v>14</v>
      </c>
      <c r="O782" s="4">
        <v>177.6</v>
      </c>
      <c r="P782">
        <v>112</v>
      </c>
      <c r="Q782">
        <v>506</v>
      </c>
      <c r="R782" s="3">
        <f t="shared" si="56"/>
        <v>4.5178571428571432</v>
      </c>
      <c r="S782">
        <v>4</v>
      </c>
    </row>
    <row r="783" spans="1:19" x14ac:dyDescent="0.2">
      <c r="A783">
        <v>2014</v>
      </c>
      <c r="B783" t="s">
        <v>570</v>
      </c>
      <c r="C783" t="s">
        <v>321</v>
      </c>
      <c r="D783" t="s">
        <v>21</v>
      </c>
      <c r="E783" t="s">
        <v>89</v>
      </c>
      <c r="F783">
        <v>13</v>
      </c>
      <c r="G783">
        <v>270</v>
      </c>
      <c r="H783">
        <v>451</v>
      </c>
      <c r="I783" s="6">
        <f t="shared" si="54"/>
        <v>59.866962305986689</v>
      </c>
      <c r="J783">
        <v>3564</v>
      </c>
      <c r="K783" s="3">
        <f t="shared" si="55"/>
        <v>7.9024390243902438</v>
      </c>
      <c r="L783" s="4">
        <v>8</v>
      </c>
      <c r="M783">
        <v>26</v>
      </c>
      <c r="N783">
        <v>11</v>
      </c>
      <c r="O783" s="4">
        <v>140.4</v>
      </c>
      <c r="P783">
        <v>67</v>
      </c>
      <c r="Q783">
        <v>-72</v>
      </c>
      <c r="R783" s="3">
        <f t="shared" si="56"/>
        <v>-1.0746268656716418</v>
      </c>
      <c r="S783">
        <v>4</v>
      </c>
    </row>
    <row r="784" spans="1:19" x14ac:dyDescent="0.2">
      <c r="A784">
        <v>2015</v>
      </c>
      <c r="B784" t="s">
        <v>525</v>
      </c>
      <c r="C784" t="s">
        <v>319</v>
      </c>
      <c r="D784" t="s">
        <v>21</v>
      </c>
      <c r="E784" t="s">
        <v>89</v>
      </c>
      <c r="F784">
        <v>12</v>
      </c>
      <c r="G784">
        <v>143</v>
      </c>
      <c r="H784">
        <v>261</v>
      </c>
      <c r="I784" s="6">
        <f t="shared" si="54"/>
        <v>54.78927203065134</v>
      </c>
      <c r="J784">
        <v>1929</v>
      </c>
      <c r="K784" s="3">
        <f t="shared" si="55"/>
        <v>7.3908045977011492</v>
      </c>
      <c r="L784" s="4">
        <v>6.8</v>
      </c>
      <c r="M784">
        <v>12</v>
      </c>
      <c r="N784">
        <v>9</v>
      </c>
      <c r="O784" s="4">
        <v>125.1</v>
      </c>
      <c r="P784">
        <v>53</v>
      </c>
      <c r="Q784">
        <v>138</v>
      </c>
      <c r="R784" s="3">
        <f t="shared" si="56"/>
        <v>2.6037735849056602</v>
      </c>
      <c r="S784">
        <v>2</v>
      </c>
    </row>
    <row r="785" spans="1:19" x14ac:dyDescent="0.2">
      <c r="A785">
        <v>2016</v>
      </c>
      <c r="B785" t="s">
        <v>229</v>
      </c>
      <c r="C785" t="s">
        <v>322</v>
      </c>
      <c r="D785" t="s">
        <v>21</v>
      </c>
      <c r="E785" t="s">
        <v>89</v>
      </c>
      <c r="F785">
        <v>7</v>
      </c>
      <c r="G785">
        <v>125</v>
      </c>
      <c r="H785">
        <v>190</v>
      </c>
      <c r="I785" s="6">
        <f t="shared" si="54"/>
        <v>65.789473684210535</v>
      </c>
      <c r="J785">
        <v>1420</v>
      </c>
      <c r="K785" s="3">
        <f t="shared" si="55"/>
        <v>7.4736842105263159</v>
      </c>
      <c r="L785" s="4">
        <v>7.5</v>
      </c>
      <c r="M785">
        <v>9</v>
      </c>
      <c r="N785">
        <v>4</v>
      </c>
      <c r="O785" s="4">
        <v>140</v>
      </c>
      <c r="P785">
        <v>50</v>
      </c>
      <c r="Q785">
        <v>-15</v>
      </c>
      <c r="R785" s="3">
        <f t="shared" si="56"/>
        <v>-0.3</v>
      </c>
      <c r="S785">
        <v>0</v>
      </c>
    </row>
    <row r="786" spans="1:19" x14ac:dyDescent="0.2">
      <c r="A786">
        <v>2017</v>
      </c>
      <c r="B786" t="s">
        <v>229</v>
      </c>
      <c r="C786" t="s">
        <v>320</v>
      </c>
      <c r="D786" t="s">
        <v>21</v>
      </c>
      <c r="E786" t="s">
        <v>89</v>
      </c>
      <c r="F786">
        <v>13</v>
      </c>
      <c r="G786">
        <v>245</v>
      </c>
      <c r="H786">
        <v>394</v>
      </c>
      <c r="I786" s="6">
        <f t="shared" si="54"/>
        <v>62.182741116751274</v>
      </c>
      <c r="J786">
        <v>2794</v>
      </c>
      <c r="K786" s="3">
        <f t="shared" si="55"/>
        <v>7.0913705583756341</v>
      </c>
      <c r="L786" s="4">
        <v>6.6</v>
      </c>
      <c r="M786">
        <v>18</v>
      </c>
      <c r="N786">
        <v>12</v>
      </c>
      <c r="O786" s="4">
        <v>130.69999999999999</v>
      </c>
      <c r="P786">
        <v>73</v>
      </c>
      <c r="Q786">
        <v>85</v>
      </c>
      <c r="R786" s="3">
        <f t="shared" si="56"/>
        <v>1.1643835616438356</v>
      </c>
      <c r="S786">
        <v>6</v>
      </c>
    </row>
    <row r="787" spans="1:19" x14ac:dyDescent="0.2">
      <c r="A787">
        <v>2018</v>
      </c>
      <c r="B787" t="s">
        <v>229</v>
      </c>
      <c r="C787" t="s">
        <v>319</v>
      </c>
      <c r="D787" t="s">
        <v>21</v>
      </c>
      <c r="E787" t="s">
        <v>89</v>
      </c>
      <c r="F787">
        <v>13</v>
      </c>
      <c r="G787">
        <v>240</v>
      </c>
      <c r="H787">
        <v>388</v>
      </c>
      <c r="I787" s="6">
        <f t="shared" si="54"/>
        <v>61.855670103092784</v>
      </c>
      <c r="J787">
        <v>3171</v>
      </c>
      <c r="K787" s="3">
        <f t="shared" si="55"/>
        <v>8.1726804123711343</v>
      </c>
      <c r="L787" s="4">
        <v>7.9</v>
      </c>
      <c r="M787">
        <v>27</v>
      </c>
      <c r="N787">
        <v>14</v>
      </c>
      <c r="O787" s="4">
        <v>146.30000000000001</v>
      </c>
      <c r="P787">
        <v>65</v>
      </c>
      <c r="Q787">
        <v>78</v>
      </c>
      <c r="R787" s="3">
        <f t="shared" si="56"/>
        <v>1.2</v>
      </c>
      <c r="S787">
        <v>2</v>
      </c>
    </row>
    <row r="788" spans="1:19" x14ac:dyDescent="0.2">
      <c r="A788">
        <v>2019</v>
      </c>
      <c r="B788" t="s">
        <v>379</v>
      </c>
      <c r="C788" t="s">
        <v>322</v>
      </c>
      <c r="D788" t="s">
        <v>21</v>
      </c>
      <c r="E788" t="s">
        <v>89</v>
      </c>
      <c r="F788">
        <v>11</v>
      </c>
      <c r="G788">
        <v>236</v>
      </c>
      <c r="H788">
        <v>406</v>
      </c>
      <c r="I788" s="6">
        <f t="shared" si="54"/>
        <v>58.128078817733986</v>
      </c>
      <c r="J788">
        <v>2357</v>
      </c>
      <c r="K788" s="3">
        <f t="shared" si="55"/>
        <v>5.805418719211823</v>
      </c>
      <c r="L788" s="4">
        <v>5.8</v>
      </c>
      <c r="M788">
        <v>11</v>
      </c>
      <c r="N788">
        <v>5</v>
      </c>
      <c r="O788" s="4">
        <v>113.4</v>
      </c>
      <c r="P788">
        <v>33</v>
      </c>
      <c r="Q788">
        <v>-55</v>
      </c>
      <c r="R788" s="3">
        <f t="shared" si="56"/>
        <v>-1.6666666666666667</v>
      </c>
      <c r="S788">
        <v>1</v>
      </c>
    </row>
    <row r="789" spans="1:19" x14ac:dyDescent="0.2">
      <c r="A789">
        <v>2020</v>
      </c>
      <c r="B789" t="s">
        <v>254</v>
      </c>
      <c r="C789" t="s">
        <v>321</v>
      </c>
      <c r="D789" t="s">
        <v>21</v>
      </c>
      <c r="E789" t="s">
        <v>89</v>
      </c>
      <c r="F789">
        <v>8</v>
      </c>
      <c r="G789">
        <v>127</v>
      </c>
      <c r="H789">
        <v>215</v>
      </c>
      <c r="I789" s="6">
        <f t="shared" si="54"/>
        <v>59.069767441860463</v>
      </c>
      <c r="J789">
        <v>1411</v>
      </c>
      <c r="K789" s="3">
        <f t="shared" si="55"/>
        <v>6.5627906976744184</v>
      </c>
      <c r="L789" s="4">
        <v>5.9</v>
      </c>
      <c r="M789">
        <v>6</v>
      </c>
      <c r="N789">
        <v>6</v>
      </c>
      <c r="O789" s="4">
        <v>117.8</v>
      </c>
      <c r="P789">
        <v>43</v>
      </c>
      <c r="Q789">
        <v>-66</v>
      </c>
      <c r="R789" s="3">
        <f t="shared" si="56"/>
        <v>-1.5348837209302326</v>
      </c>
      <c r="S789">
        <v>4</v>
      </c>
    </row>
    <row r="790" spans="1:19" x14ac:dyDescent="0.2">
      <c r="A790">
        <v>2014</v>
      </c>
      <c r="B790" t="s">
        <v>682</v>
      </c>
      <c r="C790" t="s">
        <v>321</v>
      </c>
      <c r="D790" t="s">
        <v>10</v>
      </c>
      <c r="E790" t="s">
        <v>89</v>
      </c>
      <c r="F790">
        <v>7</v>
      </c>
      <c r="G790">
        <v>157</v>
      </c>
      <c r="H790">
        <v>252</v>
      </c>
      <c r="I790" s="6">
        <f t="shared" si="54"/>
        <v>62.301587301587304</v>
      </c>
      <c r="J790">
        <v>1579</v>
      </c>
      <c r="K790" s="3">
        <f t="shared" si="55"/>
        <v>6.2658730158730158</v>
      </c>
      <c r="L790" s="4">
        <v>5.8</v>
      </c>
      <c r="M790">
        <v>12</v>
      </c>
      <c r="N790">
        <v>8</v>
      </c>
      <c r="O790" s="4">
        <v>124.3</v>
      </c>
      <c r="P790">
        <v>45</v>
      </c>
      <c r="Q790">
        <v>-105</v>
      </c>
      <c r="R790" s="3">
        <f t="shared" si="56"/>
        <v>-2.3333333333333335</v>
      </c>
      <c r="S790">
        <v>3</v>
      </c>
    </row>
    <row r="791" spans="1:19" x14ac:dyDescent="0.2">
      <c r="A791">
        <v>2015</v>
      </c>
      <c r="B791" t="s">
        <v>146</v>
      </c>
      <c r="C791" t="s">
        <v>319</v>
      </c>
      <c r="D791" t="s">
        <v>10</v>
      </c>
      <c r="E791" t="s">
        <v>89</v>
      </c>
      <c r="F791">
        <v>13</v>
      </c>
      <c r="G791">
        <v>205</v>
      </c>
      <c r="H791">
        <v>344</v>
      </c>
      <c r="I791" s="6">
        <f t="shared" si="54"/>
        <v>59.593023255813947</v>
      </c>
      <c r="J791">
        <v>2291</v>
      </c>
      <c r="K791" s="3">
        <f t="shared" si="55"/>
        <v>6.6598837209302326</v>
      </c>
      <c r="L791" s="4">
        <v>6.9</v>
      </c>
      <c r="M791">
        <v>15</v>
      </c>
      <c r="N791">
        <v>5</v>
      </c>
      <c r="O791" s="4">
        <v>127</v>
      </c>
      <c r="P791">
        <v>146</v>
      </c>
      <c r="Q791">
        <v>671</v>
      </c>
      <c r="R791" s="3">
        <f t="shared" si="56"/>
        <v>4.595890410958904</v>
      </c>
      <c r="S791">
        <v>11</v>
      </c>
    </row>
    <row r="792" spans="1:19" x14ac:dyDescent="0.2">
      <c r="A792">
        <v>2016</v>
      </c>
      <c r="B792" t="s">
        <v>146</v>
      </c>
      <c r="C792" t="s">
        <v>321</v>
      </c>
      <c r="D792" t="s">
        <v>10</v>
      </c>
      <c r="E792" t="s">
        <v>89</v>
      </c>
      <c r="F792">
        <v>13</v>
      </c>
      <c r="G792">
        <v>225</v>
      </c>
      <c r="H792">
        <v>357</v>
      </c>
      <c r="I792" s="6">
        <f t="shared" si="54"/>
        <v>63.02521008403361</v>
      </c>
      <c r="J792">
        <v>2946</v>
      </c>
      <c r="K792" s="3">
        <f t="shared" si="55"/>
        <v>8.2521008403361353</v>
      </c>
      <c r="L792" s="4">
        <v>8.3000000000000007</v>
      </c>
      <c r="M792">
        <v>27</v>
      </c>
      <c r="N792">
        <v>12</v>
      </c>
      <c r="O792" s="4">
        <v>150.6</v>
      </c>
      <c r="P792">
        <v>150</v>
      </c>
      <c r="Q792">
        <v>831</v>
      </c>
      <c r="R792" s="3">
        <f t="shared" si="56"/>
        <v>5.54</v>
      </c>
      <c r="S792">
        <v>12</v>
      </c>
    </row>
    <row r="793" spans="1:19" x14ac:dyDescent="0.2">
      <c r="A793">
        <v>2017</v>
      </c>
      <c r="B793" t="s">
        <v>330</v>
      </c>
      <c r="C793" t="s">
        <v>320</v>
      </c>
      <c r="D793" t="s">
        <v>10</v>
      </c>
      <c r="E793" t="s">
        <v>89</v>
      </c>
      <c r="F793">
        <v>9</v>
      </c>
      <c r="G793">
        <v>86</v>
      </c>
      <c r="H793">
        <v>139</v>
      </c>
      <c r="I793" s="6">
        <f t="shared" si="54"/>
        <v>61.870503597122308</v>
      </c>
      <c r="J793">
        <v>997</v>
      </c>
      <c r="K793" s="3">
        <f t="shared" si="55"/>
        <v>7.1726618705035969</v>
      </c>
      <c r="L793" s="4">
        <v>7.1</v>
      </c>
      <c r="M793">
        <v>4</v>
      </c>
      <c r="N793">
        <v>2</v>
      </c>
      <c r="O793" s="4">
        <v>128.69999999999999</v>
      </c>
      <c r="P793">
        <v>66</v>
      </c>
      <c r="Q793">
        <v>-39</v>
      </c>
      <c r="R793" s="3">
        <f t="shared" si="56"/>
        <v>-0.59090909090909094</v>
      </c>
      <c r="S793">
        <v>1</v>
      </c>
    </row>
    <row r="794" spans="1:19" x14ac:dyDescent="0.2">
      <c r="A794">
        <v>2018</v>
      </c>
      <c r="B794" t="s">
        <v>330</v>
      </c>
      <c r="C794" t="s">
        <v>320</v>
      </c>
      <c r="D794" t="s">
        <v>10</v>
      </c>
      <c r="E794" t="s">
        <v>89</v>
      </c>
      <c r="F794">
        <v>12</v>
      </c>
      <c r="G794">
        <v>153</v>
      </c>
      <c r="H794">
        <v>246</v>
      </c>
      <c r="I794" s="6">
        <f t="shared" si="54"/>
        <v>62.195121951219512</v>
      </c>
      <c r="J794">
        <v>1907</v>
      </c>
      <c r="K794" s="3">
        <f t="shared" si="55"/>
        <v>7.7520325203252032</v>
      </c>
      <c r="L794" s="4">
        <v>8.1999999999999993</v>
      </c>
      <c r="M794">
        <v>12</v>
      </c>
      <c r="N794">
        <v>3</v>
      </c>
      <c r="O794" s="4">
        <v>141</v>
      </c>
      <c r="P794">
        <v>40</v>
      </c>
      <c r="Q794">
        <v>-94</v>
      </c>
      <c r="R794" s="3">
        <f t="shared" si="56"/>
        <v>-2.35</v>
      </c>
      <c r="S794">
        <v>0</v>
      </c>
    </row>
    <row r="795" spans="1:19" x14ac:dyDescent="0.2">
      <c r="A795">
        <v>2019</v>
      </c>
      <c r="B795" t="s">
        <v>330</v>
      </c>
      <c r="C795" t="s">
        <v>319</v>
      </c>
      <c r="D795" t="s">
        <v>10</v>
      </c>
      <c r="E795" t="s">
        <v>89</v>
      </c>
      <c r="F795">
        <v>13</v>
      </c>
      <c r="G795">
        <v>152</v>
      </c>
      <c r="H795">
        <v>257</v>
      </c>
      <c r="I795" s="6">
        <f t="shared" si="54"/>
        <v>59.143968871595334</v>
      </c>
      <c r="J795">
        <v>2158</v>
      </c>
      <c r="K795" s="3">
        <f t="shared" si="55"/>
        <v>8.3968871595330743</v>
      </c>
      <c r="L795" s="4">
        <v>8.1999999999999993</v>
      </c>
      <c r="M795">
        <v>16</v>
      </c>
      <c r="N795">
        <v>8</v>
      </c>
      <c r="O795" s="4">
        <v>144</v>
      </c>
      <c r="P795">
        <v>49</v>
      </c>
      <c r="Q795">
        <v>54</v>
      </c>
      <c r="R795" s="3">
        <f t="shared" si="56"/>
        <v>1.1020408163265305</v>
      </c>
      <c r="S795">
        <v>0</v>
      </c>
    </row>
    <row r="796" spans="1:19" x14ac:dyDescent="0.2">
      <c r="A796">
        <v>2020</v>
      </c>
      <c r="B796" t="s">
        <v>330</v>
      </c>
      <c r="C796" t="s">
        <v>321</v>
      </c>
      <c r="D796" t="s">
        <v>10</v>
      </c>
      <c r="E796" t="s">
        <v>89</v>
      </c>
      <c r="F796">
        <v>7</v>
      </c>
      <c r="G796">
        <v>103</v>
      </c>
      <c r="H796">
        <v>166</v>
      </c>
      <c r="I796" s="6">
        <f t="shared" si="54"/>
        <v>62.048192771084345</v>
      </c>
      <c r="J796">
        <v>1112</v>
      </c>
      <c r="K796" s="3">
        <f t="shared" si="55"/>
        <v>6.6987951807228914</v>
      </c>
      <c r="L796" s="4">
        <v>6.3</v>
      </c>
      <c r="M796">
        <v>6</v>
      </c>
      <c r="N796">
        <v>4</v>
      </c>
      <c r="O796" s="4">
        <v>125.4</v>
      </c>
      <c r="P796">
        <v>41</v>
      </c>
      <c r="Q796">
        <v>17</v>
      </c>
      <c r="R796" s="3">
        <f t="shared" si="56"/>
        <v>0.41463414634146339</v>
      </c>
      <c r="S796">
        <v>4</v>
      </c>
    </row>
    <row r="797" spans="1:19" x14ac:dyDescent="0.2">
      <c r="A797">
        <v>2014</v>
      </c>
      <c r="B797" t="s">
        <v>453</v>
      </c>
      <c r="C797" t="s">
        <v>320</v>
      </c>
      <c r="D797" t="s">
        <v>9</v>
      </c>
      <c r="E797" t="s">
        <v>89</v>
      </c>
      <c r="F797">
        <v>8</v>
      </c>
      <c r="G797">
        <v>214</v>
      </c>
      <c r="H797">
        <v>321</v>
      </c>
      <c r="I797" s="6">
        <f t="shared" si="54"/>
        <v>66.666666666666657</v>
      </c>
      <c r="J797">
        <v>2649</v>
      </c>
      <c r="K797" s="3">
        <f t="shared" si="55"/>
        <v>8.2523364485981308</v>
      </c>
      <c r="L797" s="4">
        <v>8.6</v>
      </c>
      <c r="M797">
        <v>23</v>
      </c>
      <c r="N797">
        <v>8</v>
      </c>
      <c r="O797" s="4">
        <v>154.6</v>
      </c>
      <c r="P797">
        <v>52</v>
      </c>
      <c r="Q797">
        <v>156</v>
      </c>
      <c r="R797" s="3">
        <f t="shared" si="56"/>
        <v>3</v>
      </c>
      <c r="S797">
        <v>0</v>
      </c>
    </row>
    <row r="798" spans="1:19" x14ac:dyDescent="0.2">
      <c r="A798">
        <v>2015</v>
      </c>
      <c r="B798" t="s">
        <v>164</v>
      </c>
      <c r="C798" t="s">
        <v>320</v>
      </c>
      <c r="D798" t="s">
        <v>9</v>
      </c>
      <c r="E798" t="s">
        <v>89</v>
      </c>
      <c r="F798">
        <v>10</v>
      </c>
      <c r="G798">
        <v>160</v>
      </c>
      <c r="H798">
        <v>283</v>
      </c>
      <c r="I798" s="6">
        <f t="shared" si="54"/>
        <v>56.537102473498237</v>
      </c>
      <c r="J798">
        <v>2210</v>
      </c>
      <c r="K798" s="3">
        <f t="shared" si="55"/>
        <v>7.8091872791519439</v>
      </c>
      <c r="L798" s="4">
        <v>7.9</v>
      </c>
      <c r="M798">
        <v>17</v>
      </c>
      <c r="N798">
        <v>7</v>
      </c>
      <c r="O798" s="4">
        <v>137</v>
      </c>
      <c r="P798">
        <v>65</v>
      </c>
      <c r="Q798">
        <v>102</v>
      </c>
      <c r="R798" s="3">
        <f t="shared" si="56"/>
        <v>1.5692307692307692</v>
      </c>
      <c r="S798">
        <v>2</v>
      </c>
    </row>
    <row r="799" spans="1:19" x14ac:dyDescent="0.2">
      <c r="A799">
        <v>2016</v>
      </c>
      <c r="B799" t="s">
        <v>497</v>
      </c>
      <c r="C799" t="s">
        <v>321</v>
      </c>
      <c r="D799" t="s">
        <v>9</v>
      </c>
      <c r="E799" t="s">
        <v>89</v>
      </c>
      <c r="F799">
        <v>11</v>
      </c>
      <c r="G799">
        <v>193</v>
      </c>
      <c r="H799">
        <v>362</v>
      </c>
      <c r="I799" s="6">
        <f t="shared" si="54"/>
        <v>53.314917127071823</v>
      </c>
      <c r="J799">
        <v>2432</v>
      </c>
      <c r="K799" s="3">
        <f t="shared" si="55"/>
        <v>6.7182320441988947</v>
      </c>
      <c r="L799" s="4">
        <v>6.9</v>
      </c>
      <c r="M799">
        <v>19</v>
      </c>
      <c r="N799">
        <v>7</v>
      </c>
      <c r="O799" s="4">
        <v>123.2</v>
      </c>
      <c r="P799">
        <v>102</v>
      </c>
      <c r="Q799">
        <v>614</v>
      </c>
      <c r="R799" s="3">
        <f t="shared" si="56"/>
        <v>6.0196078431372548</v>
      </c>
      <c r="S799">
        <v>10</v>
      </c>
    </row>
    <row r="800" spans="1:19" x14ac:dyDescent="0.2">
      <c r="A800">
        <v>2017</v>
      </c>
      <c r="B800" t="s">
        <v>193</v>
      </c>
      <c r="C800" t="s">
        <v>322</v>
      </c>
      <c r="D800" t="s">
        <v>9</v>
      </c>
      <c r="E800" t="s">
        <v>89</v>
      </c>
      <c r="F800">
        <v>10</v>
      </c>
      <c r="G800">
        <v>117</v>
      </c>
      <c r="H800">
        <v>227</v>
      </c>
      <c r="I800" s="6">
        <f t="shared" si="54"/>
        <v>51.541850220264315</v>
      </c>
      <c r="J800">
        <v>1375</v>
      </c>
      <c r="K800" s="3">
        <f t="shared" si="55"/>
        <v>6.0572687224669606</v>
      </c>
      <c r="L800" s="4">
        <v>5.6</v>
      </c>
      <c r="M800">
        <v>8</v>
      </c>
      <c r="N800">
        <v>6</v>
      </c>
      <c r="O800" s="4">
        <v>108.8</v>
      </c>
      <c r="P800">
        <v>89</v>
      </c>
      <c r="Q800">
        <v>340</v>
      </c>
      <c r="R800" s="3">
        <f t="shared" si="56"/>
        <v>3.8202247191011236</v>
      </c>
      <c r="S800">
        <v>3</v>
      </c>
    </row>
    <row r="801" spans="1:19" x14ac:dyDescent="0.2">
      <c r="A801">
        <v>2018</v>
      </c>
      <c r="B801" t="s">
        <v>193</v>
      </c>
      <c r="C801" t="s">
        <v>320</v>
      </c>
      <c r="D801" t="s">
        <v>9</v>
      </c>
      <c r="E801" t="s">
        <v>89</v>
      </c>
      <c r="F801">
        <v>13</v>
      </c>
      <c r="G801">
        <v>238</v>
      </c>
      <c r="H801">
        <v>415</v>
      </c>
      <c r="I801" s="6">
        <f t="shared" si="54"/>
        <v>57.349397590361448</v>
      </c>
      <c r="J801">
        <v>3107</v>
      </c>
      <c r="K801" s="3">
        <f t="shared" si="55"/>
        <v>7.4867469879518076</v>
      </c>
      <c r="L801" s="4">
        <v>7.7</v>
      </c>
      <c r="M801">
        <v>24</v>
      </c>
      <c r="N801">
        <v>9</v>
      </c>
      <c r="O801" s="4">
        <v>135</v>
      </c>
      <c r="P801">
        <v>149</v>
      </c>
      <c r="Q801">
        <v>474</v>
      </c>
      <c r="R801" s="3">
        <f t="shared" si="56"/>
        <v>3.1812080536912752</v>
      </c>
      <c r="S801">
        <v>7</v>
      </c>
    </row>
    <row r="802" spans="1:19" x14ac:dyDescent="0.2">
      <c r="A802">
        <v>2019</v>
      </c>
      <c r="B802" t="s">
        <v>193</v>
      </c>
      <c r="C802" t="s">
        <v>319</v>
      </c>
      <c r="D802" t="s">
        <v>9</v>
      </c>
      <c r="E802" t="s">
        <v>89</v>
      </c>
      <c r="F802">
        <v>13</v>
      </c>
      <c r="G802">
        <v>258</v>
      </c>
      <c r="H802">
        <v>419</v>
      </c>
      <c r="I802" s="6">
        <f t="shared" si="54"/>
        <v>61.575178997613364</v>
      </c>
      <c r="J802">
        <v>2897</v>
      </c>
      <c r="K802" s="3">
        <f t="shared" si="55"/>
        <v>6.914081145584726</v>
      </c>
      <c r="L802" s="4">
        <v>6.9</v>
      </c>
      <c r="M802">
        <v>20</v>
      </c>
      <c r="N802">
        <v>9</v>
      </c>
      <c r="O802" s="4">
        <v>131.1</v>
      </c>
      <c r="P802">
        <v>126</v>
      </c>
      <c r="Q802">
        <v>501</v>
      </c>
      <c r="R802" s="3">
        <f t="shared" si="56"/>
        <v>3.9761904761904763</v>
      </c>
      <c r="S802">
        <v>8</v>
      </c>
    </row>
    <row r="803" spans="1:19" x14ac:dyDescent="0.2">
      <c r="A803">
        <v>2020</v>
      </c>
      <c r="B803" t="s">
        <v>193</v>
      </c>
      <c r="C803" t="s">
        <v>321</v>
      </c>
      <c r="D803" t="s">
        <v>9</v>
      </c>
      <c r="E803" t="s">
        <v>89</v>
      </c>
      <c r="F803">
        <v>10</v>
      </c>
      <c r="G803">
        <v>188</v>
      </c>
      <c r="H803">
        <v>297</v>
      </c>
      <c r="I803" s="6">
        <f t="shared" si="54"/>
        <v>63.299663299663301</v>
      </c>
      <c r="J803">
        <v>2282</v>
      </c>
      <c r="K803" s="3">
        <f t="shared" si="55"/>
        <v>7.6835016835016834</v>
      </c>
      <c r="L803" s="4">
        <v>8.5</v>
      </c>
      <c r="M803">
        <v>19</v>
      </c>
      <c r="N803">
        <v>3</v>
      </c>
      <c r="O803" s="4">
        <v>146.9</v>
      </c>
      <c r="P803">
        <v>74</v>
      </c>
      <c r="Q803">
        <v>294</v>
      </c>
      <c r="R803" s="3">
        <f t="shared" si="56"/>
        <v>3.9729729729729728</v>
      </c>
      <c r="S803">
        <v>4</v>
      </c>
    </row>
    <row r="804" spans="1:19" x14ac:dyDescent="0.2">
      <c r="A804">
        <v>2014</v>
      </c>
      <c r="B804" t="s">
        <v>540</v>
      </c>
      <c r="C804" t="s">
        <v>322</v>
      </c>
      <c r="D804" t="s">
        <v>61</v>
      </c>
      <c r="E804" t="s">
        <v>89</v>
      </c>
      <c r="F804">
        <v>7</v>
      </c>
      <c r="G804">
        <v>78</v>
      </c>
      <c r="H804">
        <v>152</v>
      </c>
      <c r="I804" s="6">
        <f t="shared" si="54"/>
        <v>51.315789473684212</v>
      </c>
      <c r="J804">
        <v>985</v>
      </c>
      <c r="K804" s="3">
        <f t="shared" si="55"/>
        <v>6.4802631578947372</v>
      </c>
      <c r="L804" s="4">
        <v>5.3</v>
      </c>
      <c r="M804">
        <v>9</v>
      </c>
      <c r="N804">
        <v>8</v>
      </c>
      <c r="O804" s="4">
        <v>114.8</v>
      </c>
      <c r="P804">
        <v>22</v>
      </c>
      <c r="Q804">
        <v>39</v>
      </c>
      <c r="R804" s="3">
        <f t="shared" si="56"/>
        <v>1.7727272727272727</v>
      </c>
      <c r="S804">
        <v>0</v>
      </c>
    </row>
    <row r="805" spans="1:19" x14ac:dyDescent="0.2">
      <c r="A805">
        <v>2015</v>
      </c>
      <c r="B805" t="s">
        <v>540</v>
      </c>
      <c r="C805" t="s">
        <v>320</v>
      </c>
      <c r="D805" t="s">
        <v>61</v>
      </c>
      <c r="E805" t="s">
        <v>89</v>
      </c>
      <c r="F805">
        <v>10</v>
      </c>
      <c r="G805">
        <v>146</v>
      </c>
      <c r="H805">
        <v>267</v>
      </c>
      <c r="I805" s="6">
        <f t="shared" si="54"/>
        <v>54.68164794007491</v>
      </c>
      <c r="J805">
        <v>1533</v>
      </c>
      <c r="K805" s="3">
        <f t="shared" si="55"/>
        <v>5.7415730337078648</v>
      </c>
      <c r="L805" s="4">
        <v>4.2</v>
      </c>
      <c r="M805">
        <v>6</v>
      </c>
      <c r="N805">
        <v>12</v>
      </c>
      <c r="O805" s="4">
        <v>101.3</v>
      </c>
      <c r="P805">
        <v>70</v>
      </c>
      <c r="Q805">
        <v>194</v>
      </c>
      <c r="R805" s="3">
        <f t="shared" si="56"/>
        <v>2.7714285714285714</v>
      </c>
      <c r="S805">
        <v>2</v>
      </c>
    </row>
    <row r="806" spans="1:19" x14ac:dyDescent="0.2">
      <c r="A806">
        <v>2016</v>
      </c>
      <c r="B806" t="s">
        <v>412</v>
      </c>
      <c r="C806" t="s">
        <v>320</v>
      </c>
      <c r="D806" t="s">
        <v>61</v>
      </c>
      <c r="E806" t="s">
        <v>89</v>
      </c>
      <c r="F806">
        <v>13</v>
      </c>
      <c r="G806">
        <v>204</v>
      </c>
      <c r="H806">
        <v>375</v>
      </c>
      <c r="I806" s="6">
        <f t="shared" si="54"/>
        <v>54.400000000000006</v>
      </c>
      <c r="J806">
        <v>2409</v>
      </c>
      <c r="K806" s="3">
        <f t="shared" si="55"/>
        <v>6.4240000000000004</v>
      </c>
      <c r="L806" s="4">
        <v>5.7</v>
      </c>
      <c r="M806">
        <v>9</v>
      </c>
      <c r="N806">
        <v>10</v>
      </c>
      <c r="O806" s="4">
        <v>110.9</v>
      </c>
      <c r="P806">
        <v>50</v>
      </c>
      <c r="Q806">
        <v>-129</v>
      </c>
      <c r="R806" s="3">
        <f t="shared" si="56"/>
        <v>-2.58</v>
      </c>
      <c r="S806">
        <v>0</v>
      </c>
    </row>
    <row r="807" spans="1:19" x14ac:dyDescent="0.2">
      <c r="A807">
        <v>2017</v>
      </c>
      <c r="B807" t="s">
        <v>412</v>
      </c>
      <c r="C807" t="s">
        <v>319</v>
      </c>
      <c r="D807" t="s">
        <v>61</v>
      </c>
      <c r="E807" t="s">
        <v>89</v>
      </c>
      <c r="F807">
        <v>12</v>
      </c>
      <c r="G807">
        <v>220</v>
      </c>
      <c r="H807">
        <v>380</v>
      </c>
      <c r="I807" s="6">
        <f t="shared" si="54"/>
        <v>57.894736842105267</v>
      </c>
      <c r="J807">
        <v>2823</v>
      </c>
      <c r="K807" s="3">
        <f t="shared" si="55"/>
        <v>7.4289473684210527</v>
      </c>
      <c r="L807" s="4">
        <v>7.6</v>
      </c>
      <c r="M807">
        <v>26</v>
      </c>
      <c r="N807">
        <v>10</v>
      </c>
      <c r="O807" s="4">
        <v>137.6</v>
      </c>
      <c r="P807">
        <v>34</v>
      </c>
      <c r="Q807">
        <v>-84</v>
      </c>
      <c r="R807" s="3">
        <f t="shared" si="56"/>
        <v>-2.4705882352941178</v>
      </c>
      <c r="S807">
        <v>3</v>
      </c>
    </row>
    <row r="808" spans="1:19" x14ac:dyDescent="0.2">
      <c r="A808">
        <v>2018</v>
      </c>
      <c r="B808" t="s">
        <v>412</v>
      </c>
      <c r="C808" t="s">
        <v>321</v>
      </c>
      <c r="D808" t="s">
        <v>61</v>
      </c>
      <c r="E808" t="s">
        <v>89</v>
      </c>
      <c r="F808">
        <v>13</v>
      </c>
      <c r="G808">
        <v>254</v>
      </c>
      <c r="H808">
        <v>406</v>
      </c>
      <c r="I808" s="6">
        <f t="shared" si="54"/>
        <v>62.561576354679801</v>
      </c>
      <c r="J808">
        <v>3130</v>
      </c>
      <c r="K808" s="3">
        <f t="shared" si="55"/>
        <v>7.7093596059113301</v>
      </c>
      <c r="L808" s="4">
        <v>8.1999999999999993</v>
      </c>
      <c r="M808">
        <v>24</v>
      </c>
      <c r="N808">
        <v>6</v>
      </c>
      <c r="O808" s="4">
        <v>143.9</v>
      </c>
      <c r="P808">
        <v>39</v>
      </c>
      <c r="Q808">
        <v>-80</v>
      </c>
      <c r="R808" s="3">
        <f t="shared" si="56"/>
        <v>-2.0512820512820511</v>
      </c>
      <c r="S808">
        <v>0</v>
      </c>
    </row>
    <row r="809" spans="1:19" x14ac:dyDescent="0.2">
      <c r="A809">
        <v>2019</v>
      </c>
      <c r="B809" t="s">
        <v>375</v>
      </c>
      <c r="C809" t="s">
        <v>321</v>
      </c>
      <c r="D809" t="s">
        <v>61</v>
      </c>
      <c r="E809" t="s">
        <v>89</v>
      </c>
      <c r="F809">
        <v>11</v>
      </c>
      <c r="G809">
        <v>149</v>
      </c>
      <c r="H809">
        <v>258</v>
      </c>
      <c r="I809" s="6">
        <f t="shared" si="54"/>
        <v>57.751937984496124</v>
      </c>
      <c r="J809">
        <v>1585</v>
      </c>
      <c r="K809" s="3">
        <f t="shared" si="55"/>
        <v>6.1434108527131785</v>
      </c>
      <c r="L809" s="4">
        <v>6</v>
      </c>
      <c r="M809">
        <v>9</v>
      </c>
      <c r="N809">
        <v>5</v>
      </c>
      <c r="O809" s="4">
        <v>117</v>
      </c>
      <c r="P809">
        <v>53</v>
      </c>
      <c r="Q809">
        <v>47</v>
      </c>
      <c r="R809" s="3">
        <f t="shared" si="56"/>
        <v>0.8867924528301887</v>
      </c>
      <c r="S809">
        <v>0</v>
      </c>
    </row>
    <row r="810" spans="1:19" x14ac:dyDescent="0.2">
      <c r="A810">
        <v>2020</v>
      </c>
      <c r="B810" t="s">
        <v>219</v>
      </c>
      <c r="C810" t="s">
        <v>322</v>
      </c>
      <c r="D810" t="s">
        <v>61</v>
      </c>
      <c r="E810" t="s">
        <v>89</v>
      </c>
      <c r="F810">
        <v>9</v>
      </c>
      <c r="G810">
        <v>186</v>
      </c>
      <c r="H810">
        <v>288</v>
      </c>
      <c r="I810" s="6">
        <f t="shared" si="54"/>
        <v>64.583333333333343</v>
      </c>
      <c r="J810">
        <v>1928</v>
      </c>
      <c r="K810" s="3">
        <f t="shared" si="55"/>
        <v>6.6944444444444446</v>
      </c>
      <c r="L810" s="4">
        <v>6</v>
      </c>
      <c r="M810">
        <v>12</v>
      </c>
      <c r="N810">
        <v>10</v>
      </c>
      <c r="O810" s="4">
        <v>127.6</v>
      </c>
      <c r="P810">
        <v>41</v>
      </c>
      <c r="Q810">
        <v>-52</v>
      </c>
      <c r="R810" s="3">
        <f t="shared" si="56"/>
        <v>-1.2682926829268293</v>
      </c>
      <c r="S810">
        <v>0</v>
      </c>
    </row>
    <row r="811" spans="1:19" x14ac:dyDescent="0.2">
      <c r="A811">
        <v>2014</v>
      </c>
      <c r="B811" t="s">
        <v>450</v>
      </c>
      <c r="C811" t="s">
        <v>322</v>
      </c>
      <c r="D811" t="s">
        <v>223</v>
      </c>
      <c r="E811" t="s">
        <v>111</v>
      </c>
      <c r="F811">
        <v>12</v>
      </c>
      <c r="G811">
        <v>181</v>
      </c>
      <c r="H811">
        <v>295</v>
      </c>
      <c r="I811" s="6">
        <f t="shared" ref="I811:I874" si="57">G811/H811*100</f>
        <v>61.355932203389827</v>
      </c>
      <c r="J811">
        <v>2381</v>
      </c>
      <c r="K811" s="3">
        <f t="shared" ref="K811:K874" si="58">J811/H811</f>
        <v>8.0711864406779661</v>
      </c>
      <c r="L811">
        <v>7.9</v>
      </c>
      <c r="M811">
        <v>17</v>
      </c>
      <c r="N811">
        <v>9</v>
      </c>
      <c r="O811" s="4">
        <v>142.1</v>
      </c>
      <c r="P811">
        <v>78</v>
      </c>
      <c r="Q811">
        <v>483</v>
      </c>
      <c r="R811" s="3">
        <v>6.2</v>
      </c>
      <c r="S811">
        <v>4</v>
      </c>
    </row>
    <row r="812" spans="1:19" x14ac:dyDescent="0.2">
      <c r="A812">
        <v>2015</v>
      </c>
      <c r="B812" t="s">
        <v>450</v>
      </c>
      <c r="C812" t="s">
        <v>320</v>
      </c>
      <c r="D812" t="s">
        <v>223</v>
      </c>
      <c r="E812" t="s">
        <v>111</v>
      </c>
      <c r="F812">
        <v>13</v>
      </c>
      <c r="G812">
        <v>167</v>
      </c>
      <c r="H812">
        <v>280</v>
      </c>
      <c r="I812" s="6">
        <f t="shared" si="57"/>
        <v>59.642857142857139</v>
      </c>
      <c r="J812">
        <v>2364</v>
      </c>
      <c r="K812" s="3">
        <f t="shared" si="58"/>
        <v>8.4428571428571431</v>
      </c>
      <c r="L812">
        <v>9.1999999999999993</v>
      </c>
      <c r="M812">
        <v>31</v>
      </c>
      <c r="N812">
        <v>9</v>
      </c>
      <c r="O812" s="4">
        <v>160.69999999999999</v>
      </c>
      <c r="P812">
        <v>85</v>
      </c>
      <c r="Q812">
        <v>436</v>
      </c>
      <c r="R812" s="3">
        <v>5.0999999999999996</v>
      </c>
      <c r="S812">
        <v>5</v>
      </c>
    </row>
    <row r="813" spans="1:19" x14ac:dyDescent="0.2">
      <c r="A813">
        <v>2016</v>
      </c>
      <c r="B813" t="s">
        <v>450</v>
      </c>
      <c r="C813" t="s">
        <v>319</v>
      </c>
      <c r="D813" t="s">
        <v>223</v>
      </c>
      <c r="E813" t="s">
        <v>111</v>
      </c>
      <c r="F813">
        <v>13</v>
      </c>
      <c r="G813">
        <v>197</v>
      </c>
      <c r="H813">
        <v>325</v>
      </c>
      <c r="I813" s="6">
        <f t="shared" si="57"/>
        <v>60.615384615384613</v>
      </c>
      <c r="J813">
        <v>2281</v>
      </c>
      <c r="K813" s="3">
        <f t="shared" si="58"/>
        <v>7.0184615384615388</v>
      </c>
      <c r="L813">
        <v>6.8</v>
      </c>
      <c r="M813">
        <v>15</v>
      </c>
      <c r="N813">
        <v>8</v>
      </c>
      <c r="O813" s="4">
        <v>129.9</v>
      </c>
      <c r="P813">
        <v>89</v>
      </c>
      <c r="Q813">
        <v>505</v>
      </c>
      <c r="R813" s="3">
        <v>5.7</v>
      </c>
      <c r="S813">
        <v>9</v>
      </c>
    </row>
    <row r="814" spans="1:19" x14ac:dyDescent="0.2">
      <c r="A814">
        <v>2017</v>
      </c>
      <c r="B814" t="s">
        <v>450</v>
      </c>
      <c r="C814" t="s">
        <v>321</v>
      </c>
      <c r="D814" t="s">
        <v>223</v>
      </c>
      <c r="E814" t="s">
        <v>111</v>
      </c>
      <c r="F814">
        <v>13</v>
      </c>
      <c r="G814">
        <v>206</v>
      </c>
      <c r="H814">
        <v>337</v>
      </c>
      <c r="I814" s="6">
        <f t="shared" si="57"/>
        <v>61.127596439169139</v>
      </c>
      <c r="J814">
        <v>2737</v>
      </c>
      <c r="K814" s="3">
        <f t="shared" si="58"/>
        <v>8.12166172106825</v>
      </c>
      <c r="L814">
        <v>8.9</v>
      </c>
      <c r="M814">
        <v>27</v>
      </c>
      <c r="N814">
        <v>6</v>
      </c>
      <c r="O814" s="4">
        <v>152.19999999999999</v>
      </c>
      <c r="P814">
        <v>78</v>
      </c>
      <c r="Q814">
        <v>584</v>
      </c>
      <c r="R814" s="3">
        <v>7.5</v>
      </c>
      <c r="S814">
        <v>5</v>
      </c>
    </row>
    <row r="815" spans="1:19" x14ac:dyDescent="0.2">
      <c r="A815">
        <v>2018</v>
      </c>
      <c r="B815" t="s">
        <v>291</v>
      </c>
      <c r="C815" t="s">
        <v>320</v>
      </c>
      <c r="D815" t="s">
        <v>223</v>
      </c>
      <c r="E815" t="s">
        <v>111</v>
      </c>
      <c r="F815">
        <v>12</v>
      </c>
      <c r="G815">
        <v>159</v>
      </c>
      <c r="H815">
        <v>254</v>
      </c>
      <c r="I815" s="6">
        <f t="shared" si="57"/>
        <v>62.598425196850393</v>
      </c>
      <c r="J815">
        <v>2039</v>
      </c>
      <c r="K815" s="3">
        <f t="shared" si="58"/>
        <v>8.0275590551181111</v>
      </c>
      <c r="L815">
        <v>8.6</v>
      </c>
      <c r="M815">
        <v>21</v>
      </c>
      <c r="N815">
        <v>6</v>
      </c>
      <c r="O815" s="4">
        <v>152.6</v>
      </c>
      <c r="P815">
        <v>92</v>
      </c>
      <c r="Q815">
        <v>504</v>
      </c>
      <c r="R815" s="3">
        <v>5.5</v>
      </c>
      <c r="S815">
        <v>10</v>
      </c>
    </row>
    <row r="816" spans="1:19" x14ac:dyDescent="0.2">
      <c r="A816">
        <v>2019</v>
      </c>
      <c r="B816" t="s">
        <v>291</v>
      </c>
      <c r="C816" t="s">
        <v>319</v>
      </c>
      <c r="D816" t="s">
        <v>223</v>
      </c>
      <c r="E816" t="s">
        <v>111</v>
      </c>
      <c r="F816">
        <v>14</v>
      </c>
      <c r="G816">
        <v>225</v>
      </c>
      <c r="H816">
        <v>359</v>
      </c>
      <c r="I816" s="6">
        <f t="shared" si="57"/>
        <v>62.674094707520887</v>
      </c>
      <c r="J816">
        <v>2718</v>
      </c>
      <c r="K816" s="3">
        <f t="shared" si="58"/>
        <v>7.5710306406685239</v>
      </c>
      <c r="L816">
        <v>8.4</v>
      </c>
      <c r="M816">
        <v>28</v>
      </c>
      <c r="N816">
        <v>6</v>
      </c>
      <c r="O816" s="4">
        <v>148.69999999999999</v>
      </c>
      <c r="P816">
        <v>104</v>
      </c>
      <c r="Q816">
        <v>440</v>
      </c>
      <c r="R816" s="3">
        <v>4.2</v>
      </c>
      <c r="S816">
        <v>7</v>
      </c>
    </row>
    <row r="817" spans="1:19" x14ac:dyDescent="0.2">
      <c r="A817">
        <v>2020</v>
      </c>
      <c r="B817" t="s">
        <v>291</v>
      </c>
      <c r="C817" t="s">
        <v>321</v>
      </c>
      <c r="D817" t="s">
        <v>223</v>
      </c>
      <c r="E817" t="s">
        <v>111</v>
      </c>
      <c r="F817">
        <v>12</v>
      </c>
      <c r="G817">
        <v>186</v>
      </c>
      <c r="H817">
        <v>291</v>
      </c>
      <c r="I817" s="6">
        <f t="shared" si="57"/>
        <v>63.917525773195869</v>
      </c>
      <c r="J817">
        <v>2189</v>
      </c>
      <c r="K817" s="3">
        <f t="shared" si="58"/>
        <v>7.5223367697594501</v>
      </c>
      <c r="L817">
        <v>7.2</v>
      </c>
      <c r="M817">
        <v>20</v>
      </c>
      <c r="N817">
        <v>11</v>
      </c>
      <c r="O817" s="4">
        <v>142.19999999999999</v>
      </c>
      <c r="P817">
        <v>90</v>
      </c>
      <c r="Q817">
        <v>312</v>
      </c>
      <c r="R817" s="3">
        <f>Q817/P817</f>
        <v>3.4666666666666668</v>
      </c>
      <c r="S817">
        <v>2</v>
      </c>
    </row>
    <row r="818" spans="1:19" x14ac:dyDescent="0.2">
      <c r="A818">
        <v>2014</v>
      </c>
      <c r="B818" t="s">
        <v>515</v>
      </c>
      <c r="C818" t="s">
        <v>319</v>
      </c>
      <c r="D818" t="s">
        <v>72</v>
      </c>
      <c r="E818" t="s">
        <v>111</v>
      </c>
      <c r="F818">
        <v>13</v>
      </c>
      <c r="G818">
        <v>269</v>
      </c>
      <c r="H818">
        <v>432</v>
      </c>
      <c r="I818" s="6">
        <f t="shared" si="57"/>
        <v>62.268518518518526</v>
      </c>
      <c r="J818">
        <v>3277</v>
      </c>
      <c r="K818" s="3">
        <f t="shared" si="58"/>
        <v>7.5856481481481479</v>
      </c>
      <c r="L818">
        <v>8</v>
      </c>
      <c r="M818">
        <v>24</v>
      </c>
      <c r="N818">
        <v>7</v>
      </c>
      <c r="O818" s="4">
        <v>141.1</v>
      </c>
      <c r="P818">
        <v>211</v>
      </c>
      <c r="Q818">
        <v>779</v>
      </c>
      <c r="R818" s="3">
        <v>3.7</v>
      </c>
      <c r="S818">
        <v>11</v>
      </c>
    </row>
    <row r="819" spans="1:19" x14ac:dyDescent="0.2">
      <c r="A819">
        <v>2015</v>
      </c>
      <c r="B819" t="s">
        <v>515</v>
      </c>
      <c r="C819" t="s">
        <v>321</v>
      </c>
      <c r="D819" t="s">
        <v>72</v>
      </c>
      <c r="E819" t="s">
        <v>111</v>
      </c>
      <c r="F819">
        <v>10</v>
      </c>
      <c r="G819">
        <v>136</v>
      </c>
      <c r="H819">
        <v>252</v>
      </c>
      <c r="I819" s="6">
        <f t="shared" si="57"/>
        <v>53.968253968253968</v>
      </c>
      <c r="J819">
        <v>1835</v>
      </c>
      <c r="K819" s="3">
        <f t="shared" si="58"/>
        <v>7.2817460317460316</v>
      </c>
      <c r="L819">
        <v>7.2</v>
      </c>
      <c r="M819">
        <v>19</v>
      </c>
      <c r="N819">
        <v>9</v>
      </c>
      <c r="O819" s="4">
        <v>132.9</v>
      </c>
      <c r="P819">
        <v>138</v>
      </c>
      <c r="Q819">
        <v>400</v>
      </c>
      <c r="R819" s="3">
        <v>2.9</v>
      </c>
      <c r="S819">
        <v>5</v>
      </c>
    </row>
    <row r="820" spans="1:19" x14ac:dyDescent="0.2">
      <c r="A820">
        <v>2016</v>
      </c>
      <c r="B820" t="s">
        <v>409</v>
      </c>
      <c r="C820" t="s">
        <v>320</v>
      </c>
      <c r="D820" t="s">
        <v>72</v>
      </c>
      <c r="E820" t="s">
        <v>111</v>
      </c>
      <c r="F820">
        <v>13</v>
      </c>
      <c r="G820">
        <v>197</v>
      </c>
      <c r="H820">
        <v>340</v>
      </c>
      <c r="I820" s="6">
        <f t="shared" si="57"/>
        <v>57.941176470588239</v>
      </c>
      <c r="J820">
        <v>2719</v>
      </c>
      <c r="K820" s="3">
        <f t="shared" si="58"/>
        <v>7.9970588235294118</v>
      </c>
      <c r="L820">
        <v>8.1</v>
      </c>
      <c r="M820">
        <v>19</v>
      </c>
      <c r="N820">
        <v>8</v>
      </c>
      <c r="O820" s="4">
        <v>138.9</v>
      </c>
      <c r="P820">
        <v>79</v>
      </c>
      <c r="Q820">
        <v>131</v>
      </c>
      <c r="R820" s="3">
        <v>1.7</v>
      </c>
      <c r="S820">
        <v>1</v>
      </c>
    </row>
    <row r="821" spans="1:19" x14ac:dyDescent="0.2">
      <c r="A821">
        <v>2017</v>
      </c>
      <c r="B821" t="s">
        <v>409</v>
      </c>
      <c r="C821" t="s">
        <v>319</v>
      </c>
      <c r="D821" t="s">
        <v>72</v>
      </c>
      <c r="E821" t="s">
        <v>111</v>
      </c>
      <c r="F821">
        <v>12</v>
      </c>
      <c r="G821">
        <v>305</v>
      </c>
      <c r="H821">
        <v>487</v>
      </c>
      <c r="I821" s="6">
        <f t="shared" si="57"/>
        <v>62.628336755646821</v>
      </c>
      <c r="J821">
        <v>3967</v>
      </c>
      <c r="K821" s="3">
        <f t="shared" si="58"/>
        <v>8.1457905544147842</v>
      </c>
      <c r="L821">
        <v>8.1999999999999993</v>
      </c>
      <c r="M821">
        <v>37</v>
      </c>
      <c r="N821">
        <v>16</v>
      </c>
      <c r="O821" s="4">
        <v>149.6</v>
      </c>
      <c r="P821">
        <v>132</v>
      </c>
      <c r="Q821">
        <v>415</v>
      </c>
      <c r="R821" s="3">
        <v>3.1</v>
      </c>
      <c r="S821">
        <v>7</v>
      </c>
    </row>
    <row r="822" spans="1:19" x14ac:dyDescent="0.2">
      <c r="A822">
        <v>2018</v>
      </c>
      <c r="B822" t="s">
        <v>409</v>
      </c>
      <c r="C822" t="s">
        <v>321</v>
      </c>
      <c r="D822" t="s">
        <v>72</v>
      </c>
      <c r="E822" t="s">
        <v>111</v>
      </c>
      <c r="F822">
        <v>13</v>
      </c>
      <c r="G822">
        <v>286</v>
      </c>
      <c r="H822">
        <v>434</v>
      </c>
      <c r="I822" s="6">
        <f t="shared" si="57"/>
        <v>65.89861751152074</v>
      </c>
      <c r="J822">
        <v>3447</v>
      </c>
      <c r="K822" s="3">
        <f t="shared" si="58"/>
        <v>7.9423963133640552</v>
      </c>
      <c r="L822">
        <v>8.3000000000000007</v>
      </c>
      <c r="M822">
        <v>27</v>
      </c>
      <c r="N822">
        <v>9</v>
      </c>
      <c r="O822" s="4">
        <v>149</v>
      </c>
      <c r="P822">
        <v>133</v>
      </c>
      <c r="Q822">
        <v>411</v>
      </c>
      <c r="R822" s="3">
        <v>3.1</v>
      </c>
      <c r="S822">
        <v>6</v>
      </c>
    </row>
    <row r="823" spans="1:19" x14ac:dyDescent="0.2">
      <c r="A823">
        <v>2019</v>
      </c>
      <c r="B823" t="s">
        <v>252</v>
      </c>
      <c r="C823" t="s">
        <v>322</v>
      </c>
      <c r="D823" t="s">
        <v>72</v>
      </c>
      <c r="E823" t="s">
        <v>111</v>
      </c>
      <c r="F823">
        <v>10</v>
      </c>
      <c r="G823">
        <v>204</v>
      </c>
      <c r="H823">
        <v>310</v>
      </c>
      <c r="I823" s="6">
        <f t="shared" si="57"/>
        <v>65.806451612903231</v>
      </c>
      <c r="J823">
        <v>2946</v>
      </c>
      <c r="K823" s="3">
        <f t="shared" si="58"/>
        <v>9.5032258064516135</v>
      </c>
      <c r="L823">
        <v>9.8000000000000007</v>
      </c>
      <c r="M823">
        <v>27</v>
      </c>
      <c r="N823">
        <v>10</v>
      </c>
      <c r="O823" s="4">
        <v>167.9</v>
      </c>
      <c r="P823">
        <v>79</v>
      </c>
      <c r="Q823">
        <v>46</v>
      </c>
      <c r="R823" s="3">
        <v>0.6</v>
      </c>
      <c r="S823">
        <v>1</v>
      </c>
    </row>
    <row r="824" spans="1:19" x14ac:dyDescent="0.2">
      <c r="A824">
        <v>2020</v>
      </c>
      <c r="B824" t="s">
        <v>252</v>
      </c>
      <c r="C824" t="s">
        <v>320</v>
      </c>
      <c r="D824" t="s">
        <v>72</v>
      </c>
      <c r="E824" t="s">
        <v>111</v>
      </c>
      <c r="F824">
        <v>11</v>
      </c>
      <c r="G824">
        <v>116</v>
      </c>
      <c r="H824">
        <v>194</v>
      </c>
      <c r="I824" s="6">
        <f t="shared" si="57"/>
        <v>59.793814432989691</v>
      </c>
      <c r="J824">
        <v>2058</v>
      </c>
      <c r="K824" s="3">
        <f t="shared" si="58"/>
        <v>10.608247422680412</v>
      </c>
      <c r="L824">
        <v>12.1</v>
      </c>
      <c r="M824">
        <v>19</v>
      </c>
      <c r="N824">
        <v>2</v>
      </c>
      <c r="O824" s="4">
        <v>179.2</v>
      </c>
      <c r="P824">
        <v>43</v>
      </c>
      <c r="Q824">
        <v>15</v>
      </c>
      <c r="R824" s="3">
        <f>Q824/P824</f>
        <v>0.34883720930232559</v>
      </c>
      <c r="S824">
        <v>0</v>
      </c>
    </row>
    <row r="825" spans="1:19" x14ac:dyDescent="0.2">
      <c r="A825">
        <v>2020</v>
      </c>
      <c r="B825" t="s">
        <v>253</v>
      </c>
      <c r="C825" t="s">
        <v>319</v>
      </c>
      <c r="D825" t="s">
        <v>72</v>
      </c>
      <c r="E825" t="s">
        <v>111</v>
      </c>
      <c r="F825">
        <v>11</v>
      </c>
      <c r="G825">
        <v>156</v>
      </c>
      <c r="H825">
        <v>262</v>
      </c>
      <c r="I825" s="6">
        <f t="shared" si="57"/>
        <v>59.541984732824424</v>
      </c>
      <c r="J825">
        <v>1863</v>
      </c>
      <c r="K825" s="3">
        <f t="shared" si="58"/>
        <v>7.1106870229007635</v>
      </c>
      <c r="L825">
        <v>7.5</v>
      </c>
      <c r="M825">
        <v>18</v>
      </c>
      <c r="N825">
        <v>6</v>
      </c>
      <c r="O825" s="4">
        <v>137.4</v>
      </c>
      <c r="P825">
        <v>34</v>
      </c>
      <c r="Q825">
        <v>25</v>
      </c>
      <c r="R825" s="3">
        <f>Q825/P825</f>
        <v>0.73529411764705888</v>
      </c>
      <c r="S825">
        <v>0</v>
      </c>
    </row>
    <row r="826" spans="1:19" x14ac:dyDescent="0.2">
      <c r="A826">
        <v>2017</v>
      </c>
      <c r="B826" t="s">
        <v>613</v>
      </c>
      <c r="C826" t="s">
        <v>321</v>
      </c>
      <c r="D826" t="s">
        <v>102</v>
      </c>
      <c r="E826" t="s">
        <v>111</v>
      </c>
      <c r="F826">
        <v>9</v>
      </c>
      <c r="G826">
        <v>100</v>
      </c>
      <c r="H826">
        <v>170</v>
      </c>
      <c r="I826" s="6">
        <f t="shared" si="57"/>
        <v>58.82352941176471</v>
      </c>
      <c r="J826">
        <v>1440</v>
      </c>
      <c r="K826" s="3">
        <f t="shared" si="58"/>
        <v>8.4705882352941178</v>
      </c>
      <c r="L826">
        <v>8.4</v>
      </c>
      <c r="M826">
        <v>11</v>
      </c>
      <c r="N826">
        <v>5</v>
      </c>
      <c r="O826" s="4">
        <v>145.4</v>
      </c>
      <c r="P826">
        <v>39</v>
      </c>
      <c r="Q826">
        <v>83</v>
      </c>
      <c r="R826" s="3">
        <v>2.1</v>
      </c>
      <c r="S826">
        <v>0</v>
      </c>
    </row>
    <row r="827" spans="1:19" x14ac:dyDescent="0.2">
      <c r="A827">
        <v>2018</v>
      </c>
      <c r="B827" t="s">
        <v>614</v>
      </c>
      <c r="C827" t="s">
        <v>321</v>
      </c>
      <c r="D827" t="s">
        <v>102</v>
      </c>
      <c r="E827" t="s">
        <v>111</v>
      </c>
      <c r="F827">
        <v>9</v>
      </c>
      <c r="G827">
        <v>76</v>
      </c>
      <c r="H827">
        <v>131</v>
      </c>
      <c r="I827" s="6">
        <f t="shared" si="57"/>
        <v>58.015267175572518</v>
      </c>
      <c r="J827">
        <v>1010</v>
      </c>
      <c r="K827" s="3">
        <f t="shared" si="58"/>
        <v>7.7099236641221376</v>
      </c>
      <c r="L827">
        <v>7.9</v>
      </c>
      <c r="M827">
        <v>8</v>
      </c>
      <c r="N827">
        <v>3</v>
      </c>
      <c r="O827" s="4">
        <v>138.4</v>
      </c>
      <c r="P827">
        <v>56</v>
      </c>
      <c r="Q827">
        <v>251</v>
      </c>
      <c r="R827" s="3">
        <v>4.5</v>
      </c>
      <c r="S827">
        <v>1</v>
      </c>
    </row>
    <row r="828" spans="1:19" x14ac:dyDescent="0.2">
      <c r="A828">
        <v>2019</v>
      </c>
      <c r="B828" t="s">
        <v>359</v>
      </c>
      <c r="C828" t="s">
        <v>320</v>
      </c>
      <c r="D828" t="s">
        <v>102</v>
      </c>
      <c r="E828" t="s">
        <v>111</v>
      </c>
      <c r="F828">
        <v>10</v>
      </c>
      <c r="G828">
        <v>119</v>
      </c>
      <c r="H828">
        <v>187</v>
      </c>
      <c r="I828" s="6">
        <f t="shared" si="57"/>
        <v>63.636363636363633</v>
      </c>
      <c r="J828">
        <v>1421</v>
      </c>
      <c r="K828" s="3">
        <f t="shared" si="58"/>
        <v>7.5989304812834222</v>
      </c>
      <c r="L828">
        <v>7.2</v>
      </c>
      <c r="M828">
        <v>12</v>
      </c>
      <c r="N828">
        <v>7</v>
      </c>
      <c r="O828" s="4">
        <v>141.19999999999999</v>
      </c>
      <c r="P828">
        <v>54</v>
      </c>
      <c r="Q828">
        <v>181</v>
      </c>
      <c r="R828" s="3">
        <v>3.4</v>
      </c>
      <c r="S828">
        <v>2</v>
      </c>
    </row>
    <row r="829" spans="1:19" x14ac:dyDescent="0.2">
      <c r="A829">
        <v>2020</v>
      </c>
      <c r="B829" t="s">
        <v>281</v>
      </c>
      <c r="C829" t="s">
        <v>322</v>
      </c>
      <c r="D829" t="s">
        <v>102</v>
      </c>
      <c r="E829" t="s">
        <v>111</v>
      </c>
      <c r="F829">
        <v>11</v>
      </c>
      <c r="G829">
        <v>172</v>
      </c>
      <c r="H829">
        <v>250</v>
      </c>
      <c r="I829" s="6">
        <f t="shared" si="57"/>
        <v>68.8</v>
      </c>
      <c r="J829">
        <v>2488</v>
      </c>
      <c r="K829" s="3">
        <f t="shared" si="58"/>
        <v>9.952</v>
      </c>
      <c r="L829">
        <v>11.5</v>
      </c>
      <c r="M829">
        <v>26</v>
      </c>
      <c r="N829">
        <v>3</v>
      </c>
      <c r="O829" s="4">
        <v>184.3</v>
      </c>
      <c r="P829">
        <v>111</v>
      </c>
      <c r="Q829">
        <v>569</v>
      </c>
      <c r="R829" s="3">
        <f>Q829/P829</f>
        <v>5.1261261261261257</v>
      </c>
      <c r="S829">
        <v>7</v>
      </c>
    </row>
    <row r="830" spans="1:19" x14ac:dyDescent="0.2">
      <c r="A830">
        <v>2014</v>
      </c>
      <c r="B830" t="s">
        <v>502</v>
      </c>
      <c r="C830" t="s">
        <v>319</v>
      </c>
      <c r="D830" t="s">
        <v>256</v>
      </c>
      <c r="E830" t="s">
        <v>111</v>
      </c>
      <c r="F830">
        <v>12</v>
      </c>
      <c r="G830">
        <v>259</v>
      </c>
      <c r="H830">
        <v>429</v>
      </c>
      <c r="I830" s="6">
        <f t="shared" si="57"/>
        <v>60.372960372960371</v>
      </c>
      <c r="J830">
        <v>3283</v>
      </c>
      <c r="K830" s="3">
        <f t="shared" si="58"/>
        <v>7.6526806526806528</v>
      </c>
      <c r="L830">
        <v>6.9</v>
      </c>
      <c r="M830">
        <v>23</v>
      </c>
      <c r="N830">
        <v>17</v>
      </c>
      <c r="O830" s="4">
        <v>134.4</v>
      </c>
      <c r="P830">
        <v>73</v>
      </c>
      <c r="Q830">
        <v>10</v>
      </c>
      <c r="R830" s="3">
        <v>0.1</v>
      </c>
      <c r="S830">
        <v>2</v>
      </c>
    </row>
    <row r="831" spans="1:19" x14ac:dyDescent="0.2">
      <c r="A831">
        <v>2015</v>
      </c>
      <c r="B831" t="s">
        <v>502</v>
      </c>
      <c r="C831" t="s">
        <v>321</v>
      </c>
      <c r="D831" t="s">
        <v>256</v>
      </c>
      <c r="E831" t="s">
        <v>111</v>
      </c>
      <c r="F831">
        <v>13</v>
      </c>
      <c r="G831">
        <v>307</v>
      </c>
      <c r="H831">
        <v>486</v>
      </c>
      <c r="I831" s="6">
        <f t="shared" si="57"/>
        <v>63.168724279835388</v>
      </c>
      <c r="J831">
        <v>4368</v>
      </c>
      <c r="K831" s="3">
        <f t="shared" si="58"/>
        <v>8.9876543209876552</v>
      </c>
      <c r="L831">
        <v>9</v>
      </c>
      <c r="M831">
        <v>28</v>
      </c>
      <c r="N831">
        <v>12</v>
      </c>
      <c r="O831" s="4">
        <v>152.69999999999999</v>
      </c>
      <c r="P831">
        <v>61</v>
      </c>
      <c r="Q831">
        <v>-95</v>
      </c>
      <c r="R831" s="3">
        <v>-1.6</v>
      </c>
      <c r="S831">
        <v>6</v>
      </c>
    </row>
    <row r="832" spans="1:19" x14ac:dyDescent="0.2">
      <c r="A832">
        <v>2016</v>
      </c>
      <c r="B832" t="s">
        <v>454</v>
      </c>
      <c r="C832" t="s">
        <v>319</v>
      </c>
      <c r="D832" t="s">
        <v>256</v>
      </c>
      <c r="E832" t="s">
        <v>111</v>
      </c>
      <c r="F832">
        <v>10</v>
      </c>
      <c r="G832">
        <v>207</v>
      </c>
      <c r="H832">
        <v>373</v>
      </c>
      <c r="I832" s="6">
        <f t="shared" si="57"/>
        <v>55.495978552278821</v>
      </c>
      <c r="J832">
        <v>2684</v>
      </c>
      <c r="K832" s="3">
        <f t="shared" si="58"/>
        <v>7.1957104557640754</v>
      </c>
      <c r="L832">
        <v>6.5</v>
      </c>
      <c r="M832">
        <v>16</v>
      </c>
      <c r="N832">
        <v>13</v>
      </c>
      <c r="O832" s="4">
        <v>123.1</v>
      </c>
      <c r="P832">
        <v>27</v>
      </c>
      <c r="Q832">
        <v>-3</v>
      </c>
      <c r="R832" s="3">
        <v>-0.1</v>
      </c>
      <c r="S832">
        <v>2</v>
      </c>
    </row>
    <row r="833" spans="1:19" x14ac:dyDescent="0.2">
      <c r="A833">
        <v>2017</v>
      </c>
      <c r="B833" t="s">
        <v>454</v>
      </c>
      <c r="C833" t="s">
        <v>321</v>
      </c>
      <c r="D833" t="s">
        <v>256</v>
      </c>
      <c r="E833" t="s">
        <v>111</v>
      </c>
      <c r="F833">
        <v>12</v>
      </c>
      <c r="G833">
        <v>259</v>
      </c>
      <c r="H833">
        <v>403</v>
      </c>
      <c r="I833" s="6">
        <f t="shared" si="57"/>
        <v>64.267990074441684</v>
      </c>
      <c r="J833">
        <v>3146</v>
      </c>
      <c r="K833" s="3">
        <f t="shared" si="58"/>
        <v>7.806451612903226</v>
      </c>
      <c r="L833">
        <v>7.7</v>
      </c>
      <c r="M833">
        <v>14</v>
      </c>
      <c r="N833">
        <v>7</v>
      </c>
      <c r="O833" s="4">
        <v>137.80000000000001</v>
      </c>
      <c r="P833">
        <v>64</v>
      </c>
      <c r="Q833">
        <v>123</v>
      </c>
      <c r="R833" s="3">
        <v>1.9</v>
      </c>
      <c r="S833">
        <v>1</v>
      </c>
    </row>
    <row r="834" spans="1:19" x14ac:dyDescent="0.2">
      <c r="A834">
        <v>2018</v>
      </c>
      <c r="B834" t="s">
        <v>350</v>
      </c>
      <c r="C834" t="s">
        <v>319</v>
      </c>
      <c r="D834" t="s">
        <v>256</v>
      </c>
      <c r="E834" t="s">
        <v>111</v>
      </c>
      <c r="F834">
        <v>11</v>
      </c>
      <c r="G834">
        <v>174</v>
      </c>
      <c r="H834">
        <v>292</v>
      </c>
      <c r="I834" s="6">
        <f t="shared" si="57"/>
        <v>59.589041095890416</v>
      </c>
      <c r="J834">
        <v>2119</v>
      </c>
      <c r="K834" s="3">
        <f t="shared" si="58"/>
        <v>7.256849315068493</v>
      </c>
      <c r="L834">
        <v>7.3</v>
      </c>
      <c r="M834">
        <v>12</v>
      </c>
      <c r="N834">
        <v>5</v>
      </c>
      <c r="O834" s="4">
        <v>130.69999999999999</v>
      </c>
      <c r="P834">
        <v>159</v>
      </c>
      <c r="Q834">
        <v>625</v>
      </c>
      <c r="R834" s="3">
        <v>3.9</v>
      </c>
      <c r="S834">
        <v>5</v>
      </c>
    </row>
    <row r="835" spans="1:19" x14ac:dyDescent="0.2">
      <c r="A835">
        <v>2019</v>
      </c>
      <c r="B835" t="s">
        <v>350</v>
      </c>
      <c r="C835" t="s">
        <v>321</v>
      </c>
      <c r="D835" t="s">
        <v>256</v>
      </c>
      <c r="E835" t="s">
        <v>111</v>
      </c>
      <c r="F835">
        <v>13</v>
      </c>
      <c r="G835">
        <v>227</v>
      </c>
      <c r="H835">
        <v>355</v>
      </c>
      <c r="I835" s="6">
        <f t="shared" si="57"/>
        <v>63.943661971830991</v>
      </c>
      <c r="J835">
        <v>2447</v>
      </c>
      <c r="K835" s="3">
        <f t="shared" si="58"/>
        <v>6.8929577464788734</v>
      </c>
      <c r="L835">
        <v>7.1</v>
      </c>
      <c r="M835">
        <v>22</v>
      </c>
      <c r="N835">
        <v>8</v>
      </c>
      <c r="O835" s="4">
        <v>137.80000000000001</v>
      </c>
      <c r="P835">
        <v>160</v>
      </c>
      <c r="Q835">
        <v>668</v>
      </c>
      <c r="R835" s="3">
        <v>4.2</v>
      </c>
      <c r="S835">
        <v>6</v>
      </c>
    </row>
    <row r="836" spans="1:19" x14ac:dyDescent="0.2">
      <c r="A836">
        <v>2020</v>
      </c>
      <c r="B836" t="s">
        <v>308</v>
      </c>
      <c r="C836" t="s">
        <v>322</v>
      </c>
      <c r="D836" t="s">
        <v>256</v>
      </c>
      <c r="E836" t="s">
        <v>111</v>
      </c>
      <c r="F836">
        <v>10</v>
      </c>
      <c r="G836">
        <v>178</v>
      </c>
      <c r="H836">
        <v>304</v>
      </c>
      <c r="I836" s="6">
        <f t="shared" si="57"/>
        <v>58.55263157894737</v>
      </c>
      <c r="J836">
        <v>2278</v>
      </c>
      <c r="K836" s="3">
        <f t="shared" si="58"/>
        <v>7.4934210526315788</v>
      </c>
      <c r="L836">
        <v>7.1</v>
      </c>
      <c r="M836">
        <v>17</v>
      </c>
      <c r="N836">
        <v>10</v>
      </c>
      <c r="O836" s="4">
        <v>133.4</v>
      </c>
      <c r="P836">
        <v>98</v>
      </c>
      <c r="Q836">
        <v>301</v>
      </c>
      <c r="R836" s="3">
        <f>Q836/P836</f>
        <v>3.0714285714285716</v>
      </c>
      <c r="S836">
        <v>7</v>
      </c>
    </row>
    <row r="837" spans="1:19" x14ac:dyDescent="0.2">
      <c r="A837">
        <v>2014</v>
      </c>
      <c r="B837" t="s">
        <v>430</v>
      </c>
      <c r="C837" t="s">
        <v>322</v>
      </c>
      <c r="D837" t="s">
        <v>34</v>
      </c>
      <c r="E837" t="s">
        <v>111</v>
      </c>
      <c r="F837">
        <v>11</v>
      </c>
      <c r="G837">
        <v>221</v>
      </c>
      <c r="H837">
        <v>379</v>
      </c>
      <c r="I837" s="6">
        <f t="shared" si="57"/>
        <v>58.311345646437992</v>
      </c>
      <c r="J837">
        <v>2540</v>
      </c>
      <c r="K837" s="3">
        <f t="shared" si="58"/>
        <v>6.7018469656992083</v>
      </c>
      <c r="L837">
        <v>5.0999999999999996</v>
      </c>
      <c r="M837">
        <v>11</v>
      </c>
      <c r="N837">
        <v>18</v>
      </c>
      <c r="O837" s="4">
        <v>114.7</v>
      </c>
      <c r="P837">
        <v>86</v>
      </c>
      <c r="Q837">
        <v>-66</v>
      </c>
      <c r="R837" s="3">
        <v>-0.8</v>
      </c>
      <c r="S837">
        <v>1</v>
      </c>
    </row>
    <row r="838" spans="1:19" x14ac:dyDescent="0.2">
      <c r="A838">
        <v>2015</v>
      </c>
      <c r="B838" t="s">
        <v>430</v>
      </c>
      <c r="C838" t="s">
        <v>320</v>
      </c>
      <c r="D838" t="s">
        <v>34</v>
      </c>
      <c r="E838" t="s">
        <v>111</v>
      </c>
      <c r="F838">
        <v>11</v>
      </c>
      <c r="G838">
        <v>246</v>
      </c>
      <c r="H838">
        <v>390</v>
      </c>
      <c r="I838" s="6">
        <f t="shared" si="57"/>
        <v>63.076923076923073</v>
      </c>
      <c r="J838">
        <v>2972</v>
      </c>
      <c r="K838" s="3">
        <f t="shared" si="58"/>
        <v>7.6205128205128201</v>
      </c>
      <c r="L838">
        <v>7.2</v>
      </c>
      <c r="M838">
        <v>16</v>
      </c>
      <c r="N838">
        <v>11</v>
      </c>
      <c r="O838" s="4">
        <v>135</v>
      </c>
      <c r="P838">
        <v>91</v>
      </c>
      <c r="Q838">
        <v>234</v>
      </c>
      <c r="R838" s="3">
        <v>2.6</v>
      </c>
      <c r="S838">
        <v>5</v>
      </c>
    </row>
    <row r="839" spans="1:19" x14ac:dyDescent="0.2">
      <c r="A839">
        <v>2016</v>
      </c>
      <c r="B839" t="s">
        <v>430</v>
      </c>
      <c r="C839" t="s">
        <v>319</v>
      </c>
      <c r="D839" t="s">
        <v>34</v>
      </c>
      <c r="E839" t="s">
        <v>111</v>
      </c>
      <c r="F839">
        <v>13</v>
      </c>
      <c r="G839">
        <v>257</v>
      </c>
      <c r="H839">
        <v>415</v>
      </c>
      <c r="I839" s="6">
        <f t="shared" si="57"/>
        <v>61.927710843373497</v>
      </c>
      <c r="J839">
        <v>3184</v>
      </c>
      <c r="K839" s="3">
        <f t="shared" si="58"/>
        <v>7.6722891566265057</v>
      </c>
      <c r="L839">
        <v>7.5</v>
      </c>
      <c r="M839">
        <v>19</v>
      </c>
      <c r="N839">
        <v>10</v>
      </c>
      <c r="O839" s="4">
        <v>136.69999999999999</v>
      </c>
      <c r="P839">
        <v>88</v>
      </c>
      <c r="Q839">
        <v>167</v>
      </c>
      <c r="R839" s="3">
        <v>1.9</v>
      </c>
      <c r="S839">
        <v>4</v>
      </c>
    </row>
    <row r="840" spans="1:19" x14ac:dyDescent="0.2">
      <c r="A840">
        <v>2017</v>
      </c>
      <c r="B840" t="s">
        <v>430</v>
      </c>
      <c r="C840" t="s">
        <v>321</v>
      </c>
      <c r="D840" t="s">
        <v>34</v>
      </c>
      <c r="E840" t="s">
        <v>111</v>
      </c>
      <c r="F840">
        <v>9</v>
      </c>
      <c r="G840">
        <v>173</v>
      </c>
      <c r="H840">
        <v>281</v>
      </c>
      <c r="I840" s="6">
        <f t="shared" si="57"/>
        <v>61.565836298932389</v>
      </c>
      <c r="J840">
        <v>2056</v>
      </c>
      <c r="K840" s="3">
        <f t="shared" si="58"/>
        <v>7.3167259786476873</v>
      </c>
      <c r="L840">
        <v>7.8</v>
      </c>
      <c r="M840">
        <v>16</v>
      </c>
      <c r="N840">
        <v>4</v>
      </c>
      <c r="O840" s="4">
        <v>139</v>
      </c>
      <c r="P840">
        <v>68</v>
      </c>
      <c r="Q840">
        <v>-26</v>
      </c>
      <c r="R840" s="3">
        <v>-0.4</v>
      </c>
      <c r="S840">
        <v>2</v>
      </c>
    </row>
    <row r="841" spans="1:19" x14ac:dyDescent="0.2">
      <c r="A841">
        <v>2014</v>
      </c>
      <c r="B841" t="s">
        <v>581</v>
      </c>
      <c r="C841" t="s">
        <v>321</v>
      </c>
      <c r="D841" t="s">
        <v>80</v>
      </c>
      <c r="E841" t="s">
        <v>111</v>
      </c>
      <c r="F841">
        <v>13</v>
      </c>
      <c r="G841">
        <v>216</v>
      </c>
      <c r="H841">
        <v>342</v>
      </c>
      <c r="I841" s="6">
        <f t="shared" si="57"/>
        <v>63.157894736842103</v>
      </c>
      <c r="J841">
        <v>2295</v>
      </c>
      <c r="K841" s="3">
        <f t="shared" si="58"/>
        <v>6.7105263157894735</v>
      </c>
      <c r="L841">
        <v>6.3</v>
      </c>
      <c r="M841">
        <v>13</v>
      </c>
      <c r="N841">
        <v>9</v>
      </c>
      <c r="O841" s="4">
        <v>126.8</v>
      </c>
      <c r="P841">
        <v>146</v>
      </c>
      <c r="Q841">
        <v>653</v>
      </c>
      <c r="R841" s="3">
        <v>4.5</v>
      </c>
      <c r="S841">
        <v>3</v>
      </c>
    </row>
    <row r="842" spans="1:19" x14ac:dyDescent="0.2">
      <c r="A842">
        <v>2015</v>
      </c>
      <c r="B842" t="s">
        <v>531</v>
      </c>
      <c r="C842" t="s">
        <v>319</v>
      </c>
      <c r="D842" t="s">
        <v>80</v>
      </c>
      <c r="E842" t="s">
        <v>111</v>
      </c>
      <c r="F842">
        <v>10</v>
      </c>
      <c r="G842">
        <v>123</v>
      </c>
      <c r="H842">
        <v>201</v>
      </c>
      <c r="I842" s="6">
        <f t="shared" si="57"/>
        <v>61.194029850746269</v>
      </c>
      <c r="J842">
        <v>1407</v>
      </c>
      <c r="K842" s="3">
        <f t="shared" si="58"/>
        <v>7</v>
      </c>
      <c r="L842">
        <v>5.9</v>
      </c>
      <c r="M842">
        <v>5</v>
      </c>
      <c r="N842">
        <v>7</v>
      </c>
      <c r="O842" s="4">
        <v>121.2</v>
      </c>
      <c r="P842">
        <v>46</v>
      </c>
      <c r="Q842">
        <v>83</v>
      </c>
      <c r="R842" s="3">
        <v>1.8</v>
      </c>
      <c r="S842">
        <v>2</v>
      </c>
    </row>
    <row r="843" spans="1:19" x14ac:dyDescent="0.2">
      <c r="A843">
        <v>2016</v>
      </c>
      <c r="B843" t="s">
        <v>498</v>
      </c>
      <c r="C843" t="s">
        <v>321</v>
      </c>
      <c r="D843" t="s">
        <v>80</v>
      </c>
      <c r="E843" t="s">
        <v>111</v>
      </c>
      <c r="F843">
        <v>13</v>
      </c>
      <c r="G843">
        <v>193</v>
      </c>
      <c r="H843">
        <v>323</v>
      </c>
      <c r="I843" s="6">
        <f t="shared" si="57"/>
        <v>59.752321981424153</v>
      </c>
      <c r="J843">
        <v>2178</v>
      </c>
      <c r="K843" s="3">
        <f t="shared" si="58"/>
        <v>6.7430340557275539</v>
      </c>
      <c r="L843">
        <v>5.6</v>
      </c>
      <c r="M843">
        <v>11</v>
      </c>
      <c r="N843">
        <v>13</v>
      </c>
      <c r="O843" s="4">
        <v>119.6</v>
      </c>
      <c r="P843">
        <v>144</v>
      </c>
      <c r="Q843">
        <v>341</v>
      </c>
      <c r="R843" s="3">
        <v>2.4</v>
      </c>
      <c r="S843">
        <v>9</v>
      </c>
    </row>
    <row r="844" spans="1:19" x14ac:dyDescent="0.2">
      <c r="A844">
        <v>2017</v>
      </c>
      <c r="B844" t="s">
        <v>438</v>
      </c>
      <c r="C844" t="s">
        <v>319</v>
      </c>
      <c r="D844" t="s">
        <v>80</v>
      </c>
      <c r="E844" t="s">
        <v>111</v>
      </c>
      <c r="F844">
        <v>10</v>
      </c>
      <c r="G844">
        <v>122</v>
      </c>
      <c r="H844">
        <v>215</v>
      </c>
      <c r="I844" s="6">
        <f t="shared" si="57"/>
        <v>56.744186046511622</v>
      </c>
      <c r="J844">
        <v>1386</v>
      </c>
      <c r="K844" s="3">
        <f t="shared" si="58"/>
        <v>6.4465116279069772</v>
      </c>
      <c r="L844">
        <v>5.7</v>
      </c>
      <c r="M844">
        <v>10</v>
      </c>
      <c r="N844">
        <v>8</v>
      </c>
      <c r="O844" s="4">
        <v>118.8</v>
      </c>
      <c r="P844">
        <v>71</v>
      </c>
      <c r="Q844">
        <v>347</v>
      </c>
      <c r="R844" s="3">
        <v>4.9000000000000004</v>
      </c>
      <c r="S844">
        <v>5</v>
      </c>
    </row>
    <row r="845" spans="1:19" x14ac:dyDescent="0.2">
      <c r="A845">
        <v>2018</v>
      </c>
      <c r="B845" t="s">
        <v>410</v>
      </c>
      <c r="C845" t="s">
        <v>321</v>
      </c>
      <c r="D845" t="s">
        <v>80</v>
      </c>
      <c r="E845" t="s">
        <v>111</v>
      </c>
      <c r="F845">
        <v>14</v>
      </c>
      <c r="G845">
        <v>182</v>
      </c>
      <c r="H845">
        <v>287</v>
      </c>
      <c r="I845" s="6">
        <f t="shared" si="57"/>
        <v>63.414634146341463</v>
      </c>
      <c r="J845">
        <v>2272</v>
      </c>
      <c r="K845" s="3">
        <f t="shared" si="58"/>
        <v>7.9163763066202089</v>
      </c>
      <c r="L845">
        <v>7.4</v>
      </c>
      <c r="M845">
        <v>20</v>
      </c>
      <c r="N845">
        <v>12</v>
      </c>
      <c r="O845" s="4">
        <v>144.5</v>
      </c>
      <c r="P845">
        <v>56</v>
      </c>
      <c r="Q845">
        <v>-15</v>
      </c>
      <c r="R845" s="3">
        <v>-0.3</v>
      </c>
      <c r="S845">
        <v>3</v>
      </c>
    </row>
    <row r="846" spans="1:19" x14ac:dyDescent="0.2">
      <c r="A846">
        <v>2019</v>
      </c>
      <c r="B846" t="s">
        <v>306</v>
      </c>
      <c r="C846" t="s">
        <v>319</v>
      </c>
      <c r="D846" t="s">
        <v>80</v>
      </c>
      <c r="E846" t="s">
        <v>111</v>
      </c>
      <c r="F846">
        <v>14</v>
      </c>
      <c r="G846">
        <v>243</v>
      </c>
      <c r="H846">
        <v>378</v>
      </c>
      <c r="I846" s="6">
        <f t="shared" si="57"/>
        <v>64.285714285714292</v>
      </c>
      <c r="J846">
        <v>3050</v>
      </c>
      <c r="K846" s="3">
        <f t="shared" si="58"/>
        <v>8.0687830687830679</v>
      </c>
      <c r="L846">
        <v>9</v>
      </c>
      <c r="M846">
        <v>26</v>
      </c>
      <c r="N846">
        <v>4</v>
      </c>
      <c r="O846" s="4">
        <v>152.6</v>
      </c>
      <c r="P846">
        <v>69</v>
      </c>
      <c r="Q846">
        <v>195</v>
      </c>
      <c r="R846" s="3">
        <v>2.8</v>
      </c>
      <c r="S846">
        <v>3</v>
      </c>
    </row>
    <row r="847" spans="1:19" x14ac:dyDescent="0.2">
      <c r="A847">
        <v>2020</v>
      </c>
      <c r="B847" t="s">
        <v>306</v>
      </c>
      <c r="C847" t="s">
        <v>321</v>
      </c>
      <c r="D847" t="s">
        <v>80</v>
      </c>
      <c r="E847" t="s">
        <v>111</v>
      </c>
      <c r="F847">
        <v>11</v>
      </c>
      <c r="G847">
        <v>177</v>
      </c>
      <c r="H847">
        <v>297</v>
      </c>
      <c r="I847" s="6">
        <f t="shared" si="57"/>
        <v>59.595959595959592</v>
      </c>
      <c r="J847">
        <v>2274</v>
      </c>
      <c r="K847" s="3">
        <f t="shared" si="58"/>
        <v>7.6565656565656566</v>
      </c>
      <c r="L847">
        <v>7.9</v>
      </c>
      <c r="M847">
        <v>19</v>
      </c>
      <c r="N847">
        <v>7</v>
      </c>
      <c r="O847" s="4">
        <v>140.30000000000001</v>
      </c>
      <c r="P847">
        <v>55</v>
      </c>
      <c r="Q847">
        <v>335</v>
      </c>
      <c r="R847" s="3">
        <f>Q847/P847</f>
        <v>6.0909090909090908</v>
      </c>
      <c r="S847">
        <v>5</v>
      </c>
    </row>
    <row r="848" spans="1:19" x14ac:dyDescent="0.2">
      <c r="A848">
        <v>2014</v>
      </c>
      <c r="B848" t="s">
        <v>556</v>
      </c>
      <c r="C848" t="s">
        <v>321</v>
      </c>
      <c r="D848" t="s">
        <v>242</v>
      </c>
      <c r="E848" t="s">
        <v>111</v>
      </c>
      <c r="F848">
        <v>12</v>
      </c>
      <c r="G848">
        <v>301</v>
      </c>
      <c r="H848">
        <v>501</v>
      </c>
      <c r="I848" s="6">
        <f t="shared" si="57"/>
        <v>60.079840319361274</v>
      </c>
      <c r="J848">
        <v>3181</v>
      </c>
      <c r="K848" s="3">
        <f t="shared" si="58"/>
        <v>6.3493013972055889</v>
      </c>
      <c r="L848">
        <v>6.4</v>
      </c>
      <c r="M848">
        <v>14</v>
      </c>
      <c r="N848">
        <v>6</v>
      </c>
      <c r="O848" s="4">
        <v>120.2</v>
      </c>
      <c r="P848">
        <v>110</v>
      </c>
      <c r="Q848">
        <v>6</v>
      </c>
      <c r="R848" s="3">
        <v>0.1</v>
      </c>
      <c r="S848">
        <v>3</v>
      </c>
    </row>
    <row r="849" spans="1:19" x14ac:dyDescent="0.2">
      <c r="A849">
        <v>2015</v>
      </c>
      <c r="B849" t="s">
        <v>538</v>
      </c>
      <c r="C849" t="s">
        <v>322</v>
      </c>
      <c r="D849" t="s">
        <v>242</v>
      </c>
      <c r="E849" t="s">
        <v>111</v>
      </c>
      <c r="F849">
        <v>10</v>
      </c>
      <c r="G849">
        <v>191</v>
      </c>
      <c r="H849">
        <v>334</v>
      </c>
      <c r="I849" s="6">
        <f t="shared" si="57"/>
        <v>57.185628742514972</v>
      </c>
      <c r="J849">
        <v>2033</v>
      </c>
      <c r="K849" s="3">
        <f t="shared" si="58"/>
        <v>6.0868263473053892</v>
      </c>
      <c r="L849">
        <v>5.6</v>
      </c>
      <c r="M849">
        <v>17</v>
      </c>
      <c r="N849">
        <v>11</v>
      </c>
      <c r="O849" s="4">
        <v>118.5</v>
      </c>
      <c r="P849">
        <v>108</v>
      </c>
      <c r="Q849">
        <v>250</v>
      </c>
      <c r="R849" s="3">
        <v>2.2999999999999998</v>
      </c>
      <c r="S849">
        <v>2</v>
      </c>
    </row>
    <row r="850" spans="1:19" x14ac:dyDescent="0.2">
      <c r="A850">
        <v>2016</v>
      </c>
      <c r="B850" t="s">
        <v>538</v>
      </c>
      <c r="C850" t="s">
        <v>320</v>
      </c>
      <c r="D850" t="s">
        <v>242</v>
      </c>
      <c r="E850" t="s">
        <v>111</v>
      </c>
      <c r="F850">
        <v>8</v>
      </c>
      <c r="G850">
        <v>103</v>
      </c>
      <c r="H850">
        <v>179</v>
      </c>
      <c r="I850" s="6">
        <f t="shared" si="57"/>
        <v>57.541899441340782</v>
      </c>
      <c r="J850">
        <v>1237</v>
      </c>
      <c r="K850" s="3">
        <f t="shared" si="58"/>
        <v>6.9106145251396649</v>
      </c>
      <c r="L850">
        <v>6.2</v>
      </c>
      <c r="M850">
        <v>9</v>
      </c>
      <c r="N850">
        <v>7</v>
      </c>
      <c r="O850" s="4">
        <v>124.4</v>
      </c>
      <c r="P850">
        <v>60</v>
      </c>
      <c r="Q850">
        <v>308</v>
      </c>
      <c r="R850" s="3">
        <v>5.0999999999999996</v>
      </c>
      <c r="S850">
        <v>3</v>
      </c>
    </row>
    <row r="851" spans="1:19" x14ac:dyDescent="0.2">
      <c r="A851">
        <v>2017</v>
      </c>
      <c r="B851" t="s">
        <v>357</v>
      </c>
      <c r="C851" t="s">
        <v>320</v>
      </c>
      <c r="D851" t="s">
        <v>242</v>
      </c>
      <c r="E851" t="s">
        <v>111</v>
      </c>
      <c r="F851">
        <v>12</v>
      </c>
      <c r="G851">
        <v>211</v>
      </c>
      <c r="H851">
        <v>344</v>
      </c>
      <c r="I851" s="6">
        <f t="shared" si="57"/>
        <v>61.337209302325576</v>
      </c>
      <c r="J851">
        <v>2878</v>
      </c>
      <c r="K851" s="3">
        <f t="shared" si="58"/>
        <v>8.3662790697674421</v>
      </c>
      <c r="L851">
        <v>8.6</v>
      </c>
      <c r="M851">
        <v>17</v>
      </c>
      <c r="N851">
        <v>6</v>
      </c>
      <c r="O851" s="4">
        <v>144.4</v>
      </c>
      <c r="P851">
        <v>137</v>
      </c>
      <c r="Q851">
        <v>573</v>
      </c>
      <c r="R851" s="3">
        <v>4.2</v>
      </c>
      <c r="S851">
        <v>13</v>
      </c>
    </row>
    <row r="852" spans="1:19" x14ac:dyDescent="0.2">
      <c r="A852">
        <v>2018</v>
      </c>
      <c r="B852" t="s">
        <v>357</v>
      </c>
      <c r="C852" t="s">
        <v>319</v>
      </c>
      <c r="D852" t="s">
        <v>242</v>
      </c>
      <c r="E852" t="s">
        <v>111</v>
      </c>
      <c r="F852">
        <v>12</v>
      </c>
      <c r="G852">
        <v>231</v>
      </c>
      <c r="H852">
        <v>374</v>
      </c>
      <c r="I852" s="6">
        <f t="shared" si="57"/>
        <v>61.764705882352942</v>
      </c>
      <c r="J852">
        <v>2869</v>
      </c>
      <c r="K852" s="3">
        <f t="shared" si="58"/>
        <v>7.6711229946524062</v>
      </c>
      <c r="L852">
        <v>7.1</v>
      </c>
      <c r="M852">
        <v>16</v>
      </c>
      <c r="N852">
        <v>12</v>
      </c>
      <c r="O852" s="4">
        <v>133.9</v>
      </c>
      <c r="P852">
        <v>140</v>
      </c>
      <c r="Q852">
        <v>632</v>
      </c>
      <c r="R852" s="3">
        <v>4.5</v>
      </c>
      <c r="S852">
        <v>10</v>
      </c>
    </row>
    <row r="853" spans="1:19" x14ac:dyDescent="0.2">
      <c r="A853">
        <v>2019</v>
      </c>
      <c r="B853" t="s">
        <v>357</v>
      </c>
      <c r="C853" t="s">
        <v>321</v>
      </c>
      <c r="D853" t="s">
        <v>242</v>
      </c>
      <c r="E853" t="s">
        <v>111</v>
      </c>
      <c r="F853">
        <v>12</v>
      </c>
      <c r="G853">
        <v>238</v>
      </c>
      <c r="H853">
        <v>389</v>
      </c>
      <c r="I853" s="6">
        <f t="shared" si="57"/>
        <v>61.182519280205661</v>
      </c>
      <c r="J853">
        <v>2939</v>
      </c>
      <c r="K853" s="3">
        <f t="shared" si="58"/>
        <v>7.5552699228791775</v>
      </c>
      <c r="L853">
        <v>7.5</v>
      </c>
      <c r="M853">
        <v>21</v>
      </c>
      <c r="N853">
        <v>10</v>
      </c>
      <c r="O853" s="4">
        <v>137.30000000000001</v>
      </c>
      <c r="P853">
        <v>140</v>
      </c>
      <c r="Q853">
        <v>794</v>
      </c>
      <c r="R853" s="3">
        <v>5.7</v>
      </c>
      <c r="S853">
        <v>12</v>
      </c>
    </row>
    <row r="854" spans="1:19" x14ac:dyDescent="0.2">
      <c r="A854">
        <v>2020</v>
      </c>
      <c r="B854" t="s">
        <v>241</v>
      </c>
      <c r="C854" t="s">
        <v>320</v>
      </c>
      <c r="D854" t="s">
        <v>242</v>
      </c>
      <c r="E854" t="s">
        <v>111</v>
      </c>
      <c r="F854">
        <v>8</v>
      </c>
      <c r="G854">
        <v>151</v>
      </c>
      <c r="H854">
        <v>248</v>
      </c>
      <c r="I854" s="6">
        <f t="shared" si="57"/>
        <v>60.887096774193552</v>
      </c>
      <c r="J854">
        <v>1537</v>
      </c>
      <c r="K854" s="3">
        <f t="shared" si="58"/>
        <v>6.19758064516129</v>
      </c>
      <c r="L854">
        <v>5.6</v>
      </c>
      <c r="M854">
        <v>8</v>
      </c>
      <c r="N854">
        <v>7</v>
      </c>
      <c r="O854" s="4">
        <v>117.9</v>
      </c>
      <c r="P854">
        <v>35</v>
      </c>
      <c r="Q854">
        <v>57</v>
      </c>
      <c r="R854" s="3">
        <f>Q854/P854</f>
        <v>1.6285714285714286</v>
      </c>
      <c r="S854">
        <v>0</v>
      </c>
    </row>
    <row r="855" spans="1:19" x14ac:dyDescent="0.2">
      <c r="A855">
        <v>2014</v>
      </c>
      <c r="B855" t="s">
        <v>460</v>
      </c>
      <c r="C855" t="s">
        <v>320</v>
      </c>
      <c r="D855" t="s">
        <v>251</v>
      </c>
      <c r="E855" t="s">
        <v>111</v>
      </c>
      <c r="F855">
        <v>12</v>
      </c>
      <c r="G855">
        <v>268</v>
      </c>
      <c r="H855">
        <v>436</v>
      </c>
      <c r="I855" s="6">
        <f t="shared" si="57"/>
        <v>61.467889908256879</v>
      </c>
      <c r="J855">
        <v>2779</v>
      </c>
      <c r="K855" s="3">
        <f t="shared" si="58"/>
        <v>6.3738532110091741</v>
      </c>
      <c r="L855">
        <v>4.9000000000000004</v>
      </c>
      <c r="M855">
        <v>19</v>
      </c>
      <c r="N855">
        <v>23</v>
      </c>
      <c r="O855" s="4">
        <v>118.8</v>
      </c>
      <c r="P855">
        <v>69</v>
      </c>
      <c r="Q855">
        <v>200</v>
      </c>
      <c r="R855" s="3">
        <v>2.9</v>
      </c>
      <c r="S855">
        <v>2</v>
      </c>
    </row>
    <row r="856" spans="1:19" x14ac:dyDescent="0.2">
      <c r="A856">
        <v>2015</v>
      </c>
      <c r="B856" t="s">
        <v>615</v>
      </c>
      <c r="C856" t="s">
        <v>320</v>
      </c>
      <c r="D856" t="s">
        <v>251</v>
      </c>
      <c r="E856" t="s">
        <v>111</v>
      </c>
      <c r="F856">
        <v>8</v>
      </c>
      <c r="G856">
        <v>124</v>
      </c>
      <c r="H856">
        <v>213</v>
      </c>
      <c r="I856" s="6">
        <f t="shared" si="57"/>
        <v>58.215962441314552</v>
      </c>
      <c r="J856">
        <v>1531</v>
      </c>
      <c r="K856" s="3">
        <f t="shared" si="58"/>
        <v>7.187793427230047</v>
      </c>
      <c r="L856">
        <v>7</v>
      </c>
      <c r="M856">
        <v>16</v>
      </c>
      <c r="N856">
        <v>8</v>
      </c>
      <c r="O856" s="4">
        <v>131.19999999999999</v>
      </c>
      <c r="P856">
        <v>75</v>
      </c>
      <c r="Q856">
        <v>197</v>
      </c>
      <c r="R856" s="3">
        <v>2.6</v>
      </c>
      <c r="S856">
        <v>0</v>
      </c>
    </row>
    <row r="857" spans="1:19" x14ac:dyDescent="0.2">
      <c r="A857">
        <v>2016</v>
      </c>
      <c r="B857" t="s">
        <v>460</v>
      </c>
      <c r="C857" t="s">
        <v>321</v>
      </c>
      <c r="D857" t="s">
        <v>251</v>
      </c>
      <c r="E857" t="s">
        <v>111</v>
      </c>
      <c r="F857">
        <v>11</v>
      </c>
      <c r="G857">
        <v>224</v>
      </c>
      <c r="H857">
        <v>404</v>
      </c>
      <c r="I857" s="6">
        <f t="shared" si="57"/>
        <v>55.445544554455452</v>
      </c>
      <c r="J857">
        <v>2603</v>
      </c>
      <c r="K857" s="3">
        <f t="shared" si="58"/>
        <v>6.4430693069306928</v>
      </c>
      <c r="L857">
        <v>5.9</v>
      </c>
      <c r="M857">
        <v>16</v>
      </c>
      <c r="N857">
        <v>12</v>
      </c>
      <c r="O857" s="4">
        <v>116.7</v>
      </c>
      <c r="P857">
        <v>124</v>
      </c>
      <c r="Q857">
        <v>333</v>
      </c>
      <c r="R857" s="3">
        <v>2.7</v>
      </c>
      <c r="S857">
        <v>4</v>
      </c>
    </row>
    <row r="858" spans="1:19" x14ac:dyDescent="0.2">
      <c r="A858">
        <v>2017</v>
      </c>
      <c r="B858" t="s">
        <v>460</v>
      </c>
      <c r="C858" t="s">
        <v>321</v>
      </c>
      <c r="D858" t="s">
        <v>251</v>
      </c>
      <c r="E858" t="s">
        <v>111</v>
      </c>
      <c r="F858">
        <v>12</v>
      </c>
      <c r="G858">
        <v>348</v>
      </c>
      <c r="H858">
        <v>566</v>
      </c>
      <c r="I858" s="6">
        <f t="shared" si="57"/>
        <v>61.484098939929332</v>
      </c>
      <c r="J858">
        <v>4016</v>
      </c>
      <c r="K858" s="3">
        <f t="shared" si="58"/>
        <v>7.0954063604240281</v>
      </c>
      <c r="L858">
        <v>6.6</v>
      </c>
      <c r="M858">
        <v>27</v>
      </c>
      <c r="N858">
        <v>18</v>
      </c>
      <c r="O858" s="4">
        <v>130.5</v>
      </c>
      <c r="P858">
        <v>76</v>
      </c>
      <c r="Q858">
        <v>20</v>
      </c>
      <c r="R858" s="3">
        <v>0.3</v>
      </c>
      <c r="S858">
        <v>7</v>
      </c>
    </row>
    <row r="859" spans="1:19" x14ac:dyDescent="0.2">
      <c r="A859">
        <v>2014</v>
      </c>
      <c r="B859" t="s">
        <v>588</v>
      </c>
      <c r="C859" t="s">
        <v>321</v>
      </c>
      <c r="D859" t="s">
        <v>139</v>
      </c>
      <c r="E859" t="s">
        <v>111</v>
      </c>
      <c r="F859">
        <v>11</v>
      </c>
      <c r="G859">
        <v>160</v>
      </c>
      <c r="H859">
        <v>307</v>
      </c>
      <c r="I859" s="6">
        <f t="shared" si="57"/>
        <v>52.11726384364821</v>
      </c>
      <c r="J859">
        <v>1927</v>
      </c>
      <c r="K859" s="3">
        <f t="shared" si="58"/>
        <v>6.2768729641693808</v>
      </c>
      <c r="L859">
        <v>6.1</v>
      </c>
      <c r="M859">
        <v>15</v>
      </c>
      <c r="N859">
        <v>8</v>
      </c>
      <c r="O859" s="4">
        <v>115.8</v>
      </c>
      <c r="P859">
        <v>101</v>
      </c>
      <c r="Q859">
        <v>297</v>
      </c>
      <c r="R859" s="3">
        <v>2.9</v>
      </c>
      <c r="S859">
        <v>4</v>
      </c>
    </row>
    <row r="860" spans="1:19" x14ac:dyDescent="0.2">
      <c r="A860">
        <v>2015</v>
      </c>
      <c r="B860" t="s">
        <v>530</v>
      </c>
      <c r="C860" t="s">
        <v>321</v>
      </c>
      <c r="D860" t="s">
        <v>139</v>
      </c>
      <c r="E860" t="s">
        <v>111</v>
      </c>
      <c r="F860">
        <v>12</v>
      </c>
      <c r="G860">
        <v>171</v>
      </c>
      <c r="H860">
        <v>324</v>
      </c>
      <c r="I860" s="6">
        <f t="shared" si="57"/>
        <v>52.777777777777779</v>
      </c>
      <c r="J860">
        <v>2272</v>
      </c>
      <c r="K860" s="3">
        <f t="shared" si="58"/>
        <v>7.0123456790123457</v>
      </c>
      <c r="L860">
        <v>5.7</v>
      </c>
      <c r="M860">
        <v>13</v>
      </c>
      <c r="N860">
        <v>15</v>
      </c>
      <c r="O860" s="4">
        <v>115.7</v>
      </c>
      <c r="P860">
        <v>84</v>
      </c>
      <c r="Q860">
        <v>95</v>
      </c>
      <c r="R860" s="3">
        <v>1.1000000000000001</v>
      </c>
      <c r="S860">
        <v>3</v>
      </c>
    </row>
    <row r="861" spans="1:19" x14ac:dyDescent="0.2">
      <c r="A861">
        <v>2016</v>
      </c>
      <c r="B861" t="s">
        <v>487</v>
      </c>
      <c r="C861" t="s">
        <v>320</v>
      </c>
      <c r="D861" t="s">
        <v>139</v>
      </c>
      <c r="E861" t="s">
        <v>111</v>
      </c>
      <c r="F861">
        <v>11</v>
      </c>
      <c r="G861">
        <v>198</v>
      </c>
      <c r="H861">
        <v>348</v>
      </c>
      <c r="I861" s="6">
        <f t="shared" si="57"/>
        <v>56.896551724137936</v>
      </c>
      <c r="J861">
        <v>2706</v>
      </c>
      <c r="K861" s="3">
        <f t="shared" si="58"/>
        <v>7.7758620689655169</v>
      </c>
      <c r="L861">
        <v>6.9</v>
      </c>
      <c r="M861">
        <v>11</v>
      </c>
      <c r="N861">
        <v>12</v>
      </c>
      <c r="O861" s="4">
        <v>125.7</v>
      </c>
      <c r="P861">
        <v>91</v>
      </c>
      <c r="Q861">
        <v>245</v>
      </c>
      <c r="R861" s="3">
        <v>2.7</v>
      </c>
      <c r="S861">
        <v>3</v>
      </c>
    </row>
    <row r="862" spans="1:19" x14ac:dyDescent="0.2">
      <c r="A862">
        <v>2017</v>
      </c>
      <c r="B862" t="s">
        <v>617</v>
      </c>
      <c r="C862" t="s">
        <v>319</v>
      </c>
      <c r="D862" t="s">
        <v>139</v>
      </c>
      <c r="E862" t="s">
        <v>111</v>
      </c>
      <c r="F862">
        <v>8</v>
      </c>
      <c r="G862">
        <v>122</v>
      </c>
      <c r="H862">
        <v>232</v>
      </c>
      <c r="I862" s="6">
        <f t="shared" si="57"/>
        <v>52.586206896551722</v>
      </c>
      <c r="J862">
        <v>1490</v>
      </c>
      <c r="K862" s="3">
        <f t="shared" si="58"/>
        <v>6.4224137931034484</v>
      </c>
      <c r="L862">
        <v>5.7</v>
      </c>
      <c r="M862">
        <v>7</v>
      </c>
      <c r="N862">
        <v>7</v>
      </c>
      <c r="O862" s="4">
        <v>110.5</v>
      </c>
      <c r="P862">
        <v>34</v>
      </c>
      <c r="Q862">
        <v>-29</v>
      </c>
      <c r="R862" s="3">
        <v>-0.9</v>
      </c>
      <c r="S862">
        <v>2</v>
      </c>
    </row>
    <row r="863" spans="1:19" x14ac:dyDescent="0.2">
      <c r="A863">
        <v>2018</v>
      </c>
      <c r="B863" t="s">
        <v>385</v>
      </c>
      <c r="C863" t="s">
        <v>321</v>
      </c>
      <c r="D863" t="s">
        <v>139</v>
      </c>
      <c r="E863" t="s">
        <v>111</v>
      </c>
      <c r="F863">
        <v>10</v>
      </c>
      <c r="G863">
        <v>145</v>
      </c>
      <c r="H863">
        <v>222</v>
      </c>
      <c r="I863" s="6">
        <f t="shared" si="57"/>
        <v>65.315315315315317</v>
      </c>
      <c r="J863">
        <v>1795</v>
      </c>
      <c r="K863" s="3">
        <f t="shared" si="58"/>
        <v>8.0855855855855854</v>
      </c>
      <c r="L863">
        <v>7.9</v>
      </c>
      <c r="M863">
        <v>11</v>
      </c>
      <c r="N863">
        <v>6</v>
      </c>
      <c r="O863" s="4">
        <v>144.19999999999999</v>
      </c>
      <c r="P863">
        <v>56</v>
      </c>
      <c r="Q863">
        <v>173</v>
      </c>
      <c r="R863" s="3">
        <v>3.1</v>
      </c>
      <c r="S863">
        <v>1</v>
      </c>
    </row>
    <row r="864" spans="1:19" x14ac:dyDescent="0.2">
      <c r="A864">
        <v>2019</v>
      </c>
      <c r="B864" t="s">
        <v>618</v>
      </c>
      <c r="C864" t="s">
        <v>320</v>
      </c>
      <c r="D864" t="s">
        <v>139</v>
      </c>
      <c r="E864" t="s">
        <v>111</v>
      </c>
      <c r="F864">
        <v>8</v>
      </c>
      <c r="G864">
        <v>83</v>
      </c>
      <c r="H864">
        <v>161</v>
      </c>
      <c r="I864" s="6">
        <f t="shared" si="57"/>
        <v>51.552795031055901</v>
      </c>
      <c r="J864">
        <v>900</v>
      </c>
      <c r="K864" s="3">
        <f t="shared" si="58"/>
        <v>5.5900621118012426</v>
      </c>
      <c r="L864">
        <v>4.3</v>
      </c>
      <c r="M864">
        <v>5</v>
      </c>
      <c r="N864">
        <v>7</v>
      </c>
      <c r="O864" s="4">
        <v>100.1</v>
      </c>
      <c r="P864">
        <v>75</v>
      </c>
      <c r="Q864">
        <v>173</v>
      </c>
      <c r="R864" s="3">
        <v>2.2999999999999998</v>
      </c>
      <c r="S864">
        <v>4</v>
      </c>
    </row>
    <row r="865" spans="1:19" x14ac:dyDescent="0.2">
      <c r="A865">
        <v>2020</v>
      </c>
      <c r="B865" t="s">
        <v>221</v>
      </c>
      <c r="C865" t="s">
        <v>320</v>
      </c>
      <c r="D865" t="s">
        <v>139</v>
      </c>
      <c r="E865" t="s">
        <v>111</v>
      </c>
      <c r="F865">
        <v>10</v>
      </c>
      <c r="G865">
        <v>160</v>
      </c>
      <c r="H865">
        <v>248</v>
      </c>
      <c r="I865" s="6">
        <f t="shared" si="57"/>
        <v>64.516129032258064</v>
      </c>
      <c r="J865">
        <v>1917</v>
      </c>
      <c r="K865" s="3">
        <f t="shared" si="58"/>
        <v>7.729838709677419</v>
      </c>
      <c r="L865">
        <v>7.9</v>
      </c>
      <c r="M865">
        <v>11</v>
      </c>
      <c r="N865">
        <v>4</v>
      </c>
      <c r="O865" s="4">
        <v>140.9</v>
      </c>
      <c r="P865">
        <v>84</v>
      </c>
      <c r="Q865">
        <v>3</v>
      </c>
      <c r="R865" s="3">
        <f>Q865/P865</f>
        <v>3.5714285714285712E-2</v>
      </c>
      <c r="S865">
        <v>2</v>
      </c>
    </row>
    <row r="866" spans="1:19" x14ac:dyDescent="0.2">
      <c r="A866">
        <v>2014</v>
      </c>
      <c r="B866" t="s">
        <v>475</v>
      </c>
      <c r="C866" t="s">
        <v>320</v>
      </c>
      <c r="D866" t="s">
        <v>236</v>
      </c>
      <c r="E866" t="s">
        <v>111</v>
      </c>
      <c r="F866">
        <v>12</v>
      </c>
      <c r="G866">
        <v>246</v>
      </c>
      <c r="H866">
        <v>376</v>
      </c>
      <c r="I866" s="6">
        <f t="shared" si="57"/>
        <v>65.425531914893625</v>
      </c>
      <c r="J866">
        <v>2670</v>
      </c>
      <c r="K866" s="3">
        <f t="shared" si="58"/>
        <v>7.1010638297872344</v>
      </c>
      <c r="L866">
        <v>7.4</v>
      </c>
      <c r="M866">
        <v>22</v>
      </c>
      <c r="N866">
        <v>7</v>
      </c>
      <c r="O866" s="4">
        <v>140.69999999999999</v>
      </c>
      <c r="P866">
        <v>166</v>
      </c>
      <c r="Q866">
        <v>539</v>
      </c>
      <c r="R866" s="3">
        <v>3.2</v>
      </c>
      <c r="S866">
        <v>6</v>
      </c>
    </row>
    <row r="867" spans="1:19" x14ac:dyDescent="0.2">
      <c r="A867">
        <v>2015</v>
      </c>
      <c r="B867" t="s">
        <v>475</v>
      </c>
      <c r="C867" t="s">
        <v>319</v>
      </c>
      <c r="D867" t="s">
        <v>236</v>
      </c>
      <c r="E867" t="s">
        <v>111</v>
      </c>
      <c r="F867">
        <v>12</v>
      </c>
      <c r="G867">
        <v>223</v>
      </c>
      <c r="H867">
        <v>382</v>
      </c>
      <c r="I867" s="6">
        <f t="shared" si="57"/>
        <v>58.376963350785338</v>
      </c>
      <c r="J867">
        <v>2517</v>
      </c>
      <c r="K867" s="3">
        <f t="shared" si="58"/>
        <v>6.5890052356020945</v>
      </c>
      <c r="L867">
        <v>6.1</v>
      </c>
      <c r="M867">
        <v>14</v>
      </c>
      <c r="N867">
        <v>10</v>
      </c>
      <c r="O867" s="4">
        <v>120.6</v>
      </c>
      <c r="P867">
        <v>139</v>
      </c>
      <c r="Q867">
        <v>593</v>
      </c>
      <c r="R867" s="3">
        <v>4.3</v>
      </c>
      <c r="S867">
        <v>10</v>
      </c>
    </row>
    <row r="868" spans="1:19" x14ac:dyDescent="0.2">
      <c r="A868">
        <v>2016</v>
      </c>
      <c r="B868" t="s">
        <v>475</v>
      </c>
      <c r="C868" t="s">
        <v>321</v>
      </c>
      <c r="D868" t="s">
        <v>236</v>
      </c>
      <c r="E868" t="s">
        <v>111</v>
      </c>
      <c r="F868">
        <v>11</v>
      </c>
      <c r="G868">
        <v>220</v>
      </c>
      <c r="H868">
        <v>342</v>
      </c>
      <c r="I868" s="6">
        <f t="shared" si="57"/>
        <v>64.327485380116954</v>
      </c>
      <c r="J868">
        <v>2184</v>
      </c>
      <c r="K868" s="3">
        <f t="shared" si="58"/>
        <v>6.3859649122807021</v>
      </c>
      <c r="L868">
        <v>5.2</v>
      </c>
      <c r="M868">
        <v>11</v>
      </c>
      <c r="N868">
        <v>14</v>
      </c>
      <c r="O868" s="4">
        <v>120.4</v>
      </c>
      <c r="P868">
        <v>115</v>
      </c>
      <c r="Q868">
        <v>-8</v>
      </c>
      <c r="R868" s="3">
        <v>-0.1</v>
      </c>
      <c r="S868">
        <v>5</v>
      </c>
    </row>
    <row r="869" spans="1:19" x14ac:dyDescent="0.2">
      <c r="A869">
        <v>2017</v>
      </c>
      <c r="B869" t="s">
        <v>439</v>
      </c>
      <c r="C869" t="s">
        <v>321</v>
      </c>
      <c r="D869" t="s">
        <v>236</v>
      </c>
      <c r="E869" t="s">
        <v>111</v>
      </c>
      <c r="F869">
        <v>12</v>
      </c>
      <c r="G869">
        <v>194</v>
      </c>
      <c r="H869">
        <v>333</v>
      </c>
      <c r="I869" s="6">
        <f t="shared" si="57"/>
        <v>58.258258258258252</v>
      </c>
      <c r="J869">
        <v>2061</v>
      </c>
      <c r="K869" s="3">
        <f t="shared" si="58"/>
        <v>6.1891891891891895</v>
      </c>
      <c r="L869">
        <v>5.7</v>
      </c>
      <c r="M869">
        <v>12</v>
      </c>
      <c r="N869">
        <v>9</v>
      </c>
      <c r="O869" s="4">
        <v>116.7</v>
      </c>
      <c r="P869">
        <v>115</v>
      </c>
      <c r="Q869">
        <v>113</v>
      </c>
      <c r="R869" s="3">
        <v>1</v>
      </c>
      <c r="S869">
        <v>5</v>
      </c>
    </row>
    <row r="870" spans="1:19" x14ac:dyDescent="0.2">
      <c r="A870">
        <v>2018</v>
      </c>
      <c r="B870" t="s">
        <v>370</v>
      </c>
      <c r="C870" t="s">
        <v>322</v>
      </c>
      <c r="D870" t="s">
        <v>236</v>
      </c>
      <c r="E870" t="s">
        <v>111</v>
      </c>
      <c r="F870">
        <v>9</v>
      </c>
      <c r="G870">
        <v>116</v>
      </c>
      <c r="H870">
        <v>191</v>
      </c>
      <c r="I870" s="6">
        <f t="shared" si="57"/>
        <v>60.732984293193716</v>
      </c>
      <c r="J870">
        <v>1159</v>
      </c>
      <c r="K870" s="3">
        <f t="shared" si="58"/>
        <v>6.0680628272251305</v>
      </c>
      <c r="L870">
        <v>4.4000000000000004</v>
      </c>
      <c r="M870">
        <v>7</v>
      </c>
      <c r="N870">
        <v>10</v>
      </c>
      <c r="O870" s="4">
        <v>113.3</v>
      </c>
      <c r="P870">
        <v>81</v>
      </c>
      <c r="Q870">
        <v>237</v>
      </c>
      <c r="R870" s="3">
        <v>2.9</v>
      </c>
      <c r="S870">
        <v>2</v>
      </c>
    </row>
    <row r="871" spans="1:19" x14ac:dyDescent="0.2">
      <c r="A871">
        <v>2019</v>
      </c>
      <c r="B871" t="s">
        <v>370</v>
      </c>
      <c r="C871" t="s">
        <v>320</v>
      </c>
      <c r="D871" t="s">
        <v>236</v>
      </c>
      <c r="E871" t="s">
        <v>111</v>
      </c>
      <c r="F871">
        <v>9</v>
      </c>
      <c r="G871">
        <v>147</v>
      </c>
      <c r="H871">
        <v>231</v>
      </c>
      <c r="I871" s="6">
        <f t="shared" si="57"/>
        <v>63.636363636363633</v>
      </c>
      <c r="J871">
        <v>1590</v>
      </c>
      <c r="K871" s="3">
        <f t="shared" si="58"/>
        <v>6.883116883116883</v>
      </c>
      <c r="L871">
        <v>5.0999999999999996</v>
      </c>
      <c r="M871">
        <v>11</v>
      </c>
      <c r="N871">
        <v>14</v>
      </c>
      <c r="O871" s="4">
        <v>125</v>
      </c>
      <c r="P871">
        <v>56</v>
      </c>
      <c r="Q871">
        <v>119</v>
      </c>
      <c r="R871" s="3">
        <v>2.1</v>
      </c>
      <c r="S871">
        <v>0</v>
      </c>
    </row>
    <row r="872" spans="1:19" x14ac:dyDescent="0.2">
      <c r="A872">
        <v>2020</v>
      </c>
      <c r="B872" t="s">
        <v>235</v>
      </c>
      <c r="C872" t="s">
        <v>320</v>
      </c>
      <c r="D872" t="s">
        <v>236</v>
      </c>
      <c r="E872" t="s">
        <v>111</v>
      </c>
      <c r="F872">
        <v>9</v>
      </c>
      <c r="G872">
        <v>173</v>
      </c>
      <c r="H872">
        <v>282</v>
      </c>
      <c r="I872" s="6">
        <f t="shared" si="57"/>
        <v>61.347517730496456</v>
      </c>
      <c r="J872">
        <v>1925</v>
      </c>
      <c r="K872" s="3">
        <f t="shared" si="58"/>
        <v>6.8262411347517729</v>
      </c>
      <c r="L872">
        <v>6.9</v>
      </c>
      <c r="M872">
        <v>17</v>
      </c>
      <c r="N872">
        <v>7</v>
      </c>
      <c r="O872" s="4">
        <v>133.6</v>
      </c>
      <c r="P872">
        <v>64</v>
      </c>
      <c r="Q872">
        <v>76</v>
      </c>
      <c r="R872" s="3">
        <f>Q872/P872</f>
        <v>1.1875</v>
      </c>
      <c r="S872">
        <v>0</v>
      </c>
    </row>
    <row r="873" spans="1:19" x14ac:dyDescent="0.2">
      <c r="A873">
        <v>2014</v>
      </c>
      <c r="B873" t="s">
        <v>457</v>
      </c>
      <c r="C873" t="s">
        <v>322</v>
      </c>
      <c r="D873" t="s">
        <v>40</v>
      </c>
      <c r="E873" t="s">
        <v>111</v>
      </c>
      <c r="F873">
        <v>11</v>
      </c>
      <c r="G873">
        <v>191</v>
      </c>
      <c r="H873">
        <v>271</v>
      </c>
      <c r="I873" s="6">
        <f t="shared" si="57"/>
        <v>70.479704797047972</v>
      </c>
      <c r="J873">
        <v>1832</v>
      </c>
      <c r="K873" s="3">
        <f t="shared" si="58"/>
        <v>6.7601476014760147</v>
      </c>
      <c r="L873">
        <v>7.1</v>
      </c>
      <c r="M873">
        <v>11</v>
      </c>
      <c r="N873">
        <v>3</v>
      </c>
      <c r="O873" s="4">
        <v>138.4</v>
      </c>
      <c r="P873">
        <v>100</v>
      </c>
      <c r="Q873">
        <v>196</v>
      </c>
      <c r="R873" s="3">
        <v>2</v>
      </c>
      <c r="S873">
        <v>5</v>
      </c>
    </row>
    <row r="874" spans="1:19" x14ac:dyDescent="0.2">
      <c r="A874">
        <v>2015</v>
      </c>
      <c r="B874" t="s">
        <v>457</v>
      </c>
      <c r="C874" t="s">
        <v>320</v>
      </c>
      <c r="D874" t="s">
        <v>40</v>
      </c>
      <c r="E874" t="s">
        <v>111</v>
      </c>
      <c r="F874">
        <v>11</v>
      </c>
      <c r="G874">
        <v>201</v>
      </c>
      <c r="H874">
        <v>329</v>
      </c>
      <c r="I874" s="6">
        <f t="shared" si="57"/>
        <v>61.094224924012153</v>
      </c>
      <c r="J874">
        <v>2375</v>
      </c>
      <c r="K874" s="3">
        <f t="shared" si="58"/>
        <v>7.2188449848024314</v>
      </c>
      <c r="L874">
        <v>7.5</v>
      </c>
      <c r="M874">
        <v>20</v>
      </c>
      <c r="N874">
        <v>7</v>
      </c>
      <c r="O874" s="4">
        <v>137.5</v>
      </c>
      <c r="P874">
        <v>41</v>
      </c>
      <c r="Q874">
        <v>41</v>
      </c>
      <c r="R874" s="3">
        <v>1</v>
      </c>
      <c r="S874">
        <v>2</v>
      </c>
    </row>
    <row r="875" spans="1:19" x14ac:dyDescent="0.2">
      <c r="A875">
        <v>2016</v>
      </c>
      <c r="B875" t="s">
        <v>457</v>
      </c>
      <c r="C875" t="s">
        <v>319</v>
      </c>
      <c r="D875" t="s">
        <v>40</v>
      </c>
      <c r="E875" t="s">
        <v>111</v>
      </c>
      <c r="F875">
        <v>13</v>
      </c>
      <c r="G875">
        <v>293</v>
      </c>
      <c r="H875">
        <v>460</v>
      </c>
      <c r="I875" s="6">
        <f t="shared" ref="I875:I879" si="59">G875/H875*100</f>
        <v>63.695652173913039</v>
      </c>
      <c r="J875">
        <v>3180</v>
      </c>
      <c r="K875" s="3">
        <f t="shared" ref="K875:K879" si="60">J875/H875</f>
        <v>6.9130434782608692</v>
      </c>
      <c r="L875">
        <v>6.7</v>
      </c>
      <c r="M875">
        <v>23</v>
      </c>
      <c r="N875">
        <v>12</v>
      </c>
      <c r="O875" s="4">
        <v>133</v>
      </c>
      <c r="P875">
        <v>48</v>
      </c>
      <c r="Q875">
        <v>128</v>
      </c>
      <c r="R875" s="3">
        <v>2.7</v>
      </c>
      <c r="S875">
        <v>4</v>
      </c>
    </row>
    <row r="876" spans="1:19" x14ac:dyDescent="0.2">
      <c r="A876">
        <v>2017</v>
      </c>
      <c r="B876" t="s">
        <v>457</v>
      </c>
      <c r="C876" t="s">
        <v>321</v>
      </c>
      <c r="D876" t="s">
        <v>40</v>
      </c>
      <c r="E876" t="s">
        <v>111</v>
      </c>
      <c r="F876">
        <v>13</v>
      </c>
      <c r="G876">
        <v>283</v>
      </c>
      <c r="H876">
        <v>443</v>
      </c>
      <c r="I876" s="6">
        <f t="shared" si="59"/>
        <v>63.882618510158018</v>
      </c>
      <c r="J876">
        <v>3290</v>
      </c>
      <c r="K876" s="3">
        <f t="shared" si="60"/>
        <v>7.4266365688487586</v>
      </c>
      <c r="L876">
        <v>7.5</v>
      </c>
      <c r="M876">
        <v>17</v>
      </c>
      <c r="N876">
        <v>7</v>
      </c>
      <c r="O876" s="4">
        <v>135.80000000000001</v>
      </c>
      <c r="P876">
        <v>48</v>
      </c>
      <c r="Q876">
        <v>50</v>
      </c>
      <c r="R876" s="3">
        <v>1</v>
      </c>
      <c r="S876">
        <v>5</v>
      </c>
    </row>
    <row r="877" spans="1:19" x14ac:dyDescent="0.2">
      <c r="A877">
        <v>2018</v>
      </c>
      <c r="B877" t="s">
        <v>419</v>
      </c>
      <c r="C877" t="s">
        <v>320</v>
      </c>
      <c r="D877" t="s">
        <v>40</v>
      </c>
      <c r="E877" t="s">
        <v>111</v>
      </c>
      <c r="F877">
        <v>13</v>
      </c>
      <c r="G877">
        <v>144</v>
      </c>
      <c r="H877">
        <v>229</v>
      </c>
      <c r="I877" s="6">
        <f t="shared" si="59"/>
        <v>62.882096069869</v>
      </c>
      <c r="J877">
        <v>1669</v>
      </c>
      <c r="K877" s="3">
        <f t="shared" si="60"/>
        <v>7.2882096069868991</v>
      </c>
      <c r="L877">
        <v>7.3</v>
      </c>
      <c r="M877">
        <v>14</v>
      </c>
      <c r="N877">
        <v>6</v>
      </c>
      <c r="O877" s="4">
        <v>139</v>
      </c>
      <c r="P877">
        <v>74</v>
      </c>
      <c r="Q877">
        <v>191</v>
      </c>
      <c r="R877" s="3">
        <v>2.6</v>
      </c>
      <c r="S877">
        <v>1</v>
      </c>
    </row>
    <row r="878" spans="1:19" x14ac:dyDescent="0.2">
      <c r="A878">
        <v>2019</v>
      </c>
      <c r="B878" t="s">
        <v>355</v>
      </c>
      <c r="C878" t="s">
        <v>321</v>
      </c>
      <c r="D878" t="s">
        <v>40</v>
      </c>
      <c r="E878" t="s">
        <v>111</v>
      </c>
      <c r="F878">
        <v>12</v>
      </c>
      <c r="G878">
        <v>299</v>
      </c>
      <c r="H878">
        <v>460</v>
      </c>
      <c r="I878" s="6">
        <f t="shared" si="59"/>
        <v>65</v>
      </c>
      <c r="J878">
        <v>3628</v>
      </c>
      <c r="K878" s="3">
        <f t="shared" si="60"/>
        <v>7.8869565217391306</v>
      </c>
      <c r="L878">
        <v>8.1999999999999993</v>
      </c>
      <c r="M878">
        <v>30</v>
      </c>
      <c r="N878">
        <v>10</v>
      </c>
      <c r="O878" s="4">
        <v>148.4</v>
      </c>
      <c r="P878">
        <v>86</v>
      </c>
      <c r="Q878">
        <v>137</v>
      </c>
      <c r="R878" s="3">
        <v>1.6</v>
      </c>
      <c r="S878">
        <v>2</v>
      </c>
    </row>
    <row r="879" spans="1:19" x14ac:dyDescent="0.2">
      <c r="A879">
        <v>2020</v>
      </c>
      <c r="B879" t="s">
        <v>207</v>
      </c>
      <c r="C879" t="s">
        <v>320</v>
      </c>
      <c r="D879" t="s">
        <v>40</v>
      </c>
      <c r="E879" t="s">
        <v>111</v>
      </c>
      <c r="F879">
        <v>9</v>
      </c>
      <c r="G879">
        <v>211</v>
      </c>
      <c r="H879">
        <v>301</v>
      </c>
      <c r="I879" s="6">
        <f t="shared" si="59"/>
        <v>70.099667774086384</v>
      </c>
      <c r="J879">
        <v>2141</v>
      </c>
      <c r="K879" s="3">
        <f t="shared" si="60"/>
        <v>7.1129568106312293</v>
      </c>
      <c r="L879">
        <v>7.1</v>
      </c>
      <c r="M879">
        <v>16</v>
      </c>
      <c r="N879">
        <v>7</v>
      </c>
      <c r="O879" s="4">
        <v>142.69999999999999</v>
      </c>
      <c r="P879">
        <v>30</v>
      </c>
      <c r="Q879">
        <v>-66</v>
      </c>
      <c r="R879" s="3">
        <f>Q879/P879</f>
        <v>-2.2000000000000002</v>
      </c>
      <c r="S879">
        <v>0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F796-6A5F-F841-8AAD-6CD75AEA953E}">
  <dimension ref="A1:A2"/>
  <sheetViews>
    <sheetView workbookViewId="0">
      <selection activeCell="B12" sqref="B12"/>
    </sheetView>
  </sheetViews>
  <sheetFormatPr baseColWidth="10" defaultRowHeight="16" x14ac:dyDescent="0.2"/>
  <sheetData>
    <row r="1" spans="1:1" x14ac:dyDescent="0.2">
      <c r="A1" t="s">
        <v>635</v>
      </c>
    </row>
    <row r="2" spans="1:1" x14ac:dyDescent="0.2">
      <c r="A2" t="s">
        <v>642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06A9-A05A-2F41-BEDA-05F2CF656699}"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7" sqref="A1:XFD1048576"/>
    </sheetView>
  </sheetViews>
  <sheetFormatPr baseColWidth="10" defaultRowHeight="16" x14ac:dyDescent="0.2"/>
  <cols>
    <col min="1" max="1" width="7.33203125" bestFit="1" customWidth="1"/>
    <col min="2" max="2" width="17.33203125" bestFit="1" customWidth="1"/>
    <col min="3" max="3" width="13.33203125" bestFit="1" customWidth="1"/>
    <col min="4" max="4" width="18" bestFit="1" customWidth="1"/>
    <col min="5" max="5" width="12.83203125" bestFit="1" customWidth="1"/>
    <col min="6" max="6" width="9.5" bestFit="1" customWidth="1"/>
    <col min="7" max="7" width="13.83203125" bestFit="1" customWidth="1"/>
    <col min="8" max="8" width="11.33203125" bestFit="1" customWidth="1"/>
    <col min="9" max="9" width="23.33203125" bestFit="1" customWidth="1"/>
    <col min="10" max="10" width="8.1640625" bestFit="1" customWidth="1"/>
    <col min="11" max="11" width="6.6640625" bestFit="1" customWidth="1"/>
    <col min="12" max="12" width="7.83203125" style="4" bestFit="1" customWidth="1"/>
    <col min="13" max="14" width="5.83203125" bestFit="1" customWidth="1"/>
    <col min="15" max="15" width="7.5" bestFit="1" customWidth="1"/>
    <col min="16" max="16" width="16.33203125" bestFit="1" customWidth="1"/>
    <col min="17" max="17" width="13.1640625" bestFit="1" customWidth="1"/>
    <col min="18" max="18" width="15.33203125" bestFit="1" customWidth="1"/>
    <col min="19" max="19" width="10.83203125" bestFit="1" customWidth="1"/>
  </cols>
  <sheetData>
    <row r="1" spans="1:19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s="4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</row>
    <row r="2" spans="1:19" x14ac:dyDescent="0.2">
      <c r="A2">
        <v>2014</v>
      </c>
      <c r="B2" t="s">
        <v>579</v>
      </c>
      <c r="C2" t="s">
        <v>321</v>
      </c>
      <c r="D2" t="s">
        <v>71</v>
      </c>
      <c r="E2" t="s">
        <v>90</v>
      </c>
      <c r="F2">
        <v>13</v>
      </c>
      <c r="G2">
        <v>131</v>
      </c>
      <c r="H2">
        <v>230</v>
      </c>
      <c r="I2" s="6">
        <f t="shared" ref="I2:I65" si="0">G2/H2*100</f>
        <v>56.956521739130437</v>
      </c>
      <c r="J2">
        <v>1623</v>
      </c>
      <c r="K2" s="3">
        <f t="shared" ref="K2:K65" si="1">J2/H2</f>
        <v>7.0565217391304351</v>
      </c>
      <c r="L2" s="4">
        <v>6.2</v>
      </c>
      <c r="M2">
        <v>13</v>
      </c>
      <c r="N2">
        <v>10</v>
      </c>
      <c r="O2" s="4">
        <v>126.2</v>
      </c>
      <c r="P2">
        <v>180</v>
      </c>
      <c r="Q2">
        <v>1179</v>
      </c>
      <c r="R2" s="3">
        <f>Q2/P2</f>
        <v>6.55</v>
      </c>
      <c r="S2">
        <v>11</v>
      </c>
    </row>
    <row r="3" spans="1:19" x14ac:dyDescent="0.2">
      <c r="A3">
        <v>2015</v>
      </c>
      <c r="B3" t="s">
        <v>608</v>
      </c>
      <c r="C3" t="s">
        <v>322</v>
      </c>
      <c r="D3" t="s">
        <v>71</v>
      </c>
      <c r="E3" t="s">
        <v>90</v>
      </c>
      <c r="F3">
        <v>9</v>
      </c>
      <c r="G3">
        <v>27</v>
      </c>
      <c r="H3">
        <v>82</v>
      </c>
      <c r="I3" s="6">
        <f t="shared" si="0"/>
        <v>32.926829268292686</v>
      </c>
      <c r="J3">
        <v>253</v>
      </c>
      <c r="K3" s="3">
        <f t="shared" si="1"/>
        <v>3.0853658536585367</v>
      </c>
      <c r="L3" s="4">
        <v>1.9</v>
      </c>
      <c r="M3">
        <v>2</v>
      </c>
      <c r="N3">
        <v>3</v>
      </c>
      <c r="O3" s="4">
        <v>59.6</v>
      </c>
      <c r="P3">
        <v>72</v>
      </c>
      <c r="Q3">
        <v>454</v>
      </c>
      <c r="R3" s="3">
        <f t="shared" ref="R3:R66" si="2">Q3/P3</f>
        <v>6.3055555555555554</v>
      </c>
      <c r="S3">
        <v>6</v>
      </c>
    </row>
    <row r="4" spans="1:19" x14ac:dyDescent="0.2">
      <c r="A4">
        <v>2016</v>
      </c>
      <c r="B4" t="s">
        <v>500</v>
      </c>
      <c r="C4" t="s">
        <v>321</v>
      </c>
      <c r="D4" t="s">
        <v>71</v>
      </c>
      <c r="E4" t="s">
        <v>90</v>
      </c>
      <c r="F4">
        <v>13</v>
      </c>
      <c r="G4">
        <v>138</v>
      </c>
      <c r="H4">
        <v>273</v>
      </c>
      <c r="I4" s="6">
        <f t="shared" si="0"/>
        <v>50.549450549450547</v>
      </c>
      <c r="J4">
        <v>1730</v>
      </c>
      <c r="K4" s="3">
        <f t="shared" si="1"/>
        <v>6.3369963369963367</v>
      </c>
      <c r="L4" s="4">
        <v>6.1</v>
      </c>
      <c r="M4">
        <v>12</v>
      </c>
      <c r="N4">
        <v>7</v>
      </c>
      <c r="O4" s="4">
        <v>113.2</v>
      </c>
      <c r="P4">
        <v>115</v>
      </c>
      <c r="Q4">
        <v>294</v>
      </c>
      <c r="R4" s="3">
        <f t="shared" si="2"/>
        <v>2.5565217391304347</v>
      </c>
      <c r="S4">
        <v>4</v>
      </c>
    </row>
    <row r="5" spans="1:19" x14ac:dyDescent="0.2">
      <c r="A5">
        <v>2017</v>
      </c>
      <c r="B5" t="s">
        <v>390</v>
      </c>
      <c r="C5" t="s">
        <v>322</v>
      </c>
      <c r="D5" t="s">
        <v>71</v>
      </c>
      <c r="E5" t="s">
        <v>90</v>
      </c>
      <c r="F5">
        <v>10</v>
      </c>
      <c r="G5">
        <v>134</v>
      </c>
      <c r="H5">
        <v>258</v>
      </c>
      <c r="I5" s="6">
        <f t="shared" si="0"/>
        <v>51.937984496124031</v>
      </c>
      <c r="J5">
        <v>1367</v>
      </c>
      <c r="K5" s="3">
        <f t="shared" si="1"/>
        <v>5.2984496124031004</v>
      </c>
      <c r="L5" s="4">
        <v>4.5999999999999996</v>
      </c>
      <c r="M5">
        <v>11</v>
      </c>
      <c r="N5">
        <v>9</v>
      </c>
      <c r="O5" s="4">
        <v>103.5</v>
      </c>
      <c r="P5">
        <v>42</v>
      </c>
      <c r="Q5">
        <v>210</v>
      </c>
      <c r="R5" s="3">
        <f t="shared" si="2"/>
        <v>5</v>
      </c>
      <c r="S5">
        <v>1</v>
      </c>
    </row>
    <row r="6" spans="1:19" x14ac:dyDescent="0.2">
      <c r="A6">
        <v>2018</v>
      </c>
      <c r="B6" t="s">
        <v>390</v>
      </c>
      <c r="C6" t="s">
        <v>320</v>
      </c>
      <c r="D6" t="s">
        <v>71</v>
      </c>
      <c r="E6" t="s">
        <v>90</v>
      </c>
      <c r="F6">
        <v>12</v>
      </c>
      <c r="G6">
        <v>158</v>
      </c>
      <c r="H6">
        <v>285</v>
      </c>
      <c r="I6" s="6">
        <f t="shared" si="0"/>
        <v>55.438596491228068</v>
      </c>
      <c r="J6">
        <v>2121</v>
      </c>
      <c r="K6" s="3">
        <f t="shared" si="1"/>
        <v>7.4421052631578943</v>
      </c>
      <c r="L6" s="4">
        <v>7.4</v>
      </c>
      <c r="M6">
        <v>20</v>
      </c>
      <c r="N6">
        <v>9</v>
      </c>
      <c r="O6" s="4">
        <v>134.80000000000001</v>
      </c>
      <c r="P6">
        <v>54</v>
      </c>
      <c r="Q6">
        <v>85</v>
      </c>
      <c r="R6" s="3">
        <f t="shared" si="2"/>
        <v>1.5740740740740742</v>
      </c>
      <c r="S6">
        <v>1</v>
      </c>
    </row>
    <row r="7" spans="1:19" x14ac:dyDescent="0.2">
      <c r="A7">
        <v>2019</v>
      </c>
      <c r="B7" t="s">
        <v>609</v>
      </c>
      <c r="C7" t="s">
        <v>320</v>
      </c>
      <c r="D7" t="s">
        <v>71</v>
      </c>
      <c r="E7" t="s">
        <v>90</v>
      </c>
      <c r="F7">
        <v>11</v>
      </c>
      <c r="G7">
        <v>75</v>
      </c>
      <c r="H7">
        <v>155</v>
      </c>
      <c r="I7" s="6">
        <f t="shared" si="0"/>
        <v>48.387096774193552</v>
      </c>
      <c r="J7">
        <v>983</v>
      </c>
      <c r="K7" s="3">
        <f t="shared" si="1"/>
        <v>6.3419354838709676</v>
      </c>
      <c r="L7" s="4">
        <v>6.6</v>
      </c>
      <c r="M7">
        <v>9</v>
      </c>
      <c r="N7">
        <v>3</v>
      </c>
      <c r="O7" s="4">
        <v>116.9</v>
      </c>
      <c r="P7">
        <v>57</v>
      </c>
      <c r="Q7">
        <v>209</v>
      </c>
      <c r="R7" s="3">
        <f t="shared" si="2"/>
        <v>3.6666666666666665</v>
      </c>
      <c r="S7">
        <v>2</v>
      </c>
    </row>
    <row r="8" spans="1:19" x14ac:dyDescent="0.2">
      <c r="A8">
        <v>2020</v>
      </c>
      <c r="B8" t="s">
        <v>239</v>
      </c>
      <c r="C8" t="s">
        <v>320</v>
      </c>
      <c r="D8" t="s">
        <v>71</v>
      </c>
      <c r="E8" t="s">
        <v>90</v>
      </c>
      <c r="F8">
        <v>10</v>
      </c>
      <c r="G8">
        <v>205</v>
      </c>
      <c r="H8">
        <v>336</v>
      </c>
      <c r="I8" s="6">
        <f t="shared" si="0"/>
        <v>61.011904761904766</v>
      </c>
      <c r="J8">
        <v>2558</v>
      </c>
      <c r="K8" s="3">
        <f t="shared" si="1"/>
        <v>7.6130952380952381</v>
      </c>
      <c r="L8" s="4">
        <v>8</v>
      </c>
      <c r="M8">
        <v>17</v>
      </c>
      <c r="N8">
        <v>5</v>
      </c>
      <c r="O8" s="4">
        <v>138.69999999999999</v>
      </c>
      <c r="P8">
        <v>77</v>
      </c>
      <c r="Q8">
        <v>150</v>
      </c>
      <c r="R8" s="3">
        <f t="shared" si="2"/>
        <v>1.948051948051948</v>
      </c>
      <c r="S8">
        <v>3</v>
      </c>
    </row>
    <row r="9" spans="1:19" x14ac:dyDescent="0.2">
      <c r="A9">
        <v>2014</v>
      </c>
      <c r="B9" t="s">
        <v>589</v>
      </c>
      <c r="C9" t="s">
        <v>321</v>
      </c>
      <c r="D9" t="s">
        <v>59</v>
      </c>
      <c r="E9" t="s">
        <v>90</v>
      </c>
      <c r="F9">
        <v>13</v>
      </c>
      <c r="G9">
        <v>191</v>
      </c>
      <c r="H9">
        <v>302</v>
      </c>
      <c r="I9" s="6">
        <f t="shared" si="0"/>
        <v>63.245033112582782</v>
      </c>
      <c r="J9">
        <v>1892</v>
      </c>
      <c r="K9" s="3">
        <f t="shared" si="1"/>
        <v>6.2649006622516552</v>
      </c>
      <c r="L9" s="4">
        <v>5.4</v>
      </c>
      <c r="M9">
        <v>9</v>
      </c>
      <c r="N9">
        <v>10</v>
      </c>
      <c r="O9" s="4">
        <v>119.1</v>
      </c>
      <c r="P9">
        <v>69</v>
      </c>
      <c r="Q9">
        <v>93</v>
      </c>
      <c r="R9" s="3">
        <f t="shared" si="2"/>
        <v>1.3478260869565217</v>
      </c>
      <c r="S9">
        <v>1</v>
      </c>
    </row>
    <row r="10" spans="1:19" x14ac:dyDescent="0.2">
      <c r="A10">
        <v>2015</v>
      </c>
      <c r="B10" t="s">
        <v>142</v>
      </c>
      <c r="C10" t="s">
        <v>320</v>
      </c>
      <c r="D10" t="s">
        <v>59</v>
      </c>
      <c r="E10" t="s">
        <v>90</v>
      </c>
      <c r="F10">
        <v>15</v>
      </c>
      <c r="G10">
        <v>333</v>
      </c>
      <c r="H10">
        <v>491</v>
      </c>
      <c r="I10" s="6">
        <f t="shared" si="0"/>
        <v>67.82077393075356</v>
      </c>
      <c r="J10">
        <v>4109</v>
      </c>
      <c r="K10" s="3">
        <f t="shared" si="1"/>
        <v>8.3686354378818741</v>
      </c>
      <c r="L10" s="4">
        <v>8.6</v>
      </c>
      <c r="M10">
        <v>35</v>
      </c>
      <c r="N10">
        <v>13</v>
      </c>
      <c r="O10" s="4">
        <v>156.30000000000001</v>
      </c>
      <c r="P10">
        <v>207</v>
      </c>
      <c r="Q10">
        <v>1105</v>
      </c>
      <c r="R10" s="3">
        <f t="shared" si="2"/>
        <v>5.3381642512077292</v>
      </c>
      <c r="S10">
        <v>12</v>
      </c>
    </row>
    <row r="11" spans="1:19" x14ac:dyDescent="0.2">
      <c r="A11">
        <v>2016</v>
      </c>
      <c r="B11" t="s">
        <v>142</v>
      </c>
      <c r="C11" t="s">
        <v>319</v>
      </c>
      <c r="D11" t="s">
        <v>59</v>
      </c>
      <c r="E11" t="s">
        <v>90</v>
      </c>
      <c r="F11">
        <v>15</v>
      </c>
      <c r="G11">
        <v>388</v>
      </c>
      <c r="H11">
        <v>579</v>
      </c>
      <c r="I11" s="6">
        <f t="shared" si="0"/>
        <v>67.012089810017272</v>
      </c>
      <c r="J11">
        <v>4593</v>
      </c>
      <c r="K11" s="3">
        <f t="shared" si="1"/>
        <v>7.9326424870466319</v>
      </c>
      <c r="L11" s="4">
        <v>8</v>
      </c>
      <c r="M11">
        <v>41</v>
      </c>
      <c r="N11">
        <v>17</v>
      </c>
      <c r="O11" s="4">
        <v>151.1</v>
      </c>
      <c r="P11">
        <v>165</v>
      </c>
      <c r="Q11">
        <v>629</v>
      </c>
      <c r="R11" s="3">
        <f t="shared" si="2"/>
        <v>3.812121212121212</v>
      </c>
      <c r="S11">
        <v>9</v>
      </c>
    </row>
    <row r="12" spans="1:19" x14ac:dyDescent="0.2">
      <c r="A12">
        <v>2017</v>
      </c>
      <c r="B12" t="s">
        <v>358</v>
      </c>
      <c r="C12" t="s">
        <v>319</v>
      </c>
      <c r="D12" t="s">
        <v>59</v>
      </c>
      <c r="E12" t="s">
        <v>90</v>
      </c>
      <c r="F12">
        <v>14</v>
      </c>
      <c r="G12">
        <v>262</v>
      </c>
      <c r="H12">
        <v>398</v>
      </c>
      <c r="I12" s="6">
        <f t="shared" si="0"/>
        <v>65.829145728643212</v>
      </c>
      <c r="J12">
        <v>2802</v>
      </c>
      <c r="K12" s="3">
        <f t="shared" si="1"/>
        <v>7.0402010050251258</v>
      </c>
      <c r="L12" s="4">
        <v>6.8</v>
      </c>
      <c r="M12">
        <v>13</v>
      </c>
      <c r="N12">
        <v>8</v>
      </c>
      <c r="O12" s="4">
        <v>131.69999999999999</v>
      </c>
      <c r="P12">
        <v>192</v>
      </c>
      <c r="Q12">
        <v>665</v>
      </c>
      <c r="R12" s="3">
        <f t="shared" si="2"/>
        <v>3.4635416666666665</v>
      </c>
      <c r="S12">
        <v>11</v>
      </c>
    </row>
    <row r="13" spans="1:19" x14ac:dyDescent="0.2">
      <c r="A13">
        <v>2018</v>
      </c>
      <c r="B13" t="s">
        <v>188</v>
      </c>
      <c r="C13" t="s">
        <v>322</v>
      </c>
      <c r="D13" t="s">
        <v>59</v>
      </c>
      <c r="E13" t="s">
        <v>90</v>
      </c>
      <c r="F13">
        <v>15</v>
      </c>
      <c r="G13">
        <v>259</v>
      </c>
      <c r="H13">
        <v>397</v>
      </c>
      <c r="I13" s="6">
        <f t="shared" si="0"/>
        <v>65.239294710327457</v>
      </c>
      <c r="J13">
        <v>3280</v>
      </c>
      <c r="K13" s="3">
        <f t="shared" si="1"/>
        <v>8.2619647355163721</v>
      </c>
      <c r="L13" s="4">
        <v>9.3000000000000007</v>
      </c>
      <c r="M13">
        <v>30</v>
      </c>
      <c r="N13">
        <v>4</v>
      </c>
      <c r="O13" s="4">
        <v>157.6</v>
      </c>
      <c r="P13">
        <v>60</v>
      </c>
      <c r="Q13">
        <v>177</v>
      </c>
      <c r="R13" s="3">
        <f t="shared" si="2"/>
        <v>2.95</v>
      </c>
      <c r="S13">
        <v>1</v>
      </c>
    </row>
    <row r="14" spans="1:19" x14ac:dyDescent="0.2">
      <c r="A14">
        <v>2019</v>
      </c>
      <c r="B14" t="s">
        <v>188</v>
      </c>
      <c r="C14" t="s">
        <v>320</v>
      </c>
      <c r="D14" t="s">
        <v>59</v>
      </c>
      <c r="E14" t="s">
        <v>90</v>
      </c>
      <c r="F14">
        <v>15</v>
      </c>
      <c r="G14">
        <v>268</v>
      </c>
      <c r="H14">
        <v>407</v>
      </c>
      <c r="I14" s="6">
        <f t="shared" si="0"/>
        <v>65.847665847665851</v>
      </c>
      <c r="J14">
        <v>3665</v>
      </c>
      <c r="K14" s="3">
        <f t="shared" si="1"/>
        <v>9.0049140049140046</v>
      </c>
      <c r="L14" s="4">
        <v>9.9</v>
      </c>
      <c r="M14">
        <v>36</v>
      </c>
      <c r="N14">
        <v>8</v>
      </c>
      <c r="O14" s="4">
        <v>166.7</v>
      </c>
      <c r="P14">
        <v>103</v>
      </c>
      <c r="Q14">
        <v>563</v>
      </c>
      <c r="R14" s="3">
        <f t="shared" si="2"/>
        <v>5.4660194174757279</v>
      </c>
      <c r="S14">
        <v>9</v>
      </c>
    </row>
    <row r="15" spans="1:19" x14ac:dyDescent="0.2">
      <c r="A15">
        <v>2020</v>
      </c>
      <c r="B15" t="s">
        <v>188</v>
      </c>
      <c r="C15" t="s">
        <v>319</v>
      </c>
      <c r="D15" t="s">
        <v>59</v>
      </c>
      <c r="E15" t="s">
        <v>90</v>
      </c>
      <c r="F15">
        <v>10</v>
      </c>
      <c r="G15">
        <v>231</v>
      </c>
      <c r="H15">
        <v>334</v>
      </c>
      <c r="I15" s="6">
        <f t="shared" si="0"/>
        <v>69.161676646706582</v>
      </c>
      <c r="J15">
        <v>3153</v>
      </c>
      <c r="K15" s="3">
        <f t="shared" si="1"/>
        <v>9.4401197604790426</v>
      </c>
      <c r="L15" s="4">
        <v>10.199999999999999</v>
      </c>
      <c r="M15">
        <v>24</v>
      </c>
      <c r="N15">
        <v>5</v>
      </c>
      <c r="O15" s="4">
        <v>169.2</v>
      </c>
      <c r="P15">
        <v>68</v>
      </c>
      <c r="Q15">
        <v>203</v>
      </c>
      <c r="R15" s="3">
        <f t="shared" si="2"/>
        <v>2.9852941176470589</v>
      </c>
      <c r="S15">
        <v>8</v>
      </c>
    </row>
    <row r="16" spans="1:19" x14ac:dyDescent="0.2">
      <c r="A16">
        <v>2014</v>
      </c>
      <c r="B16" t="s">
        <v>593</v>
      </c>
      <c r="C16" t="s">
        <v>321</v>
      </c>
      <c r="D16" t="s">
        <v>28</v>
      </c>
      <c r="E16" t="s">
        <v>90</v>
      </c>
      <c r="F16">
        <v>13</v>
      </c>
      <c r="G16">
        <v>255</v>
      </c>
      <c r="H16">
        <v>453</v>
      </c>
      <c r="I16" s="6">
        <f t="shared" si="0"/>
        <v>56.29139072847682</v>
      </c>
      <c r="J16">
        <v>2700</v>
      </c>
      <c r="K16" s="3">
        <f t="shared" si="1"/>
        <v>5.9602649006622519</v>
      </c>
      <c r="L16" s="4">
        <v>6</v>
      </c>
      <c r="M16">
        <v>19</v>
      </c>
      <c r="N16">
        <v>8</v>
      </c>
      <c r="O16" s="4">
        <v>116.7</v>
      </c>
      <c r="P16">
        <v>94</v>
      </c>
      <c r="Q16">
        <v>375</v>
      </c>
      <c r="R16" s="3">
        <f t="shared" si="2"/>
        <v>3.9893617021276597</v>
      </c>
      <c r="S16">
        <v>5</v>
      </c>
    </row>
    <row r="17" spans="1:19" x14ac:dyDescent="0.2">
      <c r="A17">
        <v>2015</v>
      </c>
      <c r="B17" t="s">
        <v>433</v>
      </c>
      <c r="C17" t="s">
        <v>319</v>
      </c>
      <c r="D17" t="s">
        <v>28</v>
      </c>
      <c r="E17" t="s">
        <v>90</v>
      </c>
      <c r="F17">
        <v>12</v>
      </c>
      <c r="G17">
        <v>251</v>
      </c>
      <c r="H17">
        <v>427</v>
      </c>
      <c r="I17" s="6">
        <f t="shared" si="0"/>
        <v>58.782201405152222</v>
      </c>
      <c r="J17">
        <v>2624</v>
      </c>
      <c r="K17" s="3">
        <f t="shared" si="1"/>
        <v>6.1451990632318498</v>
      </c>
      <c r="L17" s="4">
        <v>6.1</v>
      </c>
      <c r="M17">
        <v>16</v>
      </c>
      <c r="N17">
        <v>8</v>
      </c>
      <c r="O17" s="4">
        <v>119</v>
      </c>
      <c r="P17">
        <v>163</v>
      </c>
      <c r="Q17">
        <v>809</v>
      </c>
      <c r="R17" s="3">
        <f t="shared" si="2"/>
        <v>4.96319018404908</v>
      </c>
      <c r="S17">
        <v>8</v>
      </c>
    </row>
    <row r="18" spans="1:19" x14ac:dyDescent="0.2">
      <c r="A18">
        <v>2016</v>
      </c>
      <c r="B18" t="s">
        <v>168</v>
      </c>
      <c r="C18" t="s">
        <v>322</v>
      </c>
      <c r="D18" t="s">
        <v>28</v>
      </c>
      <c r="E18" t="s">
        <v>90</v>
      </c>
      <c r="F18">
        <v>12</v>
      </c>
      <c r="G18">
        <v>270</v>
      </c>
      <c r="H18">
        <v>430</v>
      </c>
      <c r="I18" s="6">
        <f t="shared" si="0"/>
        <v>62.790697674418603</v>
      </c>
      <c r="J18">
        <v>2836</v>
      </c>
      <c r="K18" s="3">
        <f t="shared" si="1"/>
        <v>6.5953488372093023</v>
      </c>
      <c r="L18" s="4">
        <v>6.4</v>
      </c>
      <c r="M18">
        <v>16</v>
      </c>
      <c r="N18">
        <v>9</v>
      </c>
      <c r="O18" s="4">
        <v>126.3</v>
      </c>
      <c r="P18">
        <v>141</v>
      </c>
      <c r="Q18">
        <v>486</v>
      </c>
      <c r="R18" s="3">
        <f t="shared" si="2"/>
        <v>3.4468085106382977</v>
      </c>
      <c r="S18">
        <v>7</v>
      </c>
    </row>
    <row r="19" spans="1:19" x14ac:dyDescent="0.2">
      <c r="A19">
        <v>2017</v>
      </c>
      <c r="B19" t="s">
        <v>168</v>
      </c>
      <c r="C19" t="s">
        <v>320</v>
      </c>
      <c r="D19" t="s">
        <v>28</v>
      </c>
      <c r="E19" t="s">
        <v>90</v>
      </c>
      <c r="F19">
        <v>13</v>
      </c>
      <c r="G19">
        <v>257</v>
      </c>
      <c r="H19">
        <v>453</v>
      </c>
      <c r="I19" s="6">
        <f t="shared" si="0"/>
        <v>56.732891832229583</v>
      </c>
      <c r="J19">
        <v>2691</v>
      </c>
      <c r="K19" s="3">
        <f t="shared" si="1"/>
        <v>5.9403973509933774</v>
      </c>
      <c r="L19" s="4">
        <v>5.5</v>
      </c>
      <c r="M19">
        <v>14</v>
      </c>
      <c r="N19">
        <v>11</v>
      </c>
      <c r="O19" s="4">
        <v>112</v>
      </c>
      <c r="P19">
        <v>161</v>
      </c>
      <c r="Q19">
        <v>518</v>
      </c>
      <c r="R19" s="3">
        <f t="shared" si="2"/>
        <v>3.2173913043478262</v>
      </c>
      <c r="S19">
        <v>7</v>
      </c>
    </row>
    <row r="20" spans="1:19" x14ac:dyDescent="0.2">
      <c r="A20">
        <v>2018</v>
      </c>
      <c r="B20" t="s">
        <v>168</v>
      </c>
      <c r="C20" t="s">
        <v>319</v>
      </c>
      <c r="D20" t="s">
        <v>28</v>
      </c>
      <c r="E20" t="s">
        <v>90</v>
      </c>
      <c r="F20">
        <v>11</v>
      </c>
      <c r="G20">
        <v>237</v>
      </c>
      <c r="H20">
        <v>392</v>
      </c>
      <c r="I20" s="6">
        <f t="shared" si="0"/>
        <v>60.459183673469383</v>
      </c>
      <c r="J20">
        <v>2674</v>
      </c>
      <c r="K20" s="3">
        <f t="shared" si="1"/>
        <v>6.8214285714285712</v>
      </c>
      <c r="L20" s="4">
        <v>6.9</v>
      </c>
      <c r="M20">
        <v>22</v>
      </c>
      <c r="N20">
        <v>9</v>
      </c>
      <c r="O20" s="4">
        <v>131.69999999999999</v>
      </c>
      <c r="P20">
        <v>104</v>
      </c>
      <c r="Q20">
        <v>319</v>
      </c>
      <c r="R20" s="3">
        <f t="shared" si="2"/>
        <v>3.0673076923076925</v>
      </c>
      <c r="S20">
        <v>3</v>
      </c>
    </row>
    <row r="21" spans="1:19" x14ac:dyDescent="0.2">
      <c r="A21">
        <v>2019</v>
      </c>
      <c r="B21" t="s">
        <v>380</v>
      </c>
      <c r="C21" t="s">
        <v>321</v>
      </c>
      <c r="D21" t="s">
        <v>28</v>
      </c>
      <c r="E21" t="s">
        <v>90</v>
      </c>
      <c r="F21">
        <v>12</v>
      </c>
      <c r="G21">
        <v>209</v>
      </c>
      <c r="H21">
        <v>357</v>
      </c>
      <c r="I21" s="6">
        <f t="shared" si="0"/>
        <v>58.543417366946784</v>
      </c>
      <c r="J21">
        <v>2078</v>
      </c>
      <c r="K21" s="3">
        <f t="shared" si="1"/>
        <v>5.8207282913165264</v>
      </c>
      <c r="L21" s="4">
        <v>5.3</v>
      </c>
      <c r="M21">
        <v>16</v>
      </c>
      <c r="N21">
        <v>11</v>
      </c>
      <c r="O21" s="4">
        <v>116.1</v>
      </c>
      <c r="P21">
        <v>160</v>
      </c>
      <c r="Q21">
        <v>510</v>
      </c>
      <c r="R21" s="3">
        <f t="shared" si="2"/>
        <v>3.1875</v>
      </c>
      <c r="S21">
        <v>7</v>
      </c>
    </row>
    <row r="22" spans="1:19" x14ac:dyDescent="0.2">
      <c r="A22">
        <v>2020</v>
      </c>
      <c r="B22" t="s">
        <v>266</v>
      </c>
      <c r="C22" t="s">
        <v>319</v>
      </c>
      <c r="D22" t="s">
        <v>28</v>
      </c>
      <c r="E22" t="s">
        <v>90</v>
      </c>
      <c r="F22">
        <v>11</v>
      </c>
      <c r="G22">
        <v>193</v>
      </c>
      <c r="H22">
        <v>352</v>
      </c>
      <c r="I22" s="6">
        <f t="shared" si="0"/>
        <v>54.82954545454546</v>
      </c>
      <c r="J22">
        <v>2170</v>
      </c>
      <c r="K22" s="3">
        <f t="shared" si="1"/>
        <v>6.1647727272727275</v>
      </c>
      <c r="L22" s="4">
        <v>4.8</v>
      </c>
      <c r="M22">
        <v>10</v>
      </c>
      <c r="N22">
        <v>15</v>
      </c>
      <c r="O22" s="4">
        <v>107.5</v>
      </c>
      <c r="P22">
        <v>91</v>
      </c>
      <c r="Q22">
        <v>93</v>
      </c>
      <c r="R22" s="3">
        <f t="shared" si="2"/>
        <v>1.0219780219780219</v>
      </c>
      <c r="S22">
        <v>1</v>
      </c>
    </row>
    <row r="23" spans="1:19" x14ac:dyDescent="0.2">
      <c r="A23">
        <v>2014</v>
      </c>
      <c r="B23" t="s">
        <v>115</v>
      </c>
      <c r="C23" t="s">
        <v>320</v>
      </c>
      <c r="D23" t="s">
        <v>74</v>
      </c>
      <c r="E23" t="s">
        <v>90</v>
      </c>
      <c r="F23">
        <v>13</v>
      </c>
      <c r="G23">
        <v>305</v>
      </c>
      <c r="H23">
        <v>467</v>
      </c>
      <c r="I23" s="6">
        <f t="shared" si="0"/>
        <v>65.310492505353324</v>
      </c>
      <c r="J23">
        <v>3907</v>
      </c>
      <c r="K23" s="3">
        <f t="shared" si="1"/>
        <v>8.3661670235546044</v>
      </c>
      <c r="L23" s="4">
        <v>7.7</v>
      </c>
      <c r="M23">
        <v>25</v>
      </c>
      <c r="N23">
        <v>18</v>
      </c>
      <c r="O23" s="4">
        <v>145.5</v>
      </c>
      <c r="P23">
        <v>57</v>
      </c>
      <c r="Q23">
        <v>65</v>
      </c>
      <c r="R23" s="3">
        <f t="shared" si="2"/>
        <v>1.1403508771929824</v>
      </c>
      <c r="S23">
        <v>3</v>
      </c>
    </row>
    <row r="24" spans="1:19" x14ac:dyDescent="0.2">
      <c r="A24">
        <v>2015</v>
      </c>
      <c r="B24" t="s">
        <v>545</v>
      </c>
      <c r="C24" t="s">
        <v>321</v>
      </c>
      <c r="D24" t="s">
        <v>74</v>
      </c>
      <c r="E24" t="s">
        <v>90</v>
      </c>
      <c r="F24">
        <v>9</v>
      </c>
      <c r="G24">
        <v>147</v>
      </c>
      <c r="H24">
        <v>219</v>
      </c>
      <c r="I24" s="6">
        <f t="shared" si="0"/>
        <v>67.123287671232873</v>
      </c>
      <c r="J24">
        <v>1778</v>
      </c>
      <c r="K24" s="3">
        <f t="shared" si="1"/>
        <v>8.1187214611872154</v>
      </c>
      <c r="L24" s="4">
        <v>8.5</v>
      </c>
      <c r="M24">
        <v>11</v>
      </c>
      <c r="N24">
        <v>3</v>
      </c>
      <c r="O24" s="4">
        <v>149.19999999999999</v>
      </c>
      <c r="P24">
        <v>47</v>
      </c>
      <c r="Q24">
        <v>-35</v>
      </c>
      <c r="R24" s="3">
        <f t="shared" si="2"/>
        <v>-0.74468085106382975</v>
      </c>
      <c r="S24">
        <v>0</v>
      </c>
    </row>
    <row r="25" spans="1:19" x14ac:dyDescent="0.2">
      <c r="A25">
        <v>2016</v>
      </c>
      <c r="B25" t="s">
        <v>391</v>
      </c>
      <c r="C25" t="s">
        <v>322</v>
      </c>
      <c r="D25" t="s">
        <v>74</v>
      </c>
      <c r="E25" t="s">
        <v>90</v>
      </c>
      <c r="F25">
        <v>13</v>
      </c>
      <c r="G25">
        <v>235</v>
      </c>
      <c r="H25">
        <v>400</v>
      </c>
      <c r="I25" s="6">
        <f t="shared" si="0"/>
        <v>58.75</v>
      </c>
      <c r="J25">
        <v>3350</v>
      </c>
      <c r="K25" s="3">
        <f t="shared" si="1"/>
        <v>8.375</v>
      </c>
      <c r="L25" s="4">
        <v>8.6</v>
      </c>
      <c r="M25">
        <v>20</v>
      </c>
      <c r="N25">
        <v>7</v>
      </c>
      <c r="O25" s="4">
        <v>142.1</v>
      </c>
      <c r="P25">
        <v>108</v>
      </c>
      <c r="Q25">
        <v>198</v>
      </c>
      <c r="R25" s="3">
        <f t="shared" si="2"/>
        <v>1.8333333333333333</v>
      </c>
      <c r="S25">
        <v>5</v>
      </c>
    </row>
    <row r="26" spans="1:19" x14ac:dyDescent="0.2">
      <c r="A26">
        <v>2017</v>
      </c>
      <c r="B26" t="s">
        <v>335</v>
      </c>
      <c r="C26" t="s">
        <v>322</v>
      </c>
      <c r="D26" t="s">
        <v>74</v>
      </c>
      <c r="E26" t="s">
        <v>90</v>
      </c>
      <c r="F26">
        <v>12</v>
      </c>
      <c r="G26">
        <v>173</v>
      </c>
      <c r="H26">
        <v>297</v>
      </c>
      <c r="I26" s="6">
        <f t="shared" si="0"/>
        <v>58.249158249158249</v>
      </c>
      <c r="J26">
        <v>2230</v>
      </c>
      <c r="K26" s="3">
        <f t="shared" si="1"/>
        <v>7.5084175084175087</v>
      </c>
      <c r="L26" s="4">
        <v>7.1</v>
      </c>
      <c r="M26">
        <v>19</v>
      </c>
      <c r="N26">
        <v>11</v>
      </c>
      <c r="O26" s="4">
        <v>135</v>
      </c>
      <c r="P26">
        <v>64</v>
      </c>
      <c r="Q26">
        <v>-39</v>
      </c>
      <c r="R26" s="3">
        <f t="shared" si="2"/>
        <v>-0.609375</v>
      </c>
      <c r="S26">
        <v>0</v>
      </c>
    </row>
    <row r="27" spans="1:19" x14ac:dyDescent="0.2">
      <c r="A27">
        <v>2018</v>
      </c>
      <c r="B27" t="s">
        <v>391</v>
      </c>
      <c r="C27" t="s">
        <v>319</v>
      </c>
      <c r="D27" t="s">
        <v>74</v>
      </c>
      <c r="E27" t="s">
        <v>90</v>
      </c>
      <c r="F27">
        <v>11</v>
      </c>
      <c r="G27">
        <v>227</v>
      </c>
      <c r="H27">
        <v>396</v>
      </c>
      <c r="I27" s="6">
        <f t="shared" si="0"/>
        <v>57.323232323232318</v>
      </c>
      <c r="J27">
        <v>2731</v>
      </c>
      <c r="K27" s="3">
        <f t="shared" si="1"/>
        <v>6.8964646464646462</v>
      </c>
      <c r="L27" s="4">
        <v>6.3</v>
      </c>
      <c r="M27">
        <v>15</v>
      </c>
      <c r="N27">
        <v>12</v>
      </c>
      <c r="O27" s="4">
        <v>121.7</v>
      </c>
      <c r="P27">
        <v>78</v>
      </c>
      <c r="Q27">
        <v>16</v>
      </c>
      <c r="R27" s="3">
        <f t="shared" si="2"/>
        <v>0.20512820512820512</v>
      </c>
      <c r="S27">
        <v>3</v>
      </c>
    </row>
    <row r="28" spans="1:19" x14ac:dyDescent="0.2">
      <c r="A28">
        <v>2019</v>
      </c>
      <c r="B28" t="s">
        <v>335</v>
      </c>
      <c r="C28" t="s">
        <v>320</v>
      </c>
      <c r="D28" t="s">
        <v>74</v>
      </c>
      <c r="E28" t="s">
        <v>90</v>
      </c>
      <c r="F28">
        <v>12</v>
      </c>
      <c r="G28">
        <v>184</v>
      </c>
      <c r="H28">
        <v>292</v>
      </c>
      <c r="I28" s="6">
        <f t="shared" si="0"/>
        <v>63.013698630136986</v>
      </c>
      <c r="J28">
        <v>2339</v>
      </c>
      <c r="K28" s="3">
        <f t="shared" si="1"/>
        <v>8.0102739726027394</v>
      </c>
      <c r="L28" s="4">
        <v>7.5</v>
      </c>
      <c r="M28">
        <v>17</v>
      </c>
      <c r="N28">
        <v>11</v>
      </c>
      <c r="O28" s="4">
        <v>142</v>
      </c>
      <c r="P28">
        <v>68</v>
      </c>
      <c r="Q28">
        <v>41</v>
      </c>
      <c r="R28" s="3">
        <f t="shared" si="2"/>
        <v>0.6029411764705882</v>
      </c>
      <c r="S28">
        <v>1</v>
      </c>
    </row>
    <row r="29" spans="1:19" x14ac:dyDescent="0.2">
      <c r="A29">
        <v>2020</v>
      </c>
      <c r="B29" t="s">
        <v>621</v>
      </c>
      <c r="C29" t="s">
        <v>320</v>
      </c>
      <c r="D29" t="s">
        <v>74</v>
      </c>
      <c r="E29" t="s">
        <v>90</v>
      </c>
      <c r="F29">
        <v>8</v>
      </c>
      <c r="G29">
        <v>72</v>
      </c>
      <c r="H29">
        <v>131</v>
      </c>
      <c r="I29" s="6">
        <f t="shared" si="0"/>
        <v>54.961832061068705</v>
      </c>
      <c r="J29">
        <v>1056</v>
      </c>
      <c r="K29" s="3">
        <f t="shared" si="1"/>
        <v>8.0610687022900755</v>
      </c>
      <c r="L29" s="4">
        <v>6.9</v>
      </c>
      <c r="M29">
        <v>6</v>
      </c>
      <c r="N29">
        <v>6</v>
      </c>
      <c r="O29" s="4">
        <v>128.6</v>
      </c>
      <c r="P29">
        <v>97</v>
      </c>
      <c r="Q29">
        <v>569</v>
      </c>
      <c r="R29" s="3">
        <f t="shared" si="2"/>
        <v>5.8659793814432986</v>
      </c>
      <c r="S29">
        <v>7</v>
      </c>
    </row>
    <row r="30" spans="1:19" x14ac:dyDescent="0.2">
      <c r="A30">
        <v>2014</v>
      </c>
      <c r="B30" t="s">
        <v>526</v>
      </c>
      <c r="C30" t="s">
        <v>320</v>
      </c>
      <c r="D30" t="s">
        <v>13</v>
      </c>
      <c r="E30" t="s">
        <v>90</v>
      </c>
      <c r="F30">
        <v>14</v>
      </c>
      <c r="G30">
        <v>96</v>
      </c>
      <c r="H30">
        <v>187</v>
      </c>
      <c r="I30" s="6">
        <f t="shared" si="0"/>
        <v>51.336898395721931</v>
      </c>
      <c r="J30">
        <v>1719</v>
      </c>
      <c r="K30" s="3">
        <f t="shared" si="1"/>
        <v>9.192513368983958</v>
      </c>
      <c r="L30" s="4">
        <v>9.6999999999999993</v>
      </c>
      <c r="M30">
        <v>18</v>
      </c>
      <c r="N30">
        <v>6</v>
      </c>
      <c r="O30" s="4">
        <v>153.9</v>
      </c>
      <c r="P30">
        <v>190</v>
      </c>
      <c r="Q30">
        <v>1086</v>
      </c>
      <c r="R30" s="3">
        <f t="shared" si="2"/>
        <v>5.7157894736842101</v>
      </c>
      <c r="S30">
        <v>8</v>
      </c>
    </row>
    <row r="31" spans="1:19" x14ac:dyDescent="0.2">
      <c r="A31">
        <v>2015</v>
      </c>
      <c r="B31" t="s">
        <v>526</v>
      </c>
      <c r="C31" t="s">
        <v>319</v>
      </c>
      <c r="D31" t="s">
        <v>13</v>
      </c>
      <c r="E31" t="s">
        <v>90</v>
      </c>
      <c r="F31">
        <v>12</v>
      </c>
      <c r="G31">
        <v>75</v>
      </c>
      <c r="H31">
        <v>180</v>
      </c>
      <c r="I31" s="6">
        <f t="shared" si="0"/>
        <v>41.666666666666671</v>
      </c>
      <c r="J31">
        <v>1339</v>
      </c>
      <c r="K31" s="3">
        <f t="shared" si="1"/>
        <v>7.4388888888888891</v>
      </c>
      <c r="L31" s="4">
        <v>6.9</v>
      </c>
      <c r="M31">
        <v>13</v>
      </c>
      <c r="N31">
        <v>8</v>
      </c>
      <c r="O31" s="4">
        <v>119.1</v>
      </c>
      <c r="P31">
        <v>144</v>
      </c>
      <c r="Q31">
        <v>485</v>
      </c>
      <c r="R31" s="3">
        <f t="shared" si="2"/>
        <v>3.3680555555555554</v>
      </c>
      <c r="S31">
        <v>6</v>
      </c>
    </row>
    <row r="32" spans="1:19" x14ac:dyDescent="0.2">
      <c r="A32">
        <v>2016</v>
      </c>
      <c r="B32" t="s">
        <v>526</v>
      </c>
      <c r="C32" t="s">
        <v>321</v>
      </c>
      <c r="D32" t="s">
        <v>13</v>
      </c>
      <c r="E32" t="s">
        <v>90</v>
      </c>
      <c r="F32">
        <v>12</v>
      </c>
      <c r="G32">
        <v>79</v>
      </c>
      <c r="H32">
        <v>148</v>
      </c>
      <c r="I32" s="6">
        <f t="shared" si="0"/>
        <v>53.378378378378379</v>
      </c>
      <c r="J32">
        <v>1559</v>
      </c>
      <c r="K32" s="3">
        <f t="shared" si="1"/>
        <v>10.533783783783784</v>
      </c>
      <c r="L32" s="4">
        <v>11</v>
      </c>
      <c r="M32">
        <v>8</v>
      </c>
      <c r="N32">
        <v>2</v>
      </c>
      <c r="O32" s="4">
        <v>157</v>
      </c>
      <c r="P32">
        <v>137</v>
      </c>
      <c r="Q32">
        <v>604</v>
      </c>
      <c r="R32" s="3">
        <f t="shared" si="2"/>
        <v>4.4087591240875916</v>
      </c>
      <c r="S32">
        <v>6</v>
      </c>
    </row>
    <row r="33" spans="1:19" x14ac:dyDescent="0.2">
      <c r="A33">
        <v>2017</v>
      </c>
      <c r="B33" t="s">
        <v>622</v>
      </c>
      <c r="C33" t="s">
        <v>319</v>
      </c>
      <c r="D33" t="s">
        <v>13</v>
      </c>
      <c r="E33" t="s">
        <v>90</v>
      </c>
      <c r="F33">
        <v>11</v>
      </c>
      <c r="G33">
        <v>43</v>
      </c>
      <c r="H33">
        <v>116</v>
      </c>
      <c r="I33" s="6">
        <f t="shared" si="0"/>
        <v>37.068965517241381</v>
      </c>
      <c r="J33">
        <v>927</v>
      </c>
      <c r="K33" s="3">
        <f t="shared" si="1"/>
        <v>7.9913793103448274</v>
      </c>
      <c r="L33" s="4">
        <v>7.8</v>
      </c>
      <c r="M33">
        <v>10</v>
      </c>
      <c r="N33">
        <v>5</v>
      </c>
      <c r="O33" s="4">
        <v>124</v>
      </c>
      <c r="P33">
        <v>247</v>
      </c>
      <c r="Q33">
        <v>1146</v>
      </c>
      <c r="R33" s="3">
        <f t="shared" si="2"/>
        <v>4.6396761133603235</v>
      </c>
      <c r="S33">
        <v>17</v>
      </c>
    </row>
    <row r="34" spans="1:19" x14ac:dyDescent="0.2">
      <c r="A34">
        <v>2018</v>
      </c>
      <c r="B34" t="s">
        <v>622</v>
      </c>
      <c r="C34" t="s">
        <v>321</v>
      </c>
      <c r="D34" t="s">
        <v>13</v>
      </c>
      <c r="E34" t="s">
        <v>90</v>
      </c>
      <c r="F34">
        <v>12</v>
      </c>
      <c r="G34">
        <v>48</v>
      </c>
      <c r="H34">
        <v>109</v>
      </c>
      <c r="I34" s="6">
        <f t="shared" si="0"/>
        <v>44.036697247706428</v>
      </c>
      <c r="J34">
        <v>900</v>
      </c>
      <c r="K34" s="3">
        <f t="shared" si="1"/>
        <v>8.2568807339449535</v>
      </c>
      <c r="L34" s="4">
        <v>7.5</v>
      </c>
      <c r="M34">
        <v>5</v>
      </c>
      <c r="N34">
        <v>4</v>
      </c>
      <c r="O34" s="4">
        <v>121.2</v>
      </c>
      <c r="P34">
        <v>216</v>
      </c>
      <c r="Q34">
        <v>971</v>
      </c>
      <c r="R34" s="3">
        <f t="shared" si="2"/>
        <v>4.4953703703703702</v>
      </c>
      <c r="S34">
        <v>11</v>
      </c>
    </row>
    <row r="35" spans="1:19" x14ac:dyDescent="0.2">
      <c r="A35">
        <v>2019</v>
      </c>
      <c r="B35" t="s">
        <v>377</v>
      </c>
      <c r="C35" t="s">
        <v>322</v>
      </c>
      <c r="D35" t="s">
        <v>13</v>
      </c>
      <c r="E35" t="s">
        <v>90</v>
      </c>
      <c r="F35">
        <v>11</v>
      </c>
      <c r="G35">
        <v>87</v>
      </c>
      <c r="H35">
        <v>193</v>
      </c>
      <c r="I35" s="6">
        <f t="shared" si="0"/>
        <v>45.077720207253883</v>
      </c>
      <c r="J35">
        <v>1164</v>
      </c>
      <c r="K35" s="3">
        <f t="shared" si="1"/>
        <v>6.0310880829015545</v>
      </c>
      <c r="L35" s="4">
        <v>5.6</v>
      </c>
      <c r="M35">
        <v>12</v>
      </c>
      <c r="N35">
        <v>7</v>
      </c>
      <c r="O35" s="4">
        <v>109</v>
      </c>
      <c r="P35">
        <v>99</v>
      </c>
      <c r="Q35">
        <v>290</v>
      </c>
      <c r="R35" s="3">
        <f t="shared" si="2"/>
        <v>2.9292929292929295</v>
      </c>
      <c r="S35">
        <v>3</v>
      </c>
    </row>
    <row r="36" spans="1:19" x14ac:dyDescent="0.2">
      <c r="A36">
        <v>2020</v>
      </c>
      <c r="B36" t="s">
        <v>265</v>
      </c>
      <c r="C36" t="s">
        <v>322</v>
      </c>
      <c r="D36" t="s">
        <v>13</v>
      </c>
      <c r="E36" t="s">
        <v>90</v>
      </c>
      <c r="F36">
        <v>10</v>
      </c>
      <c r="G36">
        <v>141</v>
      </c>
      <c r="H36">
        <v>257</v>
      </c>
      <c r="I36" s="6">
        <f t="shared" si="0"/>
        <v>54.863813229571988</v>
      </c>
      <c r="J36">
        <v>1881</v>
      </c>
      <c r="K36" s="3">
        <f t="shared" si="1"/>
        <v>7.3190661478599219</v>
      </c>
      <c r="L36" s="4">
        <v>6.1</v>
      </c>
      <c r="M36">
        <v>13</v>
      </c>
      <c r="N36">
        <v>13</v>
      </c>
      <c r="O36" s="4">
        <v>122.9</v>
      </c>
      <c r="P36">
        <v>120</v>
      </c>
      <c r="Q36">
        <v>492</v>
      </c>
      <c r="R36" s="3">
        <f t="shared" si="2"/>
        <v>4.0999999999999996</v>
      </c>
      <c r="S36">
        <v>6</v>
      </c>
    </row>
    <row r="37" spans="1:19" x14ac:dyDescent="0.2">
      <c r="A37">
        <v>2014</v>
      </c>
      <c r="B37" t="s">
        <v>619</v>
      </c>
      <c r="C37" t="s">
        <v>320</v>
      </c>
      <c r="D37" t="s">
        <v>46</v>
      </c>
      <c r="E37" t="s">
        <v>90</v>
      </c>
      <c r="F37">
        <v>8</v>
      </c>
      <c r="G37">
        <v>127</v>
      </c>
      <c r="H37">
        <v>221</v>
      </c>
      <c r="I37" s="6">
        <f t="shared" si="0"/>
        <v>57.466063348416284</v>
      </c>
      <c r="J37">
        <v>1669</v>
      </c>
      <c r="K37" s="3">
        <f t="shared" si="1"/>
        <v>7.5520361990950224</v>
      </c>
      <c r="L37" s="4">
        <v>8</v>
      </c>
      <c r="M37">
        <v>12</v>
      </c>
      <c r="N37">
        <v>3</v>
      </c>
      <c r="O37" s="4">
        <v>136.1</v>
      </c>
      <c r="P37">
        <v>22</v>
      </c>
      <c r="Q37">
        <v>-106</v>
      </c>
      <c r="R37" s="3">
        <f t="shared" si="2"/>
        <v>-4.8181818181818183</v>
      </c>
      <c r="S37">
        <v>0</v>
      </c>
    </row>
    <row r="38" spans="1:19" x14ac:dyDescent="0.2">
      <c r="A38">
        <v>2015</v>
      </c>
      <c r="B38" t="s">
        <v>156</v>
      </c>
      <c r="C38" t="s">
        <v>322</v>
      </c>
      <c r="D38" t="s">
        <v>46</v>
      </c>
      <c r="E38" t="s">
        <v>90</v>
      </c>
      <c r="F38">
        <v>12</v>
      </c>
      <c r="G38">
        <v>135</v>
      </c>
      <c r="H38">
        <v>247</v>
      </c>
      <c r="I38" s="6">
        <f t="shared" si="0"/>
        <v>54.655870445344135</v>
      </c>
      <c r="J38">
        <v>1840</v>
      </c>
      <c r="K38" s="3">
        <f t="shared" si="1"/>
        <v>7.4493927125506074</v>
      </c>
      <c r="L38" s="4">
        <v>7</v>
      </c>
      <c r="M38">
        <v>12</v>
      </c>
      <c r="N38">
        <v>8</v>
      </c>
      <c r="O38" s="4">
        <v>126.8</v>
      </c>
      <c r="P38">
        <v>163</v>
      </c>
      <c r="Q38">
        <v>960</v>
      </c>
      <c r="R38" s="3">
        <f t="shared" si="2"/>
        <v>5.889570552147239</v>
      </c>
      <c r="S38">
        <v>11</v>
      </c>
    </row>
    <row r="39" spans="1:19" x14ac:dyDescent="0.2">
      <c r="A39">
        <v>2016</v>
      </c>
      <c r="B39" t="s">
        <v>156</v>
      </c>
      <c r="C39" t="s">
        <v>320</v>
      </c>
      <c r="D39" t="s">
        <v>46</v>
      </c>
      <c r="E39" t="s">
        <v>90</v>
      </c>
      <c r="F39">
        <v>13</v>
      </c>
      <c r="G39">
        <v>230</v>
      </c>
      <c r="H39">
        <v>409</v>
      </c>
      <c r="I39" s="6">
        <f t="shared" si="0"/>
        <v>56.234718826405874</v>
      </c>
      <c r="J39">
        <v>3543</v>
      </c>
      <c r="K39" s="3">
        <f t="shared" si="1"/>
        <v>8.662591687041564</v>
      </c>
      <c r="L39" s="4">
        <v>9.1</v>
      </c>
      <c r="M39">
        <v>30</v>
      </c>
      <c r="N39">
        <v>9</v>
      </c>
      <c r="O39" s="4">
        <v>148.80000000000001</v>
      </c>
      <c r="P39">
        <v>260</v>
      </c>
      <c r="Q39">
        <v>1571</v>
      </c>
      <c r="R39" s="3">
        <f t="shared" si="2"/>
        <v>6.0423076923076922</v>
      </c>
      <c r="S39">
        <v>21</v>
      </c>
    </row>
    <row r="40" spans="1:19" x14ac:dyDescent="0.2">
      <c r="A40">
        <v>2017</v>
      </c>
      <c r="B40" t="s">
        <v>156</v>
      </c>
      <c r="C40" t="s">
        <v>319</v>
      </c>
      <c r="D40" t="s">
        <v>46</v>
      </c>
      <c r="E40" t="s">
        <v>90</v>
      </c>
      <c r="F40">
        <v>13</v>
      </c>
      <c r="G40">
        <v>254</v>
      </c>
      <c r="H40">
        <v>430</v>
      </c>
      <c r="I40" s="6">
        <f t="shared" si="0"/>
        <v>59.069767441860463</v>
      </c>
      <c r="J40">
        <v>3660</v>
      </c>
      <c r="K40" s="3">
        <f t="shared" si="1"/>
        <v>8.5116279069767433</v>
      </c>
      <c r="L40" s="4">
        <v>8.6999999999999993</v>
      </c>
      <c r="M40">
        <v>27</v>
      </c>
      <c r="N40">
        <v>10</v>
      </c>
      <c r="O40" s="4">
        <v>146.6</v>
      </c>
      <c r="P40">
        <v>232</v>
      </c>
      <c r="Q40">
        <v>1601</v>
      </c>
      <c r="R40" s="3">
        <f t="shared" si="2"/>
        <v>6.9008620689655169</v>
      </c>
      <c r="S40">
        <v>18</v>
      </c>
    </row>
    <row r="41" spans="1:19" x14ac:dyDescent="0.2">
      <c r="A41">
        <v>2018</v>
      </c>
      <c r="B41" t="s">
        <v>395</v>
      </c>
      <c r="C41" t="s">
        <v>320</v>
      </c>
      <c r="D41" t="s">
        <v>46</v>
      </c>
      <c r="E41" t="s">
        <v>90</v>
      </c>
      <c r="F41">
        <v>11</v>
      </c>
      <c r="G41">
        <v>162</v>
      </c>
      <c r="H41">
        <v>300</v>
      </c>
      <c r="I41" s="6">
        <f t="shared" si="0"/>
        <v>54</v>
      </c>
      <c r="J41">
        <v>1960</v>
      </c>
      <c r="K41" s="3">
        <f t="shared" si="1"/>
        <v>6.5333333333333332</v>
      </c>
      <c r="L41" s="4">
        <v>5.3</v>
      </c>
      <c r="M41">
        <v>8</v>
      </c>
      <c r="N41">
        <v>12</v>
      </c>
      <c r="O41" s="4">
        <v>109.7</v>
      </c>
      <c r="P41">
        <v>76</v>
      </c>
      <c r="Q41">
        <v>93</v>
      </c>
      <c r="R41" s="3">
        <f t="shared" si="2"/>
        <v>1.2236842105263157</v>
      </c>
      <c r="S41">
        <v>2</v>
      </c>
    </row>
    <row r="42" spans="1:19" x14ac:dyDescent="0.2">
      <c r="A42">
        <v>2019</v>
      </c>
      <c r="B42" t="s">
        <v>222</v>
      </c>
      <c r="C42" t="s">
        <v>320</v>
      </c>
      <c r="D42" t="s">
        <v>46</v>
      </c>
      <c r="E42" t="s">
        <v>90</v>
      </c>
      <c r="F42">
        <v>12</v>
      </c>
      <c r="G42">
        <v>111</v>
      </c>
      <c r="H42">
        <v>178</v>
      </c>
      <c r="I42" s="6">
        <f t="shared" si="0"/>
        <v>62.359550561797747</v>
      </c>
      <c r="J42">
        <v>2061</v>
      </c>
      <c r="K42" s="3">
        <f t="shared" si="1"/>
        <v>11.578651685393259</v>
      </c>
      <c r="L42" s="4">
        <v>12.8</v>
      </c>
      <c r="M42">
        <v>22</v>
      </c>
      <c r="N42">
        <v>5</v>
      </c>
      <c r="O42" s="4">
        <v>194.8</v>
      </c>
      <c r="P42">
        <v>122</v>
      </c>
      <c r="Q42">
        <v>482</v>
      </c>
      <c r="R42" s="3">
        <f t="shared" si="2"/>
        <v>3.9508196721311477</v>
      </c>
      <c r="S42">
        <v>6</v>
      </c>
    </row>
    <row r="43" spans="1:19" x14ac:dyDescent="0.2">
      <c r="A43">
        <v>2020</v>
      </c>
      <c r="B43" t="s">
        <v>222</v>
      </c>
      <c r="C43" t="s">
        <v>319</v>
      </c>
      <c r="D43" t="s">
        <v>46</v>
      </c>
      <c r="E43" t="s">
        <v>90</v>
      </c>
      <c r="F43">
        <v>11</v>
      </c>
      <c r="G43">
        <v>195</v>
      </c>
      <c r="H43">
        <v>304</v>
      </c>
      <c r="I43" s="6">
        <f t="shared" si="0"/>
        <v>64.14473684210526</v>
      </c>
      <c r="J43">
        <v>2617</v>
      </c>
      <c r="K43" s="3">
        <f t="shared" si="1"/>
        <v>8.6085526315789469</v>
      </c>
      <c r="L43" s="4">
        <v>8.1</v>
      </c>
      <c r="M43">
        <v>20</v>
      </c>
      <c r="N43">
        <v>12</v>
      </c>
      <c r="O43" s="4">
        <v>150.30000000000001</v>
      </c>
      <c r="P43">
        <v>131</v>
      </c>
      <c r="Q43">
        <v>609</v>
      </c>
      <c r="R43" s="3">
        <f t="shared" si="2"/>
        <v>4.6488549618320612</v>
      </c>
      <c r="S43">
        <v>7</v>
      </c>
    </row>
    <row r="44" spans="1:19" x14ac:dyDescent="0.2">
      <c r="A44">
        <v>2014</v>
      </c>
      <c r="B44" t="s">
        <v>148</v>
      </c>
      <c r="C44" t="s">
        <v>322</v>
      </c>
      <c r="D44" t="s">
        <v>27</v>
      </c>
      <c r="E44" t="s">
        <v>90</v>
      </c>
      <c r="F44">
        <v>13</v>
      </c>
      <c r="G44">
        <v>221</v>
      </c>
      <c r="H44">
        <v>378</v>
      </c>
      <c r="I44" s="6">
        <f t="shared" si="0"/>
        <v>58.465608465608469</v>
      </c>
      <c r="J44">
        <v>3198</v>
      </c>
      <c r="K44" s="3">
        <f t="shared" si="1"/>
        <v>8.4603174603174605</v>
      </c>
      <c r="L44" s="4">
        <v>8.4</v>
      </c>
      <c r="M44">
        <v>26</v>
      </c>
      <c r="N44">
        <v>12</v>
      </c>
      <c r="O44" s="4">
        <v>145.9</v>
      </c>
      <c r="P44">
        <v>27</v>
      </c>
      <c r="Q44">
        <v>-131</v>
      </c>
      <c r="R44" s="3">
        <f t="shared" si="2"/>
        <v>-4.8518518518518521</v>
      </c>
      <c r="S44">
        <v>1</v>
      </c>
    </row>
    <row r="45" spans="1:19" x14ac:dyDescent="0.2">
      <c r="A45">
        <v>2015</v>
      </c>
      <c r="B45" t="s">
        <v>148</v>
      </c>
      <c r="C45" t="s">
        <v>320</v>
      </c>
      <c r="D45" t="s">
        <v>27</v>
      </c>
      <c r="E45" t="s">
        <v>90</v>
      </c>
      <c r="F45">
        <v>12</v>
      </c>
      <c r="G45">
        <v>238</v>
      </c>
      <c r="H45">
        <v>389</v>
      </c>
      <c r="I45" s="6">
        <f t="shared" si="0"/>
        <v>61.182519280205661</v>
      </c>
      <c r="J45">
        <v>3238</v>
      </c>
      <c r="K45" s="3">
        <f t="shared" si="1"/>
        <v>8.3239074550128542</v>
      </c>
      <c r="L45" s="4">
        <v>8.6</v>
      </c>
      <c r="M45">
        <v>16</v>
      </c>
      <c r="N45">
        <v>5</v>
      </c>
      <c r="O45" s="4">
        <v>142.1</v>
      </c>
      <c r="P45">
        <v>30</v>
      </c>
      <c r="Q45">
        <v>-119</v>
      </c>
      <c r="R45" s="3">
        <f t="shared" si="2"/>
        <v>-3.9666666666666668</v>
      </c>
      <c r="S45">
        <v>2</v>
      </c>
    </row>
    <row r="46" spans="1:19" x14ac:dyDescent="0.2">
      <c r="A46">
        <v>2016</v>
      </c>
      <c r="B46" t="s">
        <v>148</v>
      </c>
      <c r="C46" t="s">
        <v>319</v>
      </c>
      <c r="D46" t="s">
        <v>27</v>
      </c>
      <c r="E46" t="s">
        <v>90</v>
      </c>
      <c r="F46">
        <v>13</v>
      </c>
      <c r="G46">
        <v>261</v>
      </c>
      <c r="H46">
        <v>421</v>
      </c>
      <c r="I46" s="6">
        <f t="shared" si="0"/>
        <v>61.995249406175766</v>
      </c>
      <c r="J46">
        <v>3532</v>
      </c>
      <c r="K46" s="3">
        <f t="shared" si="1"/>
        <v>8.3895486935866987</v>
      </c>
      <c r="L46" s="4">
        <v>8.9</v>
      </c>
      <c r="M46">
        <v>27</v>
      </c>
      <c r="N46">
        <v>7</v>
      </c>
      <c r="O46" s="4">
        <v>150.30000000000001</v>
      </c>
      <c r="P46">
        <v>37</v>
      </c>
      <c r="Q46">
        <v>-136</v>
      </c>
      <c r="R46" s="3">
        <f t="shared" si="2"/>
        <v>-3.6756756756756759</v>
      </c>
      <c r="S46">
        <v>1</v>
      </c>
    </row>
    <row r="47" spans="1:19" x14ac:dyDescent="0.2">
      <c r="A47">
        <v>2017</v>
      </c>
      <c r="B47" t="s">
        <v>456</v>
      </c>
      <c r="C47" t="s">
        <v>319</v>
      </c>
      <c r="D47" t="s">
        <v>27</v>
      </c>
      <c r="E47" t="s">
        <v>90</v>
      </c>
      <c r="F47">
        <v>13</v>
      </c>
      <c r="G47">
        <v>224</v>
      </c>
      <c r="H47">
        <v>415</v>
      </c>
      <c r="I47" s="6">
        <f t="shared" si="0"/>
        <v>53.975903614457835</v>
      </c>
      <c r="J47">
        <v>3120</v>
      </c>
      <c r="K47" s="3">
        <f t="shared" si="1"/>
        <v>7.5180722891566267</v>
      </c>
      <c r="L47" s="4">
        <v>7.3</v>
      </c>
      <c r="M47">
        <v>26</v>
      </c>
      <c r="N47">
        <v>14</v>
      </c>
      <c r="O47" s="4">
        <v>131.1</v>
      </c>
      <c r="P47">
        <v>131</v>
      </c>
      <c r="Q47">
        <v>468</v>
      </c>
      <c r="R47" s="3">
        <f t="shared" si="2"/>
        <v>3.5725190839694658</v>
      </c>
      <c r="S47">
        <v>5</v>
      </c>
    </row>
    <row r="48" spans="1:19" x14ac:dyDescent="0.2">
      <c r="A48">
        <v>2018</v>
      </c>
      <c r="B48" t="s">
        <v>620</v>
      </c>
      <c r="C48" t="s">
        <v>322</v>
      </c>
      <c r="D48" t="s">
        <v>27</v>
      </c>
      <c r="E48" t="s">
        <v>90</v>
      </c>
      <c r="F48">
        <v>11</v>
      </c>
      <c r="G48">
        <v>97</v>
      </c>
      <c r="H48">
        <v>191</v>
      </c>
      <c r="I48" s="6">
        <f t="shared" si="0"/>
        <v>50.785340314136128</v>
      </c>
      <c r="J48">
        <v>1091</v>
      </c>
      <c r="K48" s="3">
        <f t="shared" si="1"/>
        <v>5.7120418848167542</v>
      </c>
      <c r="L48" s="4">
        <v>5.7</v>
      </c>
      <c r="M48">
        <v>13</v>
      </c>
      <c r="N48">
        <v>6</v>
      </c>
      <c r="O48" s="4">
        <v>114.9</v>
      </c>
      <c r="P48">
        <v>61</v>
      </c>
      <c r="Q48">
        <v>169</v>
      </c>
      <c r="R48" s="3">
        <f t="shared" si="2"/>
        <v>2.7704918032786887</v>
      </c>
      <c r="S48">
        <v>1</v>
      </c>
    </row>
    <row r="49" spans="1:19" x14ac:dyDescent="0.2">
      <c r="A49">
        <v>2019</v>
      </c>
      <c r="B49" t="s">
        <v>339</v>
      </c>
      <c r="C49" t="s">
        <v>322</v>
      </c>
      <c r="D49" t="s">
        <v>27</v>
      </c>
      <c r="E49" t="s">
        <v>90</v>
      </c>
      <c r="F49">
        <v>12</v>
      </c>
      <c r="G49">
        <v>169</v>
      </c>
      <c r="H49">
        <v>276</v>
      </c>
      <c r="I49" s="6">
        <f t="shared" si="0"/>
        <v>61.231884057971023</v>
      </c>
      <c r="J49">
        <v>2187</v>
      </c>
      <c r="K49" s="3">
        <f t="shared" si="1"/>
        <v>7.9239130434782608</v>
      </c>
      <c r="L49" s="4">
        <v>8.1999999999999993</v>
      </c>
      <c r="M49">
        <v>19</v>
      </c>
      <c r="N49">
        <v>7</v>
      </c>
      <c r="O49" s="4">
        <v>145.4</v>
      </c>
      <c r="P49">
        <v>67</v>
      </c>
      <c r="Q49">
        <v>-68</v>
      </c>
      <c r="R49" s="3">
        <f t="shared" si="2"/>
        <v>-1.0149253731343284</v>
      </c>
      <c r="S49">
        <v>0</v>
      </c>
    </row>
    <row r="50" spans="1:19" x14ac:dyDescent="0.2">
      <c r="A50">
        <v>2020</v>
      </c>
      <c r="B50" t="s">
        <v>290</v>
      </c>
      <c r="C50" t="s">
        <v>321</v>
      </c>
      <c r="D50" t="s">
        <v>27</v>
      </c>
      <c r="E50" t="s">
        <v>90</v>
      </c>
      <c r="F50">
        <v>11</v>
      </c>
      <c r="G50">
        <v>211</v>
      </c>
      <c r="H50">
        <v>329</v>
      </c>
      <c r="I50" s="6">
        <f t="shared" si="0"/>
        <v>64.133738601823708</v>
      </c>
      <c r="J50">
        <v>2686</v>
      </c>
      <c r="K50" s="3">
        <f t="shared" si="1"/>
        <v>8.1641337386018229</v>
      </c>
      <c r="L50" s="4">
        <v>8.9</v>
      </c>
      <c r="M50">
        <v>23</v>
      </c>
      <c r="N50">
        <v>5</v>
      </c>
      <c r="O50" s="4">
        <v>152.69999999999999</v>
      </c>
      <c r="P50">
        <v>130</v>
      </c>
      <c r="Q50">
        <v>538</v>
      </c>
      <c r="R50" s="3">
        <f t="shared" si="2"/>
        <v>4.1384615384615389</v>
      </c>
      <c r="S50">
        <v>4</v>
      </c>
    </row>
    <row r="51" spans="1:19" x14ac:dyDescent="0.2">
      <c r="A51">
        <v>2014</v>
      </c>
      <c r="B51" t="s">
        <v>506</v>
      </c>
      <c r="C51" t="s">
        <v>319</v>
      </c>
      <c r="D51" t="s">
        <v>37</v>
      </c>
      <c r="E51" t="s">
        <v>90</v>
      </c>
      <c r="F51">
        <v>13</v>
      </c>
      <c r="G51">
        <v>270</v>
      </c>
      <c r="H51">
        <v>428</v>
      </c>
      <c r="I51" s="6">
        <f t="shared" si="0"/>
        <v>63.084112149532714</v>
      </c>
      <c r="J51">
        <v>3068</v>
      </c>
      <c r="K51" s="3">
        <f t="shared" si="1"/>
        <v>7.1682242990654208</v>
      </c>
      <c r="L51" s="4">
        <v>7.2</v>
      </c>
      <c r="M51">
        <v>21</v>
      </c>
      <c r="N51">
        <v>9</v>
      </c>
      <c r="O51" s="4">
        <v>135.30000000000001</v>
      </c>
      <c r="P51">
        <v>193</v>
      </c>
      <c r="Q51">
        <v>788</v>
      </c>
      <c r="R51" s="3">
        <f t="shared" si="2"/>
        <v>4.0829015544041454</v>
      </c>
      <c r="S51">
        <v>13</v>
      </c>
    </row>
    <row r="52" spans="1:19" x14ac:dyDescent="0.2">
      <c r="A52">
        <v>2015</v>
      </c>
      <c r="B52" t="s">
        <v>506</v>
      </c>
      <c r="C52" t="s">
        <v>321</v>
      </c>
      <c r="D52" t="s">
        <v>37</v>
      </c>
      <c r="E52" t="s">
        <v>90</v>
      </c>
      <c r="F52">
        <v>14</v>
      </c>
      <c r="G52">
        <v>218</v>
      </c>
      <c r="H52">
        <v>356</v>
      </c>
      <c r="I52" s="6">
        <f t="shared" si="0"/>
        <v>61.235955056179783</v>
      </c>
      <c r="J52">
        <v>3072</v>
      </c>
      <c r="K52" s="3">
        <f t="shared" si="1"/>
        <v>8.6292134831460672</v>
      </c>
      <c r="L52" s="4">
        <v>8.6999999999999993</v>
      </c>
      <c r="M52">
        <v>24</v>
      </c>
      <c r="N52">
        <v>10</v>
      </c>
      <c r="O52" s="4">
        <v>150.4</v>
      </c>
      <c r="P52">
        <v>158</v>
      </c>
      <c r="Q52">
        <v>948</v>
      </c>
      <c r="R52" s="3">
        <f t="shared" si="2"/>
        <v>6</v>
      </c>
      <c r="S52">
        <v>13</v>
      </c>
    </row>
    <row r="53" spans="1:19" x14ac:dyDescent="0.2">
      <c r="A53">
        <v>2016</v>
      </c>
      <c r="B53" t="s">
        <v>482</v>
      </c>
      <c r="C53" t="s">
        <v>319</v>
      </c>
      <c r="D53" t="s">
        <v>37</v>
      </c>
      <c r="E53" t="s">
        <v>90</v>
      </c>
      <c r="F53">
        <v>13</v>
      </c>
      <c r="G53">
        <v>304</v>
      </c>
      <c r="H53">
        <v>447</v>
      </c>
      <c r="I53" s="6">
        <f t="shared" si="0"/>
        <v>68.008948545861301</v>
      </c>
      <c r="J53">
        <v>3748</v>
      </c>
      <c r="K53" s="3">
        <f t="shared" si="1"/>
        <v>8.3847874720357947</v>
      </c>
      <c r="L53" s="4">
        <v>9.1</v>
      </c>
      <c r="M53">
        <v>30</v>
      </c>
      <c r="N53">
        <v>6</v>
      </c>
      <c r="O53" s="4">
        <v>157.9</v>
      </c>
      <c r="P53">
        <v>93</v>
      </c>
      <c r="Q53">
        <v>308</v>
      </c>
      <c r="R53" s="3">
        <f t="shared" si="2"/>
        <v>3.3118279569892475</v>
      </c>
      <c r="S53">
        <v>5</v>
      </c>
    </row>
    <row r="54" spans="1:19" x14ac:dyDescent="0.2">
      <c r="A54">
        <v>2017</v>
      </c>
      <c r="B54" t="s">
        <v>431</v>
      </c>
      <c r="C54" t="s">
        <v>322</v>
      </c>
      <c r="D54" t="s">
        <v>37</v>
      </c>
      <c r="E54" t="s">
        <v>90</v>
      </c>
      <c r="F54">
        <v>9</v>
      </c>
      <c r="G54">
        <v>107</v>
      </c>
      <c r="H54">
        <v>183</v>
      </c>
      <c r="I54" s="6">
        <f t="shared" si="0"/>
        <v>58.469945355191257</v>
      </c>
      <c r="J54">
        <v>1342</v>
      </c>
      <c r="K54" s="3">
        <f t="shared" si="1"/>
        <v>7.333333333333333</v>
      </c>
      <c r="L54" s="4">
        <v>7.5</v>
      </c>
      <c r="M54">
        <v>8</v>
      </c>
      <c r="N54">
        <v>3</v>
      </c>
      <c r="O54" s="4">
        <v>131.19999999999999</v>
      </c>
      <c r="P54">
        <v>85</v>
      </c>
      <c r="Q54">
        <v>210</v>
      </c>
      <c r="R54" s="3">
        <f t="shared" si="2"/>
        <v>2.4705882352941178</v>
      </c>
      <c r="S54">
        <v>5</v>
      </c>
    </row>
    <row r="55" spans="1:19" x14ac:dyDescent="0.2">
      <c r="A55">
        <v>2018</v>
      </c>
      <c r="B55" t="s">
        <v>394</v>
      </c>
      <c r="C55" t="s">
        <v>319</v>
      </c>
      <c r="D55" t="s">
        <v>37</v>
      </c>
      <c r="E55" t="s">
        <v>90</v>
      </c>
      <c r="F55">
        <v>10</v>
      </c>
      <c r="G55">
        <v>201</v>
      </c>
      <c r="H55">
        <v>325</v>
      </c>
      <c r="I55" s="6">
        <f t="shared" si="0"/>
        <v>61.846153846153854</v>
      </c>
      <c r="J55">
        <v>2169</v>
      </c>
      <c r="K55" s="3">
        <f t="shared" si="1"/>
        <v>6.6738461538461538</v>
      </c>
      <c r="L55" s="4">
        <v>6.1</v>
      </c>
      <c r="M55">
        <v>11</v>
      </c>
      <c r="N55">
        <v>9</v>
      </c>
      <c r="O55" s="4">
        <v>123.5</v>
      </c>
      <c r="P55">
        <v>39</v>
      </c>
      <c r="Q55">
        <v>35</v>
      </c>
      <c r="R55" s="3">
        <f t="shared" si="2"/>
        <v>0.89743589743589747</v>
      </c>
      <c r="S55">
        <v>0</v>
      </c>
    </row>
    <row r="56" spans="1:19" x14ac:dyDescent="0.2">
      <c r="A56">
        <v>2019</v>
      </c>
      <c r="B56" t="s">
        <v>282</v>
      </c>
      <c r="C56" t="s">
        <v>322</v>
      </c>
      <c r="D56" t="s">
        <v>37</v>
      </c>
      <c r="E56" t="s">
        <v>90</v>
      </c>
      <c r="F56">
        <v>13</v>
      </c>
      <c r="G56">
        <v>259</v>
      </c>
      <c r="H56">
        <v>422</v>
      </c>
      <c r="I56" s="6">
        <f t="shared" si="0"/>
        <v>61.374407582938382</v>
      </c>
      <c r="J56">
        <v>3641</v>
      </c>
      <c r="K56" s="3">
        <f t="shared" si="1"/>
        <v>8.6279620853080576</v>
      </c>
      <c r="L56" s="4">
        <v>9.6999999999999993</v>
      </c>
      <c r="M56">
        <v>38</v>
      </c>
      <c r="N56">
        <v>7</v>
      </c>
      <c r="O56" s="4">
        <v>160.19999999999999</v>
      </c>
      <c r="P56">
        <v>94</v>
      </c>
      <c r="Q56">
        <v>35</v>
      </c>
      <c r="R56" s="3">
        <f t="shared" si="2"/>
        <v>0.37234042553191488</v>
      </c>
      <c r="S56">
        <v>1</v>
      </c>
    </row>
    <row r="57" spans="1:19" x14ac:dyDescent="0.2">
      <c r="A57">
        <v>2020</v>
      </c>
      <c r="B57" t="s">
        <v>282</v>
      </c>
      <c r="C57" t="s">
        <v>320</v>
      </c>
      <c r="D57" t="s">
        <v>37</v>
      </c>
      <c r="E57" t="s">
        <v>90</v>
      </c>
      <c r="F57">
        <v>12</v>
      </c>
      <c r="G57">
        <v>237</v>
      </c>
      <c r="H57">
        <v>348</v>
      </c>
      <c r="I57" s="6">
        <f t="shared" si="0"/>
        <v>68.103448275862064</v>
      </c>
      <c r="J57">
        <v>3586</v>
      </c>
      <c r="K57" s="3">
        <f t="shared" si="1"/>
        <v>10.304597701149426</v>
      </c>
      <c r="L57" s="4">
        <v>11.1</v>
      </c>
      <c r="M57">
        <v>30</v>
      </c>
      <c r="N57">
        <v>7</v>
      </c>
      <c r="O57" s="4">
        <v>179.1</v>
      </c>
      <c r="P57">
        <v>92</v>
      </c>
      <c r="Q57">
        <v>146</v>
      </c>
      <c r="R57" s="3">
        <f t="shared" si="2"/>
        <v>1.5869565217391304</v>
      </c>
      <c r="S57">
        <v>5</v>
      </c>
    </row>
    <row r="58" spans="1:19" x14ac:dyDescent="0.2">
      <c r="A58">
        <v>2014</v>
      </c>
      <c r="B58" t="s">
        <v>127</v>
      </c>
      <c r="C58" t="s">
        <v>319</v>
      </c>
      <c r="D58" t="s">
        <v>95</v>
      </c>
      <c r="E58" t="s">
        <v>90</v>
      </c>
      <c r="F58">
        <v>13</v>
      </c>
      <c r="G58">
        <v>221</v>
      </c>
      <c r="H58">
        <v>370</v>
      </c>
      <c r="I58" s="6">
        <f t="shared" si="0"/>
        <v>59.729729729729733</v>
      </c>
      <c r="J58">
        <v>2606</v>
      </c>
      <c r="K58" s="3">
        <f t="shared" si="1"/>
        <v>7.0432432432432428</v>
      </c>
      <c r="L58" s="4">
        <v>7.7</v>
      </c>
      <c r="M58">
        <v>23</v>
      </c>
      <c r="N58">
        <v>5</v>
      </c>
      <c r="O58" s="4">
        <v>136.69999999999999</v>
      </c>
      <c r="P58">
        <v>124</v>
      </c>
      <c r="Q58">
        <v>529</v>
      </c>
      <c r="R58" s="3">
        <f t="shared" si="2"/>
        <v>4.2661290322580649</v>
      </c>
      <c r="S58">
        <v>3</v>
      </c>
    </row>
    <row r="59" spans="1:19" x14ac:dyDescent="0.2">
      <c r="A59">
        <v>2015</v>
      </c>
      <c r="B59" t="s">
        <v>127</v>
      </c>
      <c r="C59" t="s">
        <v>321</v>
      </c>
      <c r="D59" t="s">
        <v>95</v>
      </c>
      <c r="E59" t="s">
        <v>90</v>
      </c>
      <c r="F59">
        <v>13</v>
      </c>
      <c r="G59">
        <v>237</v>
      </c>
      <c r="H59">
        <v>395</v>
      </c>
      <c r="I59" s="6">
        <f t="shared" si="0"/>
        <v>60</v>
      </c>
      <c r="J59">
        <v>2662</v>
      </c>
      <c r="K59" s="3">
        <f t="shared" si="1"/>
        <v>6.7392405063291143</v>
      </c>
      <c r="L59" s="4">
        <v>7.1</v>
      </c>
      <c r="M59">
        <v>20</v>
      </c>
      <c r="N59">
        <v>6</v>
      </c>
      <c r="O59" s="4">
        <v>130.30000000000001</v>
      </c>
      <c r="P59">
        <v>139</v>
      </c>
      <c r="Q59">
        <v>370</v>
      </c>
      <c r="R59" s="3">
        <f t="shared" si="2"/>
        <v>2.6618705035971222</v>
      </c>
      <c r="S59">
        <v>6</v>
      </c>
    </row>
    <row r="60" spans="1:19" x14ac:dyDescent="0.2">
      <c r="A60">
        <v>2016</v>
      </c>
      <c r="B60" t="s">
        <v>172</v>
      </c>
      <c r="C60" t="s">
        <v>319</v>
      </c>
      <c r="D60" t="s">
        <v>95</v>
      </c>
      <c r="E60" t="s">
        <v>90</v>
      </c>
      <c r="F60">
        <v>13</v>
      </c>
      <c r="G60">
        <v>243</v>
      </c>
      <c r="H60">
        <v>402</v>
      </c>
      <c r="I60" s="6">
        <f t="shared" si="0"/>
        <v>60.447761194029844</v>
      </c>
      <c r="J60">
        <v>3059</v>
      </c>
      <c r="K60" s="3">
        <f t="shared" si="1"/>
        <v>7.6094527363184081</v>
      </c>
      <c r="L60" s="4">
        <v>7.6</v>
      </c>
      <c r="M60">
        <v>18</v>
      </c>
      <c r="N60">
        <v>8</v>
      </c>
      <c r="O60" s="4">
        <v>135.19999999999999</v>
      </c>
      <c r="P60">
        <v>74</v>
      </c>
      <c r="Q60">
        <v>94</v>
      </c>
      <c r="R60" s="3">
        <f t="shared" si="2"/>
        <v>1.2702702702702702</v>
      </c>
      <c r="S60">
        <v>1</v>
      </c>
    </row>
    <row r="61" spans="1:19" x14ac:dyDescent="0.2">
      <c r="A61">
        <v>2017</v>
      </c>
      <c r="B61" t="s">
        <v>172</v>
      </c>
      <c r="C61" t="s">
        <v>319</v>
      </c>
      <c r="D61" t="s">
        <v>95</v>
      </c>
      <c r="E61" t="s">
        <v>90</v>
      </c>
      <c r="F61">
        <v>13</v>
      </c>
      <c r="G61">
        <v>311</v>
      </c>
      <c r="H61">
        <v>478</v>
      </c>
      <c r="I61" s="6">
        <f t="shared" si="0"/>
        <v>65.062761506276146</v>
      </c>
      <c r="J61">
        <v>3514</v>
      </c>
      <c r="K61" s="3">
        <f t="shared" si="1"/>
        <v>7.3514644351464433</v>
      </c>
      <c r="L61" s="4">
        <v>7.5</v>
      </c>
      <c r="M61">
        <v>17</v>
      </c>
      <c r="N61">
        <v>6</v>
      </c>
      <c r="O61" s="4">
        <v>136</v>
      </c>
      <c r="P61">
        <v>69</v>
      </c>
      <c r="Q61">
        <v>194</v>
      </c>
      <c r="R61" s="3">
        <f t="shared" si="2"/>
        <v>2.8115942028985508</v>
      </c>
      <c r="S61">
        <v>3</v>
      </c>
    </row>
    <row r="62" spans="1:19" x14ac:dyDescent="0.2">
      <c r="A62">
        <v>2018</v>
      </c>
      <c r="B62" t="s">
        <v>172</v>
      </c>
      <c r="C62" t="s">
        <v>321</v>
      </c>
      <c r="D62" t="s">
        <v>95</v>
      </c>
      <c r="E62" t="s">
        <v>90</v>
      </c>
      <c r="F62">
        <v>13</v>
      </c>
      <c r="G62">
        <v>326</v>
      </c>
      <c r="H62">
        <v>484</v>
      </c>
      <c r="I62" s="6">
        <f t="shared" si="0"/>
        <v>67.355371900826441</v>
      </c>
      <c r="J62">
        <v>3928</v>
      </c>
      <c r="K62" s="3">
        <f t="shared" si="1"/>
        <v>8.115702479338843</v>
      </c>
      <c r="L62" s="4">
        <v>8.1</v>
      </c>
      <c r="M62">
        <v>25</v>
      </c>
      <c r="N62">
        <v>11</v>
      </c>
      <c r="O62" s="4">
        <v>148</v>
      </c>
      <c r="P62">
        <v>42</v>
      </c>
      <c r="Q62">
        <v>21</v>
      </c>
      <c r="R62" s="3">
        <f t="shared" si="2"/>
        <v>0.5</v>
      </c>
      <c r="S62">
        <v>1</v>
      </c>
    </row>
    <row r="63" spans="1:19" x14ac:dyDescent="0.2">
      <c r="A63">
        <v>2019</v>
      </c>
      <c r="B63" t="s">
        <v>623</v>
      </c>
      <c r="C63" t="s">
        <v>322</v>
      </c>
      <c r="D63" t="s">
        <v>95</v>
      </c>
      <c r="E63" t="s">
        <v>90</v>
      </c>
      <c r="F63">
        <v>8</v>
      </c>
      <c r="G63">
        <v>101</v>
      </c>
      <c r="H63">
        <v>210</v>
      </c>
      <c r="I63" s="6">
        <f t="shared" si="0"/>
        <v>48.095238095238095</v>
      </c>
      <c r="J63">
        <v>1219</v>
      </c>
      <c r="K63" s="3">
        <f t="shared" si="1"/>
        <v>5.8047619047619046</v>
      </c>
      <c r="L63" s="4">
        <v>5.5</v>
      </c>
      <c r="M63">
        <v>8</v>
      </c>
      <c r="N63">
        <v>5</v>
      </c>
      <c r="O63" s="4">
        <v>104.7</v>
      </c>
      <c r="P63">
        <v>40</v>
      </c>
      <c r="Q63">
        <v>46</v>
      </c>
      <c r="R63" s="3">
        <f t="shared" si="2"/>
        <v>1.1499999999999999</v>
      </c>
      <c r="S63">
        <v>0</v>
      </c>
    </row>
    <row r="64" spans="1:19" x14ac:dyDescent="0.2">
      <c r="A64">
        <v>2020</v>
      </c>
      <c r="B64" t="s">
        <v>287</v>
      </c>
      <c r="C64" t="s">
        <v>319</v>
      </c>
      <c r="D64" t="s">
        <v>95</v>
      </c>
      <c r="E64" t="s">
        <v>90</v>
      </c>
      <c r="F64">
        <v>10</v>
      </c>
      <c r="G64">
        <v>171</v>
      </c>
      <c r="H64">
        <v>266</v>
      </c>
      <c r="I64" s="6">
        <f t="shared" si="0"/>
        <v>64.285714285714292</v>
      </c>
      <c r="J64">
        <v>2088</v>
      </c>
      <c r="K64" s="3">
        <f t="shared" si="1"/>
        <v>7.8496240601503757</v>
      </c>
      <c r="L64" s="4">
        <v>7</v>
      </c>
      <c r="M64">
        <v>13</v>
      </c>
      <c r="N64">
        <v>11</v>
      </c>
      <c r="O64" s="4">
        <v>138.1</v>
      </c>
      <c r="P64">
        <v>58</v>
      </c>
      <c r="Q64">
        <v>-22</v>
      </c>
      <c r="R64" s="3">
        <f t="shared" si="2"/>
        <v>-0.37931034482758619</v>
      </c>
      <c r="S64">
        <v>3</v>
      </c>
    </row>
    <row r="65" spans="1:19" x14ac:dyDescent="0.2">
      <c r="A65">
        <v>2020</v>
      </c>
      <c r="B65" t="s">
        <v>195</v>
      </c>
      <c r="C65" t="s">
        <v>321</v>
      </c>
      <c r="D65" t="s">
        <v>49</v>
      </c>
      <c r="E65" t="s">
        <v>90</v>
      </c>
      <c r="F65">
        <v>12</v>
      </c>
      <c r="G65">
        <v>228</v>
      </c>
      <c r="H65">
        <v>353</v>
      </c>
      <c r="I65" s="6">
        <f t="shared" si="0"/>
        <v>64.589235127478744</v>
      </c>
      <c r="J65">
        <v>2830</v>
      </c>
      <c r="K65" s="3">
        <f t="shared" si="1"/>
        <v>8.0169971671388094</v>
      </c>
      <c r="L65" s="4">
        <v>8.5</v>
      </c>
      <c r="M65">
        <v>15</v>
      </c>
      <c r="N65">
        <v>3</v>
      </c>
      <c r="O65" s="4">
        <v>144.30000000000001</v>
      </c>
      <c r="P65">
        <v>116</v>
      </c>
      <c r="Q65">
        <v>485</v>
      </c>
      <c r="R65" s="3">
        <f t="shared" si="2"/>
        <v>4.181034482758621</v>
      </c>
      <c r="S65">
        <v>9</v>
      </c>
    </row>
    <row r="66" spans="1:19" x14ac:dyDescent="0.2">
      <c r="A66">
        <v>2014</v>
      </c>
      <c r="B66" t="s">
        <v>572</v>
      </c>
      <c r="C66" t="s">
        <v>320</v>
      </c>
      <c r="D66" t="s">
        <v>238</v>
      </c>
      <c r="E66" t="s">
        <v>90</v>
      </c>
      <c r="F66">
        <v>13</v>
      </c>
      <c r="G66">
        <v>176</v>
      </c>
      <c r="H66">
        <v>287</v>
      </c>
      <c r="I66" s="6">
        <f t="shared" ref="I66:I100" si="3">G66/H66*100</f>
        <v>61.324041811846683</v>
      </c>
      <c r="J66">
        <v>2233</v>
      </c>
      <c r="K66" s="3">
        <f t="shared" ref="K66:K100" si="4">J66/H66</f>
        <v>7.7804878048780486</v>
      </c>
      <c r="L66" s="4">
        <v>7.8</v>
      </c>
      <c r="M66">
        <v>16</v>
      </c>
      <c r="N66">
        <v>7</v>
      </c>
      <c r="O66" s="4">
        <v>140.19999999999999</v>
      </c>
      <c r="P66">
        <v>108</v>
      </c>
      <c r="Q66">
        <v>466</v>
      </c>
      <c r="R66" s="3">
        <f t="shared" si="2"/>
        <v>4.3148148148148149</v>
      </c>
      <c r="S66">
        <v>3</v>
      </c>
    </row>
    <row r="67" spans="1:19" x14ac:dyDescent="0.2">
      <c r="A67">
        <v>2015</v>
      </c>
      <c r="B67" t="s">
        <v>147</v>
      </c>
      <c r="C67" t="s">
        <v>319</v>
      </c>
      <c r="D67" t="s">
        <v>238</v>
      </c>
      <c r="E67" t="s">
        <v>90</v>
      </c>
      <c r="F67">
        <v>13</v>
      </c>
      <c r="G67">
        <v>193</v>
      </c>
      <c r="H67">
        <v>313</v>
      </c>
      <c r="I67" s="6">
        <f t="shared" si="3"/>
        <v>61.661341853035147</v>
      </c>
      <c r="J67">
        <v>2287</v>
      </c>
      <c r="K67" s="3">
        <f t="shared" si="4"/>
        <v>7.3067092651757193</v>
      </c>
      <c r="L67" s="4">
        <v>7.4</v>
      </c>
      <c r="M67">
        <v>20</v>
      </c>
      <c r="N67">
        <v>8</v>
      </c>
      <c r="O67" s="4">
        <v>139</v>
      </c>
      <c r="P67">
        <v>85</v>
      </c>
      <c r="Q67">
        <v>232</v>
      </c>
      <c r="R67" s="3">
        <f t="shared" ref="R67:R100" si="5">Q67/P67</f>
        <v>2.7294117647058824</v>
      </c>
      <c r="S67">
        <v>1</v>
      </c>
    </row>
    <row r="68" spans="1:19" x14ac:dyDescent="0.2">
      <c r="A68">
        <v>2016</v>
      </c>
      <c r="B68" t="s">
        <v>147</v>
      </c>
      <c r="C68" t="s">
        <v>321</v>
      </c>
      <c r="D68" t="s">
        <v>238</v>
      </c>
      <c r="E68" t="s">
        <v>90</v>
      </c>
      <c r="F68">
        <v>13</v>
      </c>
      <c r="G68">
        <v>185</v>
      </c>
      <c r="H68">
        <v>306</v>
      </c>
      <c r="I68" s="6">
        <f t="shared" si="3"/>
        <v>60.457516339869279</v>
      </c>
      <c r="J68">
        <v>2855</v>
      </c>
      <c r="K68" s="3">
        <f t="shared" si="4"/>
        <v>9.3300653594771248</v>
      </c>
      <c r="L68" s="4">
        <v>10.1</v>
      </c>
      <c r="M68">
        <v>27</v>
      </c>
      <c r="N68">
        <v>7</v>
      </c>
      <c r="O68" s="4">
        <v>163.4</v>
      </c>
      <c r="P68">
        <v>72</v>
      </c>
      <c r="Q68">
        <v>286</v>
      </c>
      <c r="R68" s="3">
        <f t="shared" si="5"/>
        <v>3.9722222222222223</v>
      </c>
      <c r="S68">
        <v>3</v>
      </c>
    </row>
    <row r="69" spans="1:19" x14ac:dyDescent="0.2">
      <c r="A69">
        <v>2017</v>
      </c>
      <c r="B69" t="s">
        <v>186</v>
      </c>
      <c r="C69" t="s">
        <v>320</v>
      </c>
      <c r="D69" t="s">
        <v>238</v>
      </c>
      <c r="E69" t="s">
        <v>90</v>
      </c>
      <c r="F69">
        <v>10</v>
      </c>
      <c r="G69">
        <v>88</v>
      </c>
      <c r="H69">
        <v>158</v>
      </c>
      <c r="I69" s="6">
        <f t="shared" si="3"/>
        <v>55.696202531645568</v>
      </c>
      <c r="J69">
        <v>1091</v>
      </c>
      <c r="K69" s="3">
        <f t="shared" si="4"/>
        <v>6.9050632911392409</v>
      </c>
      <c r="L69" s="4">
        <v>6.1</v>
      </c>
      <c r="M69">
        <v>5</v>
      </c>
      <c r="N69">
        <v>5</v>
      </c>
      <c r="O69" s="4">
        <v>117.8</v>
      </c>
      <c r="P69">
        <v>55</v>
      </c>
      <c r="Q69">
        <v>126</v>
      </c>
      <c r="R69" s="3">
        <f t="shared" si="5"/>
        <v>2.290909090909091</v>
      </c>
      <c r="S69">
        <v>1</v>
      </c>
    </row>
    <row r="70" spans="1:19" x14ac:dyDescent="0.2">
      <c r="A70">
        <v>2018</v>
      </c>
      <c r="B70" t="s">
        <v>237</v>
      </c>
      <c r="C70" t="s">
        <v>320</v>
      </c>
      <c r="D70" t="s">
        <v>238</v>
      </c>
      <c r="E70" t="s">
        <v>90</v>
      </c>
      <c r="F70">
        <v>14</v>
      </c>
      <c r="G70">
        <v>180</v>
      </c>
      <c r="H70">
        <v>310</v>
      </c>
      <c r="I70" s="6">
        <f t="shared" si="3"/>
        <v>58.064516129032263</v>
      </c>
      <c r="J70">
        <v>1969</v>
      </c>
      <c r="K70" s="3">
        <f t="shared" si="4"/>
        <v>6.3516129032258064</v>
      </c>
      <c r="L70" s="4">
        <v>6.3</v>
      </c>
      <c r="M70">
        <v>12</v>
      </c>
      <c r="N70">
        <v>6</v>
      </c>
      <c r="O70" s="4">
        <v>120.3</v>
      </c>
      <c r="P70">
        <v>117</v>
      </c>
      <c r="Q70">
        <v>220</v>
      </c>
      <c r="R70" s="3">
        <f t="shared" si="5"/>
        <v>1.8803418803418803</v>
      </c>
      <c r="S70">
        <v>3</v>
      </c>
    </row>
    <row r="71" spans="1:19" x14ac:dyDescent="0.2">
      <c r="A71">
        <v>2019</v>
      </c>
      <c r="B71" t="s">
        <v>237</v>
      </c>
      <c r="C71" t="s">
        <v>319</v>
      </c>
      <c r="D71" t="s">
        <v>238</v>
      </c>
      <c r="E71" t="s">
        <v>90</v>
      </c>
      <c r="F71">
        <v>12</v>
      </c>
      <c r="G71">
        <v>289</v>
      </c>
      <c r="H71">
        <v>469</v>
      </c>
      <c r="I71" s="6">
        <f t="shared" si="3"/>
        <v>61.620469083155648</v>
      </c>
      <c r="J71">
        <v>3098</v>
      </c>
      <c r="K71" s="3">
        <f t="shared" si="4"/>
        <v>6.6055437100213217</v>
      </c>
      <c r="L71" s="4">
        <v>6.3</v>
      </c>
      <c r="M71">
        <v>13</v>
      </c>
      <c r="N71">
        <v>9</v>
      </c>
      <c r="O71" s="4">
        <v>122.4</v>
      </c>
      <c r="P71">
        <v>95</v>
      </c>
      <c r="Q71">
        <v>110</v>
      </c>
      <c r="R71" s="3">
        <f t="shared" si="5"/>
        <v>1.1578947368421053</v>
      </c>
      <c r="S71">
        <v>2</v>
      </c>
    </row>
    <row r="72" spans="1:19" x14ac:dyDescent="0.2">
      <c r="A72">
        <v>2020</v>
      </c>
      <c r="B72" t="s">
        <v>237</v>
      </c>
      <c r="C72" t="s">
        <v>321</v>
      </c>
      <c r="D72" t="s">
        <v>238</v>
      </c>
      <c r="E72" t="s">
        <v>90</v>
      </c>
      <c r="F72">
        <v>9</v>
      </c>
      <c r="G72">
        <v>203</v>
      </c>
      <c r="H72">
        <v>332</v>
      </c>
      <c r="I72" s="6">
        <f t="shared" si="3"/>
        <v>61.144578313253021</v>
      </c>
      <c r="J72">
        <v>2408</v>
      </c>
      <c r="K72" s="3">
        <f t="shared" si="4"/>
        <v>7.2530120481927707</v>
      </c>
      <c r="L72" s="4">
        <v>6.8</v>
      </c>
      <c r="M72">
        <v>13</v>
      </c>
      <c r="N72">
        <v>9</v>
      </c>
      <c r="O72" s="4">
        <v>129.6</v>
      </c>
      <c r="P72">
        <v>81</v>
      </c>
      <c r="Q72">
        <v>145</v>
      </c>
      <c r="R72" s="3">
        <f t="shared" si="5"/>
        <v>1.7901234567901234</v>
      </c>
      <c r="S72">
        <v>8</v>
      </c>
    </row>
    <row r="73" spans="1:19" x14ac:dyDescent="0.2">
      <c r="A73">
        <v>2014</v>
      </c>
      <c r="B73" t="s">
        <v>624</v>
      </c>
      <c r="C73" t="s">
        <v>320</v>
      </c>
      <c r="D73" t="s">
        <v>43</v>
      </c>
      <c r="E73" t="s">
        <v>90</v>
      </c>
      <c r="F73">
        <v>6</v>
      </c>
      <c r="G73">
        <v>89</v>
      </c>
      <c r="H73">
        <v>165</v>
      </c>
      <c r="I73" s="6">
        <f t="shared" si="3"/>
        <v>53.939393939393945</v>
      </c>
      <c r="J73">
        <v>935</v>
      </c>
      <c r="K73" s="3">
        <f t="shared" si="4"/>
        <v>5.666666666666667</v>
      </c>
      <c r="L73" s="4">
        <v>4</v>
      </c>
      <c r="M73">
        <v>4</v>
      </c>
      <c r="N73">
        <v>8</v>
      </c>
      <c r="O73" s="4">
        <v>99.8</v>
      </c>
      <c r="P73">
        <v>45</v>
      </c>
      <c r="Q73">
        <v>-4</v>
      </c>
      <c r="R73" s="3">
        <f t="shared" si="5"/>
        <v>-8.8888888888888892E-2</v>
      </c>
      <c r="S73">
        <v>2</v>
      </c>
    </row>
    <row r="74" spans="1:19" x14ac:dyDescent="0.2">
      <c r="A74">
        <v>2015</v>
      </c>
      <c r="B74" t="s">
        <v>414</v>
      </c>
      <c r="C74" t="s">
        <v>322</v>
      </c>
      <c r="D74" t="s">
        <v>43</v>
      </c>
      <c r="E74" t="s">
        <v>90</v>
      </c>
      <c r="F74">
        <v>8</v>
      </c>
      <c r="G74">
        <v>105</v>
      </c>
      <c r="H74">
        <v>176</v>
      </c>
      <c r="I74" s="6">
        <f t="shared" si="3"/>
        <v>59.659090909090907</v>
      </c>
      <c r="J74">
        <v>1298</v>
      </c>
      <c r="K74" s="3">
        <f t="shared" si="4"/>
        <v>7.375</v>
      </c>
      <c r="L74" s="4">
        <v>7.3</v>
      </c>
      <c r="M74">
        <v>11</v>
      </c>
      <c r="N74">
        <v>5</v>
      </c>
      <c r="O74" s="4">
        <v>136.6</v>
      </c>
      <c r="P74">
        <v>91</v>
      </c>
      <c r="Q74">
        <v>351</v>
      </c>
      <c r="R74" s="3">
        <f t="shared" si="5"/>
        <v>3.8571428571428572</v>
      </c>
      <c r="S74">
        <v>5</v>
      </c>
    </row>
    <row r="75" spans="1:19" x14ac:dyDescent="0.2">
      <c r="A75">
        <v>2016</v>
      </c>
      <c r="B75" t="s">
        <v>414</v>
      </c>
      <c r="C75" t="s">
        <v>320</v>
      </c>
      <c r="D75" t="s">
        <v>43</v>
      </c>
      <c r="E75" t="s">
        <v>90</v>
      </c>
      <c r="F75">
        <v>9</v>
      </c>
      <c r="G75">
        <v>230</v>
      </c>
      <c r="H75">
        <v>355</v>
      </c>
      <c r="I75" s="6">
        <f t="shared" si="3"/>
        <v>64.788732394366207</v>
      </c>
      <c r="J75">
        <v>2679</v>
      </c>
      <c r="K75" s="3">
        <f t="shared" si="4"/>
        <v>7.5464788732394368</v>
      </c>
      <c r="L75" s="4">
        <v>7.5</v>
      </c>
      <c r="M75">
        <v>15</v>
      </c>
      <c r="N75">
        <v>7</v>
      </c>
      <c r="O75" s="4">
        <v>138.19999999999999</v>
      </c>
      <c r="P75">
        <v>125</v>
      </c>
      <c r="Q75">
        <v>293</v>
      </c>
      <c r="R75" s="3">
        <f t="shared" si="5"/>
        <v>2.3439999999999999</v>
      </c>
      <c r="S75">
        <v>6</v>
      </c>
    </row>
    <row r="76" spans="1:19" x14ac:dyDescent="0.2">
      <c r="A76">
        <v>2017</v>
      </c>
      <c r="B76" t="s">
        <v>414</v>
      </c>
      <c r="C76" t="s">
        <v>319</v>
      </c>
      <c r="D76" t="s">
        <v>43</v>
      </c>
      <c r="E76" t="s">
        <v>90</v>
      </c>
      <c r="F76">
        <v>9</v>
      </c>
      <c r="G76">
        <v>225</v>
      </c>
      <c r="H76">
        <v>377</v>
      </c>
      <c r="I76" s="6">
        <f t="shared" si="3"/>
        <v>59.681697612732101</v>
      </c>
      <c r="J76">
        <v>2495</v>
      </c>
      <c r="K76" s="3">
        <f t="shared" si="4"/>
        <v>6.6180371352785148</v>
      </c>
      <c r="L76" s="4">
        <v>6.3</v>
      </c>
      <c r="M76">
        <v>14</v>
      </c>
      <c r="N76">
        <v>9</v>
      </c>
      <c r="O76" s="4">
        <v>122.8</v>
      </c>
      <c r="P76">
        <v>143</v>
      </c>
      <c r="Q76">
        <v>595</v>
      </c>
      <c r="R76" s="3">
        <f t="shared" si="5"/>
        <v>4.1608391608391608</v>
      </c>
      <c r="S76">
        <v>9</v>
      </c>
    </row>
    <row r="77" spans="1:19" x14ac:dyDescent="0.2">
      <c r="A77">
        <v>2018</v>
      </c>
      <c r="B77" t="s">
        <v>414</v>
      </c>
      <c r="C77" t="s">
        <v>321</v>
      </c>
      <c r="D77" t="s">
        <v>43</v>
      </c>
      <c r="E77" t="s">
        <v>90</v>
      </c>
      <c r="F77">
        <v>13</v>
      </c>
      <c r="G77">
        <v>226</v>
      </c>
      <c r="H77">
        <v>371</v>
      </c>
      <c r="I77" s="6">
        <f t="shared" si="3"/>
        <v>60.916442048517517</v>
      </c>
      <c r="J77">
        <v>2868</v>
      </c>
      <c r="K77" s="3">
        <f t="shared" si="4"/>
        <v>7.7304582210242589</v>
      </c>
      <c r="L77" s="4">
        <v>7.6</v>
      </c>
      <c r="M77">
        <v>18</v>
      </c>
      <c r="N77">
        <v>9</v>
      </c>
      <c r="O77" s="4">
        <v>137</v>
      </c>
      <c r="P77">
        <v>184</v>
      </c>
      <c r="Q77">
        <v>754</v>
      </c>
      <c r="R77" s="3">
        <f t="shared" si="5"/>
        <v>4.0978260869565215</v>
      </c>
      <c r="S77">
        <v>15</v>
      </c>
    </row>
    <row r="78" spans="1:19" x14ac:dyDescent="0.2">
      <c r="A78">
        <v>2019</v>
      </c>
      <c r="B78" t="s">
        <v>367</v>
      </c>
      <c r="C78" t="s">
        <v>320</v>
      </c>
      <c r="D78" t="s">
        <v>43</v>
      </c>
      <c r="E78" t="s">
        <v>90</v>
      </c>
      <c r="F78">
        <v>12</v>
      </c>
      <c r="G78">
        <v>213</v>
      </c>
      <c r="H78">
        <v>337</v>
      </c>
      <c r="I78" s="6">
        <f t="shared" si="3"/>
        <v>63.204747774480708</v>
      </c>
      <c r="J78">
        <v>2360</v>
      </c>
      <c r="K78" s="3">
        <f t="shared" si="4"/>
        <v>7.0029673590504453</v>
      </c>
      <c r="L78" s="4">
        <v>7.5</v>
      </c>
      <c r="M78">
        <v>19</v>
      </c>
      <c r="N78">
        <v>5</v>
      </c>
      <c r="O78" s="4">
        <v>137.69999999999999</v>
      </c>
      <c r="P78">
        <v>112</v>
      </c>
      <c r="Q78">
        <v>122</v>
      </c>
      <c r="R78" s="3">
        <f t="shared" si="5"/>
        <v>1.0892857142857142</v>
      </c>
      <c r="S78">
        <v>2</v>
      </c>
    </row>
    <row r="79" spans="1:19" x14ac:dyDescent="0.2">
      <c r="A79">
        <v>2020</v>
      </c>
      <c r="B79" t="s">
        <v>275</v>
      </c>
      <c r="C79" t="s">
        <v>321</v>
      </c>
      <c r="D79" t="s">
        <v>43</v>
      </c>
      <c r="E79" t="s">
        <v>90</v>
      </c>
      <c r="F79">
        <v>10</v>
      </c>
      <c r="G79">
        <v>94</v>
      </c>
      <c r="H79">
        <v>190</v>
      </c>
      <c r="I79" s="6">
        <f t="shared" si="3"/>
        <v>49.473684210526315</v>
      </c>
      <c r="J79">
        <v>1028</v>
      </c>
      <c r="K79" s="3">
        <f t="shared" si="4"/>
        <v>5.4105263157894736</v>
      </c>
      <c r="L79" s="4">
        <v>4.5</v>
      </c>
      <c r="M79">
        <v>9</v>
      </c>
      <c r="N79">
        <v>8</v>
      </c>
      <c r="O79" s="4">
        <v>102.1</v>
      </c>
      <c r="P79">
        <v>26</v>
      </c>
      <c r="Q79">
        <v>-64</v>
      </c>
      <c r="R79" s="3">
        <f t="shared" si="5"/>
        <v>-2.4615384615384617</v>
      </c>
      <c r="S79">
        <v>0</v>
      </c>
    </row>
    <row r="80" spans="1:19" x14ac:dyDescent="0.2">
      <c r="A80">
        <v>2014</v>
      </c>
      <c r="B80" t="s">
        <v>510</v>
      </c>
      <c r="C80" t="s">
        <v>320</v>
      </c>
      <c r="D80" t="s">
        <v>22</v>
      </c>
      <c r="E80" t="s">
        <v>90</v>
      </c>
      <c r="F80">
        <v>9</v>
      </c>
      <c r="G80">
        <v>154</v>
      </c>
      <c r="H80">
        <v>261</v>
      </c>
      <c r="I80" s="6">
        <f t="shared" si="3"/>
        <v>59.003831417624518</v>
      </c>
      <c r="J80">
        <v>1632</v>
      </c>
      <c r="K80" s="3">
        <f t="shared" si="4"/>
        <v>6.2528735632183912</v>
      </c>
      <c r="L80" s="4">
        <v>5.0999999999999996</v>
      </c>
      <c r="M80">
        <v>10</v>
      </c>
      <c r="N80">
        <v>11</v>
      </c>
      <c r="O80" s="4">
        <v>115.7</v>
      </c>
      <c r="P80">
        <v>35</v>
      </c>
      <c r="Q80">
        <v>-6</v>
      </c>
      <c r="R80" s="3">
        <f t="shared" si="5"/>
        <v>-0.17142857142857143</v>
      </c>
      <c r="S80">
        <v>2</v>
      </c>
    </row>
    <row r="81" spans="1:19" x14ac:dyDescent="0.2">
      <c r="A81">
        <v>2015</v>
      </c>
      <c r="B81" t="s">
        <v>529</v>
      </c>
      <c r="C81" t="s">
        <v>319</v>
      </c>
      <c r="D81" t="s">
        <v>22</v>
      </c>
      <c r="E81" t="s">
        <v>90</v>
      </c>
      <c r="F81">
        <v>12</v>
      </c>
      <c r="G81">
        <v>247</v>
      </c>
      <c r="H81">
        <v>403</v>
      </c>
      <c r="I81" s="6">
        <f t="shared" si="3"/>
        <v>61.29032258064516</v>
      </c>
      <c r="J81">
        <v>2810</v>
      </c>
      <c r="K81" s="3">
        <f t="shared" si="4"/>
        <v>6.9727047146401988</v>
      </c>
      <c r="L81" s="4">
        <v>6.1</v>
      </c>
      <c r="M81">
        <v>20</v>
      </c>
      <c r="N81">
        <v>17</v>
      </c>
      <c r="O81" s="4">
        <v>127.8</v>
      </c>
      <c r="P81">
        <v>61</v>
      </c>
      <c r="Q81">
        <v>86</v>
      </c>
      <c r="R81" s="3">
        <f t="shared" si="5"/>
        <v>1.4098360655737705</v>
      </c>
      <c r="S81">
        <v>1</v>
      </c>
    </row>
    <row r="82" spans="1:19" x14ac:dyDescent="0.2">
      <c r="A82">
        <v>2016</v>
      </c>
      <c r="B82" t="s">
        <v>467</v>
      </c>
      <c r="C82" t="s">
        <v>319</v>
      </c>
      <c r="D82" t="s">
        <v>22</v>
      </c>
      <c r="E82" t="s">
        <v>90</v>
      </c>
      <c r="F82">
        <v>11</v>
      </c>
      <c r="G82">
        <v>228</v>
      </c>
      <c r="H82">
        <v>406</v>
      </c>
      <c r="I82" s="6">
        <f t="shared" si="3"/>
        <v>56.157635467980292</v>
      </c>
      <c r="J82">
        <v>2552</v>
      </c>
      <c r="K82" s="3">
        <f t="shared" si="4"/>
        <v>6.2857142857142856</v>
      </c>
      <c r="L82" s="4">
        <v>6.1</v>
      </c>
      <c r="M82">
        <v>21</v>
      </c>
      <c r="N82">
        <v>11</v>
      </c>
      <c r="O82" s="4">
        <v>120.6</v>
      </c>
      <c r="P82">
        <v>60</v>
      </c>
      <c r="Q82">
        <v>-94</v>
      </c>
      <c r="R82" s="3">
        <f t="shared" si="5"/>
        <v>-1.5666666666666667</v>
      </c>
      <c r="S82">
        <v>0</v>
      </c>
    </row>
    <row r="83" spans="1:19" x14ac:dyDescent="0.2">
      <c r="A83">
        <v>2017</v>
      </c>
      <c r="B83" t="s">
        <v>467</v>
      </c>
      <c r="C83" t="s">
        <v>321</v>
      </c>
      <c r="D83" t="s">
        <v>22</v>
      </c>
      <c r="E83" t="s">
        <v>90</v>
      </c>
      <c r="F83">
        <v>13</v>
      </c>
      <c r="G83">
        <v>298</v>
      </c>
      <c r="H83">
        <v>509</v>
      </c>
      <c r="I83" s="6">
        <f t="shared" si="3"/>
        <v>58.546168958742626</v>
      </c>
      <c r="J83">
        <v>3207</v>
      </c>
      <c r="K83" s="3">
        <f t="shared" si="4"/>
        <v>6.3005893909626716</v>
      </c>
      <c r="L83" s="4">
        <v>6.5</v>
      </c>
      <c r="M83">
        <v>25</v>
      </c>
      <c r="N83">
        <v>9</v>
      </c>
      <c r="O83" s="4">
        <v>124.1</v>
      </c>
      <c r="P83">
        <v>65</v>
      </c>
      <c r="Q83">
        <v>-63</v>
      </c>
      <c r="R83" s="3">
        <f t="shared" si="5"/>
        <v>-0.96923076923076923</v>
      </c>
      <c r="S83">
        <v>0</v>
      </c>
    </row>
    <row r="84" spans="1:19" x14ac:dyDescent="0.2">
      <c r="A84">
        <v>2018</v>
      </c>
      <c r="B84" t="s">
        <v>348</v>
      </c>
      <c r="C84" t="s">
        <v>319</v>
      </c>
      <c r="D84" t="s">
        <v>22</v>
      </c>
      <c r="E84" t="s">
        <v>90</v>
      </c>
      <c r="F84">
        <v>13</v>
      </c>
      <c r="G84">
        <v>225</v>
      </c>
      <c r="H84">
        <v>349</v>
      </c>
      <c r="I84" s="6">
        <f t="shared" si="3"/>
        <v>64.469914040114617</v>
      </c>
      <c r="J84">
        <v>2680</v>
      </c>
      <c r="K84" s="3">
        <f t="shared" si="4"/>
        <v>7.6790830945558737</v>
      </c>
      <c r="L84" s="4">
        <v>8</v>
      </c>
      <c r="M84">
        <v>25</v>
      </c>
      <c r="N84">
        <v>9</v>
      </c>
      <c r="O84" s="4">
        <v>147.5</v>
      </c>
      <c r="P84">
        <v>212</v>
      </c>
      <c r="Q84">
        <v>923</v>
      </c>
      <c r="R84" s="3">
        <f t="shared" si="5"/>
        <v>4.3537735849056602</v>
      </c>
      <c r="S84">
        <v>9</v>
      </c>
    </row>
    <row r="85" spans="1:19" x14ac:dyDescent="0.2">
      <c r="A85">
        <v>2019</v>
      </c>
      <c r="B85" t="s">
        <v>348</v>
      </c>
      <c r="C85" t="s">
        <v>321</v>
      </c>
      <c r="D85" t="s">
        <v>22</v>
      </c>
      <c r="E85" t="s">
        <v>90</v>
      </c>
      <c r="F85">
        <v>14</v>
      </c>
      <c r="G85">
        <v>319</v>
      </c>
      <c r="H85">
        <v>495</v>
      </c>
      <c r="I85" s="6">
        <f t="shared" si="3"/>
        <v>64.444444444444443</v>
      </c>
      <c r="J85">
        <v>3530</v>
      </c>
      <c r="K85" s="3">
        <f t="shared" si="4"/>
        <v>7.1313131313131315</v>
      </c>
      <c r="L85" s="4">
        <v>6.9</v>
      </c>
      <c r="M85">
        <v>22</v>
      </c>
      <c r="N85">
        <v>12</v>
      </c>
      <c r="O85" s="4">
        <v>134.19999999999999</v>
      </c>
      <c r="P85">
        <v>227</v>
      </c>
      <c r="Q85">
        <v>769</v>
      </c>
      <c r="R85" s="3">
        <f t="shared" si="5"/>
        <v>3.3876651982378854</v>
      </c>
      <c r="S85">
        <v>11</v>
      </c>
    </row>
    <row r="86" spans="1:19" x14ac:dyDescent="0.2">
      <c r="A86">
        <v>2020</v>
      </c>
      <c r="B86" t="s">
        <v>255</v>
      </c>
      <c r="C86" t="s">
        <v>320</v>
      </c>
      <c r="D86" t="s">
        <v>22</v>
      </c>
      <c r="E86" t="s">
        <v>90</v>
      </c>
      <c r="F86">
        <v>9</v>
      </c>
      <c r="G86">
        <v>157</v>
      </c>
      <c r="H86">
        <v>268</v>
      </c>
      <c r="I86" s="6">
        <f t="shared" si="3"/>
        <v>58.582089552238806</v>
      </c>
      <c r="J86">
        <v>2117</v>
      </c>
      <c r="K86" s="3">
        <f t="shared" si="4"/>
        <v>7.8992537313432836</v>
      </c>
      <c r="L86" s="4">
        <v>7.4</v>
      </c>
      <c r="M86">
        <v>18</v>
      </c>
      <c r="N86">
        <v>11</v>
      </c>
      <c r="O86" s="4">
        <v>138.9</v>
      </c>
      <c r="P86">
        <v>126</v>
      </c>
      <c r="Q86">
        <v>552</v>
      </c>
      <c r="R86" s="3">
        <f t="shared" si="5"/>
        <v>4.3809523809523814</v>
      </c>
      <c r="S86">
        <v>5</v>
      </c>
    </row>
    <row r="87" spans="1:19" x14ac:dyDescent="0.2">
      <c r="A87">
        <v>2014</v>
      </c>
      <c r="B87" t="s">
        <v>591</v>
      </c>
      <c r="C87" t="s">
        <v>319</v>
      </c>
      <c r="D87" t="s">
        <v>11</v>
      </c>
      <c r="E87" t="s">
        <v>90</v>
      </c>
      <c r="F87">
        <v>13</v>
      </c>
      <c r="G87">
        <v>262</v>
      </c>
      <c r="H87">
        <v>441</v>
      </c>
      <c r="I87" s="6">
        <f t="shared" si="3"/>
        <v>59.410430839002274</v>
      </c>
      <c r="J87">
        <v>2692</v>
      </c>
      <c r="K87" s="3">
        <f t="shared" si="4"/>
        <v>6.104308390022676</v>
      </c>
      <c r="L87" s="4">
        <v>5.4</v>
      </c>
      <c r="M87">
        <v>18</v>
      </c>
      <c r="N87">
        <v>15</v>
      </c>
      <c r="O87" s="4">
        <v>117.4</v>
      </c>
      <c r="P87">
        <v>80</v>
      </c>
      <c r="Q87">
        <v>-5</v>
      </c>
      <c r="R87" s="3">
        <f t="shared" si="5"/>
        <v>-6.25E-2</v>
      </c>
      <c r="S87">
        <v>2</v>
      </c>
    </row>
    <row r="88" spans="1:19" x14ac:dyDescent="0.2">
      <c r="A88">
        <v>2015</v>
      </c>
      <c r="B88" t="s">
        <v>591</v>
      </c>
      <c r="C88" t="s">
        <v>321</v>
      </c>
      <c r="D88" t="s">
        <v>11</v>
      </c>
      <c r="E88" t="s">
        <v>90</v>
      </c>
      <c r="F88">
        <v>8</v>
      </c>
      <c r="G88">
        <v>126</v>
      </c>
      <c r="H88">
        <v>216</v>
      </c>
      <c r="I88" s="6">
        <f t="shared" si="3"/>
        <v>58.333333333333336</v>
      </c>
      <c r="J88">
        <v>1703</v>
      </c>
      <c r="K88" s="3">
        <f t="shared" si="4"/>
        <v>7.8842592592592595</v>
      </c>
      <c r="L88" s="4">
        <v>7.6</v>
      </c>
      <c r="M88">
        <v>13</v>
      </c>
      <c r="N88">
        <v>7</v>
      </c>
      <c r="O88" s="4">
        <v>137.9</v>
      </c>
      <c r="P88">
        <v>37</v>
      </c>
      <c r="Q88">
        <v>-80</v>
      </c>
      <c r="R88" s="3">
        <f t="shared" si="5"/>
        <v>-2.1621621621621623</v>
      </c>
      <c r="S88">
        <v>1</v>
      </c>
    </row>
    <row r="89" spans="1:19" x14ac:dyDescent="0.2">
      <c r="A89">
        <v>2016</v>
      </c>
      <c r="B89" t="s">
        <v>483</v>
      </c>
      <c r="C89" t="s">
        <v>319</v>
      </c>
      <c r="D89" t="s">
        <v>11</v>
      </c>
      <c r="E89" t="s">
        <v>90</v>
      </c>
      <c r="F89">
        <v>14</v>
      </c>
      <c r="G89">
        <v>268</v>
      </c>
      <c r="H89">
        <v>422</v>
      </c>
      <c r="I89" s="6">
        <f t="shared" si="3"/>
        <v>63.507109004739334</v>
      </c>
      <c r="J89">
        <v>3552</v>
      </c>
      <c r="K89" s="3">
        <f t="shared" si="4"/>
        <v>8.4170616113744074</v>
      </c>
      <c r="L89" s="4">
        <v>8.9</v>
      </c>
      <c r="M89">
        <v>29</v>
      </c>
      <c r="N89">
        <v>8</v>
      </c>
      <c r="O89" s="4">
        <v>153.1</v>
      </c>
      <c r="P89">
        <v>204</v>
      </c>
      <c r="Q89">
        <v>846</v>
      </c>
      <c r="R89" s="3">
        <f t="shared" si="5"/>
        <v>4.1470588235294121</v>
      </c>
      <c r="S89">
        <v>12</v>
      </c>
    </row>
    <row r="90" spans="1:19" x14ac:dyDescent="0.2">
      <c r="A90">
        <v>2017</v>
      </c>
      <c r="B90" t="s">
        <v>374</v>
      </c>
      <c r="C90" t="s">
        <v>322</v>
      </c>
      <c r="D90" t="s">
        <v>11</v>
      </c>
      <c r="E90" t="s">
        <v>90</v>
      </c>
      <c r="F90">
        <v>13</v>
      </c>
      <c r="G90">
        <v>236</v>
      </c>
      <c r="H90">
        <v>396</v>
      </c>
      <c r="I90" s="6">
        <f t="shared" si="3"/>
        <v>59.595959595959592</v>
      </c>
      <c r="J90">
        <v>2991</v>
      </c>
      <c r="K90" s="3">
        <f t="shared" si="4"/>
        <v>7.5530303030303028</v>
      </c>
      <c r="L90" s="4">
        <v>7.5</v>
      </c>
      <c r="M90">
        <v>20</v>
      </c>
      <c r="N90">
        <v>9</v>
      </c>
      <c r="O90" s="4">
        <v>135.19999999999999</v>
      </c>
      <c r="P90">
        <v>124</v>
      </c>
      <c r="Q90">
        <v>324</v>
      </c>
      <c r="R90" s="3">
        <f t="shared" si="5"/>
        <v>2.6129032258064515</v>
      </c>
      <c r="S90">
        <v>6</v>
      </c>
    </row>
    <row r="91" spans="1:19" x14ac:dyDescent="0.2">
      <c r="A91">
        <v>2018</v>
      </c>
      <c r="B91" t="s">
        <v>418</v>
      </c>
      <c r="C91" t="s">
        <v>319</v>
      </c>
      <c r="D91" t="s">
        <v>11</v>
      </c>
      <c r="E91" t="s">
        <v>90</v>
      </c>
      <c r="F91">
        <v>12</v>
      </c>
      <c r="G91">
        <v>213</v>
      </c>
      <c r="H91">
        <v>364</v>
      </c>
      <c r="I91" s="6">
        <f t="shared" si="3"/>
        <v>58.516483516483518</v>
      </c>
      <c r="J91">
        <v>2716</v>
      </c>
      <c r="K91" s="3">
        <f t="shared" si="4"/>
        <v>7.4615384615384617</v>
      </c>
      <c r="L91" s="4">
        <v>7.7</v>
      </c>
      <c r="M91">
        <v>24</v>
      </c>
      <c r="N91">
        <v>9</v>
      </c>
      <c r="O91" s="4">
        <v>138</v>
      </c>
      <c r="P91">
        <v>113</v>
      </c>
      <c r="Q91">
        <v>354</v>
      </c>
      <c r="R91" s="3">
        <f t="shared" si="5"/>
        <v>3.1327433628318584</v>
      </c>
      <c r="S91">
        <v>4</v>
      </c>
    </row>
    <row r="92" spans="1:19" x14ac:dyDescent="0.2">
      <c r="A92">
        <v>2019</v>
      </c>
      <c r="B92" t="s">
        <v>625</v>
      </c>
      <c r="C92" t="s">
        <v>320</v>
      </c>
      <c r="D92" t="s">
        <v>11</v>
      </c>
      <c r="E92" t="s">
        <v>90</v>
      </c>
      <c r="F92">
        <v>10</v>
      </c>
      <c r="G92">
        <v>99</v>
      </c>
      <c r="H92">
        <v>162</v>
      </c>
      <c r="I92" s="6">
        <f t="shared" si="3"/>
        <v>61.111111111111114</v>
      </c>
      <c r="J92">
        <v>1555</v>
      </c>
      <c r="K92" s="3">
        <f t="shared" si="4"/>
        <v>9.5987654320987659</v>
      </c>
      <c r="L92" s="4">
        <v>10.6</v>
      </c>
      <c r="M92">
        <v>13</v>
      </c>
      <c r="N92">
        <v>2</v>
      </c>
      <c r="O92" s="4">
        <v>165.8</v>
      </c>
      <c r="P92">
        <v>123</v>
      </c>
      <c r="Q92">
        <v>356</v>
      </c>
      <c r="R92" s="3">
        <f t="shared" si="5"/>
        <v>2.8943089430894311</v>
      </c>
      <c r="S92">
        <v>5</v>
      </c>
    </row>
    <row r="93" spans="1:19" x14ac:dyDescent="0.2">
      <c r="A93">
        <v>2020</v>
      </c>
      <c r="B93" t="s">
        <v>625</v>
      </c>
      <c r="C93" t="s">
        <v>319</v>
      </c>
      <c r="D93" t="s">
        <v>11</v>
      </c>
      <c r="E93" t="s">
        <v>90</v>
      </c>
      <c r="F93">
        <v>8</v>
      </c>
      <c r="G93">
        <v>98</v>
      </c>
      <c r="H93">
        <v>150</v>
      </c>
      <c r="I93" s="6">
        <f t="shared" si="3"/>
        <v>65.333333333333329</v>
      </c>
      <c r="J93">
        <v>1339</v>
      </c>
      <c r="K93" s="3">
        <f t="shared" si="4"/>
        <v>8.9266666666666659</v>
      </c>
      <c r="L93" s="4">
        <v>8.6</v>
      </c>
      <c r="M93">
        <v>9</v>
      </c>
      <c r="N93">
        <v>5</v>
      </c>
      <c r="O93" s="4">
        <v>153.5</v>
      </c>
      <c r="P93">
        <v>120</v>
      </c>
      <c r="Q93">
        <v>620</v>
      </c>
      <c r="R93" s="3">
        <f t="shared" si="5"/>
        <v>5.166666666666667</v>
      </c>
      <c r="S93">
        <v>9</v>
      </c>
    </row>
    <row r="94" spans="1:19" x14ac:dyDescent="0.2">
      <c r="A94">
        <v>2014</v>
      </c>
      <c r="B94" t="s">
        <v>165</v>
      </c>
      <c r="C94" t="s">
        <v>322</v>
      </c>
      <c r="D94" t="s">
        <v>18</v>
      </c>
      <c r="E94" t="s">
        <v>90</v>
      </c>
      <c r="F94">
        <v>12</v>
      </c>
      <c r="G94">
        <v>214</v>
      </c>
      <c r="H94">
        <v>367</v>
      </c>
      <c r="I94" s="6">
        <f t="shared" si="3"/>
        <v>58.310626702997268</v>
      </c>
      <c r="J94">
        <v>2037</v>
      </c>
      <c r="K94" s="3">
        <f t="shared" si="4"/>
        <v>5.5504087193460494</v>
      </c>
      <c r="L94" s="4">
        <v>4.5</v>
      </c>
      <c r="M94">
        <v>12</v>
      </c>
      <c r="N94">
        <v>14</v>
      </c>
      <c r="O94" s="4">
        <v>108.1</v>
      </c>
      <c r="P94">
        <v>104</v>
      </c>
      <c r="Q94">
        <v>-151</v>
      </c>
      <c r="R94" s="3">
        <f t="shared" si="5"/>
        <v>-1.4519230769230769</v>
      </c>
      <c r="S94">
        <v>0</v>
      </c>
    </row>
    <row r="95" spans="1:19" x14ac:dyDescent="0.2">
      <c r="A95">
        <v>2015</v>
      </c>
      <c r="B95" t="s">
        <v>165</v>
      </c>
      <c r="C95" t="s">
        <v>320</v>
      </c>
      <c r="D95" t="s">
        <v>18</v>
      </c>
      <c r="E95" t="s">
        <v>90</v>
      </c>
      <c r="F95">
        <v>11</v>
      </c>
      <c r="G95">
        <v>142</v>
      </c>
      <c r="H95">
        <v>235</v>
      </c>
      <c r="I95" s="6">
        <f t="shared" si="3"/>
        <v>60.425531914893618</v>
      </c>
      <c r="J95">
        <v>1791</v>
      </c>
      <c r="K95" s="3">
        <f t="shared" si="4"/>
        <v>7.6212765957446811</v>
      </c>
      <c r="L95" s="4">
        <v>6.3</v>
      </c>
      <c r="M95">
        <v>9</v>
      </c>
      <c r="N95">
        <v>11</v>
      </c>
      <c r="O95" s="4">
        <v>127.7</v>
      </c>
      <c r="P95">
        <v>73</v>
      </c>
      <c r="Q95">
        <v>67</v>
      </c>
      <c r="R95" s="3">
        <f t="shared" si="5"/>
        <v>0.9178082191780822</v>
      </c>
      <c r="S95">
        <v>3</v>
      </c>
    </row>
    <row r="96" spans="1:19" x14ac:dyDescent="0.2">
      <c r="A96">
        <v>2016</v>
      </c>
      <c r="B96" t="s">
        <v>165</v>
      </c>
      <c r="C96" t="s">
        <v>319</v>
      </c>
      <c r="D96" t="s">
        <v>18</v>
      </c>
      <c r="E96" t="s">
        <v>90</v>
      </c>
      <c r="F96">
        <v>12</v>
      </c>
      <c r="G96">
        <v>166</v>
      </c>
      <c r="H96">
        <v>299</v>
      </c>
      <c r="I96" s="6">
        <f t="shared" si="3"/>
        <v>55.518394648829428</v>
      </c>
      <c r="J96">
        <v>1774</v>
      </c>
      <c r="K96" s="3">
        <f t="shared" si="4"/>
        <v>5.9331103678929766</v>
      </c>
      <c r="L96" s="4">
        <v>5</v>
      </c>
      <c r="M96">
        <v>9</v>
      </c>
      <c r="N96">
        <v>10</v>
      </c>
      <c r="O96" s="4">
        <v>108.6</v>
      </c>
      <c r="P96">
        <v>130</v>
      </c>
      <c r="Q96">
        <v>521</v>
      </c>
      <c r="R96" s="3">
        <f t="shared" si="5"/>
        <v>4.0076923076923077</v>
      </c>
      <c r="S96">
        <v>6</v>
      </c>
    </row>
    <row r="97" spans="1:19" x14ac:dyDescent="0.2">
      <c r="A97">
        <v>2017</v>
      </c>
      <c r="B97" t="s">
        <v>165</v>
      </c>
      <c r="C97" t="s">
        <v>321</v>
      </c>
      <c r="D97" t="s">
        <v>18</v>
      </c>
      <c r="E97" t="s">
        <v>90</v>
      </c>
      <c r="F97">
        <v>12</v>
      </c>
      <c r="G97">
        <v>239</v>
      </c>
      <c r="H97">
        <v>374</v>
      </c>
      <c r="I97" s="6">
        <f t="shared" si="3"/>
        <v>63.903743315508024</v>
      </c>
      <c r="J97">
        <v>3192</v>
      </c>
      <c r="K97" s="3">
        <f t="shared" si="4"/>
        <v>8.5347593582887704</v>
      </c>
      <c r="L97" s="4">
        <v>9.4</v>
      </c>
      <c r="M97">
        <v>29</v>
      </c>
      <c r="N97">
        <v>6</v>
      </c>
      <c r="O97" s="4">
        <v>158</v>
      </c>
      <c r="P97">
        <v>140</v>
      </c>
      <c r="Q97">
        <v>683</v>
      </c>
      <c r="R97" s="3">
        <f t="shared" si="5"/>
        <v>4.878571428571429</v>
      </c>
      <c r="S97">
        <v>10</v>
      </c>
    </row>
    <row r="98" spans="1:19" x14ac:dyDescent="0.2">
      <c r="A98">
        <v>2018</v>
      </c>
      <c r="B98" t="s">
        <v>309</v>
      </c>
      <c r="C98" t="s">
        <v>322</v>
      </c>
      <c r="D98" t="s">
        <v>18</v>
      </c>
      <c r="E98" t="s">
        <v>90</v>
      </c>
      <c r="F98">
        <v>9</v>
      </c>
      <c r="G98">
        <v>161</v>
      </c>
      <c r="H98">
        <v>291</v>
      </c>
      <c r="I98" s="6">
        <f t="shared" si="3"/>
        <v>55.326460481099659</v>
      </c>
      <c r="J98">
        <v>1984</v>
      </c>
      <c r="K98" s="3">
        <f t="shared" si="4"/>
        <v>6.8178694158075599</v>
      </c>
      <c r="L98" s="4">
        <v>6.7</v>
      </c>
      <c r="M98">
        <v>16</v>
      </c>
      <c r="N98">
        <v>8</v>
      </c>
      <c r="O98" s="4">
        <v>125.2</v>
      </c>
      <c r="P98">
        <v>107</v>
      </c>
      <c r="Q98">
        <v>275</v>
      </c>
      <c r="R98" s="3">
        <f t="shared" si="5"/>
        <v>2.5700934579439254</v>
      </c>
      <c r="S98">
        <v>2</v>
      </c>
    </row>
    <row r="99" spans="1:19" x14ac:dyDescent="0.2">
      <c r="A99">
        <v>2019</v>
      </c>
      <c r="B99" t="s">
        <v>338</v>
      </c>
      <c r="C99" t="s">
        <v>319</v>
      </c>
      <c r="D99" t="s">
        <v>18</v>
      </c>
      <c r="E99" t="s">
        <v>90</v>
      </c>
      <c r="F99">
        <v>12</v>
      </c>
      <c r="G99">
        <v>220</v>
      </c>
      <c r="H99">
        <v>361</v>
      </c>
      <c r="I99" s="6">
        <f t="shared" si="3"/>
        <v>60.941828254847643</v>
      </c>
      <c r="J99">
        <v>2868</v>
      </c>
      <c r="K99" s="3">
        <f t="shared" si="4"/>
        <v>7.9445983379501381</v>
      </c>
      <c r="L99" s="4">
        <v>8</v>
      </c>
      <c r="M99">
        <v>26</v>
      </c>
      <c r="N99">
        <v>11</v>
      </c>
      <c r="O99" s="4">
        <v>145.30000000000001</v>
      </c>
      <c r="P99">
        <v>180</v>
      </c>
      <c r="Q99">
        <v>574</v>
      </c>
      <c r="R99" s="3">
        <f t="shared" si="5"/>
        <v>3.1888888888888891</v>
      </c>
      <c r="S99">
        <v>6</v>
      </c>
    </row>
    <row r="100" spans="1:19" x14ac:dyDescent="0.2">
      <c r="A100">
        <v>2020</v>
      </c>
      <c r="B100" t="s">
        <v>309</v>
      </c>
      <c r="C100" t="s">
        <v>320</v>
      </c>
      <c r="D100" t="s">
        <v>18</v>
      </c>
      <c r="E100" t="s">
        <v>90</v>
      </c>
      <c r="F100">
        <v>9</v>
      </c>
      <c r="G100">
        <v>159</v>
      </c>
      <c r="H100">
        <v>273</v>
      </c>
      <c r="I100" s="6">
        <f t="shared" si="3"/>
        <v>58.241758241758248</v>
      </c>
      <c r="J100">
        <v>2224</v>
      </c>
      <c r="K100" s="3">
        <f t="shared" si="4"/>
        <v>8.146520146520146</v>
      </c>
      <c r="L100" s="4">
        <v>8.3000000000000007</v>
      </c>
      <c r="M100">
        <v>13</v>
      </c>
      <c r="N100">
        <v>5</v>
      </c>
      <c r="O100" s="4">
        <v>138.69999999999999</v>
      </c>
      <c r="P100">
        <v>63</v>
      </c>
      <c r="Q100">
        <v>-1</v>
      </c>
      <c r="R100" s="3">
        <f t="shared" si="5"/>
        <v>-1.5873015873015872E-2</v>
      </c>
      <c r="S100">
        <v>2</v>
      </c>
    </row>
  </sheetData>
  <autoFilter ref="A1:S100" xr:uid="{405F06A9-A05A-2F41-BEDA-05F2CF656699}">
    <sortState xmlns:xlrd2="http://schemas.microsoft.com/office/spreadsheetml/2017/richdata2" ref="A2:S100">
      <sortCondition ref="D1:D10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C857-F62B-644B-992D-D5CCD324AA2E}">
  <dimension ref="A1:S319"/>
  <sheetViews>
    <sheetView workbookViewId="0">
      <pane ySplit="1" topLeftCell="A11" activePane="bottomLeft" state="frozen"/>
      <selection pane="bottomLeft" activeCell="S43" sqref="A1:S78"/>
    </sheetView>
  </sheetViews>
  <sheetFormatPr baseColWidth="10" defaultRowHeight="16" x14ac:dyDescent="0.2"/>
  <cols>
    <col min="1" max="1" width="7.33203125" bestFit="1" customWidth="1"/>
    <col min="2" max="2" width="16.33203125" bestFit="1" customWidth="1"/>
    <col min="3" max="3" width="13.33203125" bestFit="1" customWidth="1"/>
    <col min="4" max="4" width="12" bestFit="1" customWidth="1"/>
    <col min="5" max="5" width="12.83203125" bestFit="1" customWidth="1"/>
    <col min="6" max="6" width="9.5" bestFit="1" customWidth="1"/>
    <col min="7" max="7" width="13.83203125" bestFit="1" customWidth="1"/>
    <col min="8" max="8" width="11.33203125" bestFit="1" customWidth="1"/>
    <col min="9" max="9" width="23.33203125" bestFit="1" customWidth="1"/>
    <col min="10" max="10" width="8.1640625" bestFit="1" customWidth="1"/>
    <col min="11" max="11" width="6.6640625" style="3" bestFit="1" customWidth="1"/>
    <col min="12" max="12" width="7.83203125" style="4" bestFit="1" customWidth="1"/>
    <col min="13" max="14" width="5.83203125" bestFit="1" customWidth="1"/>
    <col min="15" max="15" width="7.5" bestFit="1" customWidth="1"/>
    <col min="16" max="16" width="16.33203125" bestFit="1" customWidth="1"/>
    <col min="17" max="17" width="13.1640625" bestFit="1" customWidth="1"/>
    <col min="18" max="18" width="15.33203125" bestFit="1" customWidth="1"/>
    <col min="19" max="19" width="10.83203125" bestFit="1" customWidth="1"/>
  </cols>
  <sheetData>
    <row r="1" spans="1:19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s="4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</row>
    <row r="2" spans="1:19" x14ac:dyDescent="0.2">
      <c r="A2">
        <v>2014</v>
      </c>
      <c r="B2" t="s">
        <v>504</v>
      </c>
      <c r="C2" t="s">
        <v>320</v>
      </c>
      <c r="D2" t="s">
        <v>70</v>
      </c>
      <c r="E2" t="s">
        <v>215</v>
      </c>
      <c r="F2">
        <v>13</v>
      </c>
      <c r="G2">
        <v>233</v>
      </c>
      <c r="H2">
        <v>390</v>
      </c>
      <c r="I2" s="6">
        <f t="shared" ref="I2:I33" si="0">G2/H2*100</f>
        <v>59.743589743589745</v>
      </c>
      <c r="J2">
        <v>3254</v>
      </c>
      <c r="K2" s="3">
        <f t="shared" ref="K2:K33" si="1">J2/H2</f>
        <v>8.3435897435897441</v>
      </c>
      <c r="L2" s="4">
        <v>8.4</v>
      </c>
      <c r="M2">
        <v>31</v>
      </c>
      <c r="N2">
        <v>13</v>
      </c>
      <c r="O2" s="4">
        <v>149.4</v>
      </c>
      <c r="P2">
        <v>63</v>
      </c>
      <c r="Q2">
        <v>142</v>
      </c>
      <c r="R2" s="3">
        <v>2.2999999999999998</v>
      </c>
      <c r="S2">
        <v>1</v>
      </c>
    </row>
    <row r="3" spans="1:19" x14ac:dyDescent="0.2">
      <c r="A3">
        <v>2015</v>
      </c>
      <c r="B3" t="s">
        <v>504</v>
      </c>
      <c r="C3" t="s">
        <v>319</v>
      </c>
      <c r="D3" t="s">
        <v>70</v>
      </c>
      <c r="E3" t="s">
        <v>215</v>
      </c>
      <c r="F3">
        <v>10</v>
      </c>
      <c r="G3">
        <v>206</v>
      </c>
      <c r="H3">
        <v>316</v>
      </c>
      <c r="I3" s="6">
        <f t="shared" si="0"/>
        <v>65.189873417721529</v>
      </c>
      <c r="J3">
        <v>2777</v>
      </c>
      <c r="K3" s="3">
        <f t="shared" si="1"/>
        <v>8.787974683544304</v>
      </c>
      <c r="L3" s="4">
        <v>8.4</v>
      </c>
      <c r="M3">
        <v>19</v>
      </c>
      <c r="N3">
        <v>11</v>
      </c>
      <c r="O3" s="4">
        <v>151.9</v>
      </c>
      <c r="P3">
        <v>32</v>
      </c>
      <c r="Q3">
        <v>27</v>
      </c>
      <c r="R3" s="3">
        <v>0.8</v>
      </c>
      <c r="S3">
        <v>2</v>
      </c>
    </row>
    <row r="4" spans="1:19" x14ac:dyDescent="0.2">
      <c r="A4">
        <v>2016</v>
      </c>
      <c r="B4" t="s">
        <v>441</v>
      </c>
      <c r="C4" t="s">
        <v>320</v>
      </c>
      <c r="D4" t="s">
        <v>70</v>
      </c>
      <c r="E4" t="s">
        <v>215</v>
      </c>
      <c r="F4">
        <v>7</v>
      </c>
      <c r="G4">
        <v>146</v>
      </c>
      <c r="H4">
        <v>255</v>
      </c>
      <c r="I4" s="6">
        <f t="shared" si="0"/>
        <v>57.254901960784309</v>
      </c>
      <c r="J4">
        <v>1744</v>
      </c>
      <c r="K4" s="3">
        <f t="shared" si="1"/>
        <v>6.8392156862745095</v>
      </c>
      <c r="L4" s="4">
        <v>6.5</v>
      </c>
      <c r="M4">
        <v>11</v>
      </c>
      <c r="N4">
        <v>7</v>
      </c>
      <c r="O4" s="4">
        <v>123.4</v>
      </c>
      <c r="P4">
        <v>53</v>
      </c>
      <c r="Q4">
        <v>45</v>
      </c>
      <c r="R4" s="3">
        <v>0.8</v>
      </c>
      <c r="S4">
        <v>2</v>
      </c>
    </row>
    <row r="5" spans="1:19" x14ac:dyDescent="0.2">
      <c r="A5">
        <v>2017</v>
      </c>
      <c r="B5" t="s">
        <v>441</v>
      </c>
      <c r="C5" t="s">
        <v>319</v>
      </c>
      <c r="D5" t="s">
        <v>70</v>
      </c>
      <c r="E5" t="s">
        <v>215</v>
      </c>
      <c r="F5">
        <v>12</v>
      </c>
      <c r="G5">
        <v>239</v>
      </c>
      <c r="H5">
        <v>424</v>
      </c>
      <c r="I5" s="6">
        <f t="shared" si="0"/>
        <v>56.367924528301884</v>
      </c>
      <c r="J5">
        <v>2562</v>
      </c>
      <c r="K5" s="3">
        <f t="shared" si="1"/>
        <v>6.0424528301886795</v>
      </c>
      <c r="L5" s="4">
        <v>6</v>
      </c>
      <c r="M5">
        <v>20</v>
      </c>
      <c r="N5">
        <v>9</v>
      </c>
      <c r="O5" s="4">
        <v>118.4</v>
      </c>
      <c r="P5">
        <v>92</v>
      </c>
      <c r="Q5">
        <v>312</v>
      </c>
      <c r="R5" s="3">
        <v>3.4</v>
      </c>
      <c r="S5">
        <v>4</v>
      </c>
    </row>
    <row r="6" spans="1:19" x14ac:dyDescent="0.2">
      <c r="A6">
        <v>2018</v>
      </c>
      <c r="B6" t="s">
        <v>285</v>
      </c>
      <c r="C6" t="s">
        <v>322</v>
      </c>
      <c r="D6" t="s">
        <v>70</v>
      </c>
      <c r="E6" t="s">
        <v>215</v>
      </c>
      <c r="F6">
        <v>13</v>
      </c>
      <c r="G6">
        <v>194</v>
      </c>
      <c r="H6">
        <v>311</v>
      </c>
      <c r="I6" s="6">
        <f t="shared" si="0"/>
        <v>62.379421221864952</v>
      </c>
      <c r="J6">
        <v>2445</v>
      </c>
      <c r="K6" s="3">
        <f t="shared" si="1"/>
        <v>7.861736334405145</v>
      </c>
      <c r="L6" s="4">
        <v>8.4</v>
      </c>
      <c r="M6">
        <v>20</v>
      </c>
      <c r="N6">
        <v>5</v>
      </c>
      <c r="O6" s="4">
        <v>146.4</v>
      </c>
      <c r="P6">
        <v>149</v>
      </c>
      <c r="Q6">
        <v>583</v>
      </c>
      <c r="R6" s="3">
        <v>3.9</v>
      </c>
      <c r="S6">
        <v>5</v>
      </c>
    </row>
    <row r="7" spans="1:19" x14ac:dyDescent="0.2">
      <c r="A7">
        <v>2019</v>
      </c>
      <c r="B7" t="s">
        <v>285</v>
      </c>
      <c r="C7" t="s">
        <v>320</v>
      </c>
      <c r="D7" t="s">
        <v>70</v>
      </c>
      <c r="E7" t="s">
        <v>215</v>
      </c>
      <c r="F7">
        <v>13</v>
      </c>
      <c r="G7">
        <v>179</v>
      </c>
      <c r="H7">
        <v>325</v>
      </c>
      <c r="I7" s="6">
        <f t="shared" si="0"/>
        <v>55.07692307692308</v>
      </c>
      <c r="J7">
        <v>2164</v>
      </c>
      <c r="K7" s="3">
        <f t="shared" si="1"/>
        <v>6.6584615384615384</v>
      </c>
      <c r="L7" s="4">
        <v>6.5</v>
      </c>
      <c r="M7">
        <v>18</v>
      </c>
      <c r="N7">
        <v>9</v>
      </c>
      <c r="O7" s="4">
        <v>123.7</v>
      </c>
      <c r="P7">
        <v>144</v>
      </c>
      <c r="Q7">
        <v>650</v>
      </c>
      <c r="R7" s="3">
        <v>4.5</v>
      </c>
      <c r="S7">
        <v>5</v>
      </c>
    </row>
    <row r="8" spans="1:19" x14ac:dyDescent="0.2">
      <c r="A8">
        <v>2020</v>
      </c>
      <c r="B8" t="s">
        <v>285</v>
      </c>
      <c r="C8" t="s">
        <v>319</v>
      </c>
      <c r="D8" t="s">
        <v>70</v>
      </c>
      <c r="E8" t="s">
        <v>215</v>
      </c>
      <c r="F8">
        <v>10</v>
      </c>
      <c r="G8">
        <v>186</v>
      </c>
      <c r="H8">
        <v>281</v>
      </c>
      <c r="I8" s="6">
        <f t="shared" si="0"/>
        <v>66.192170818505332</v>
      </c>
      <c r="J8">
        <v>2296</v>
      </c>
      <c r="K8" s="3">
        <f t="shared" si="1"/>
        <v>8.1708185053380777</v>
      </c>
      <c r="L8" s="4">
        <v>8.6</v>
      </c>
      <c r="M8">
        <v>19</v>
      </c>
      <c r="N8">
        <v>6</v>
      </c>
      <c r="O8" s="4">
        <v>152.9</v>
      </c>
      <c r="P8">
        <v>98</v>
      </c>
      <c r="Q8">
        <v>592</v>
      </c>
      <c r="R8" s="3">
        <f>Q8/P8</f>
        <v>6.0408163265306118</v>
      </c>
      <c r="S8">
        <v>12</v>
      </c>
    </row>
    <row r="9" spans="1:19" x14ac:dyDescent="0.2">
      <c r="A9">
        <v>2014</v>
      </c>
      <c r="B9" t="s">
        <v>553</v>
      </c>
      <c r="C9" t="s">
        <v>321</v>
      </c>
      <c r="D9" t="s">
        <v>97</v>
      </c>
      <c r="E9" t="s">
        <v>215</v>
      </c>
      <c r="F9">
        <v>12</v>
      </c>
      <c r="G9">
        <v>124</v>
      </c>
      <c r="H9">
        <v>224</v>
      </c>
      <c r="I9" s="6">
        <f t="shared" si="0"/>
        <v>55.357142857142861</v>
      </c>
      <c r="J9">
        <v>1522</v>
      </c>
      <c r="K9" s="3">
        <f t="shared" si="1"/>
        <v>6.7946428571428568</v>
      </c>
      <c r="L9" s="4">
        <v>6.2</v>
      </c>
      <c r="M9">
        <v>11</v>
      </c>
      <c r="N9">
        <v>8</v>
      </c>
      <c r="O9" s="4">
        <v>121.5</v>
      </c>
      <c r="P9">
        <v>75</v>
      </c>
      <c r="Q9">
        <v>69</v>
      </c>
      <c r="R9" s="3">
        <v>0.9</v>
      </c>
      <c r="S9">
        <v>2</v>
      </c>
    </row>
    <row r="10" spans="1:19" x14ac:dyDescent="0.2">
      <c r="A10">
        <v>2015</v>
      </c>
      <c r="B10" t="s">
        <v>425</v>
      </c>
      <c r="C10" t="s">
        <v>320</v>
      </c>
      <c r="D10" t="s">
        <v>97</v>
      </c>
      <c r="E10" t="s">
        <v>215</v>
      </c>
      <c r="F10">
        <v>12</v>
      </c>
      <c r="G10">
        <v>168</v>
      </c>
      <c r="H10">
        <v>279</v>
      </c>
      <c r="I10" s="6">
        <f t="shared" si="0"/>
        <v>60.215053763440864</v>
      </c>
      <c r="J10">
        <v>2078</v>
      </c>
      <c r="K10" s="3">
        <f t="shared" si="1"/>
        <v>7.4480286738351253</v>
      </c>
      <c r="L10" s="4">
        <v>6.8</v>
      </c>
      <c r="M10">
        <v>9</v>
      </c>
      <c r="N10">
        <v>8</v>
      </c>
      <c r="O10" s="4">
        <v>127.7</v>
      </c>
      <c r="P10">
        <v>154</v>
      </c>
      <c r="Q10">
        <v>503</v>
      </c>
      <c r="R10" s="3">
        <v>3.3</v>
      </c>
      <c r="S10">
        <v>3</v>
      </c>
    </row>
    <row r="11" spans="1:19" x14ac:dyDescent="0.2">
      <c r="A11">
        <v>2016</v>
      </c>
      <c r="B11" t="s">
        <v>425</v>
      </c>
      <c r="C11" t="s">
        <v>319</v>
      </c>
      <c r="D11" t="s">
        <v>97</v>
      </c>
      <c r="E11" t="s">
        <v>215</v>
      </c>
      <c r="F11">
        <v>9</v>
      </c>
      <c r="G11">
        <v>166</v>
      </c>
      <c r="H11">
        <v>283</v>
      </c>
      <c r="I11" s="6">
        <f t="shared" si="0"/>
        <v>58.657243816254415</v>
      </c>
      <c r="J11">
        <v>2010</v>
      </c>
      <c r="K11" s="3">
        <f t="shared" si="1"/>
        <v>7.1024734982332154</v>
      </c>
      <c r="L11" s="4">
        <v>6.6</v>
      </c>
      <c r="M11">
        <v>7</v>
      </c>
      <c r="N11">
        <v>6</v>
      </c>
      <c r="O11" s="4">
        <v>122.2</v>
      </c>
      <c r="P11">
        <v>144</v>
      </c>
      <c r="Q11">
        <v>326</v>
      </c>
      <c r="R11" s="3">
        <v>2.2999999999999998</v>
      </c>
      <c r="S11">
        <v>2</v>
      </c>
    </row>
    <row r="12" spans="1:19" x14ac:dyDescent="0.2">
      <c r="A12">
        <v>2017</v>
      </c>
      <c r="B12" t="s">
        <v>425</v>
      </c>
      <c r="C12" t="s">
        <v>321</v>
      </c>
      <c r="D12" t="s">
        <v>97</v>
      </c>
      <c r="E12" t="s">
        <v>215</v>
      </c>
      <c r="F12">
        <v>9</v>
      </c>
      <c r="G12">
        <v>171</v>
      </c>
      <c r="H12">
        <v>260</v>
      </c>
      <c r="I12" s="6">
        <f t="shared" si="0"/>
        <v>65.769230769230774</v>
      </c>
      <c r="J12">
        <v>2287</v>
      </c>
      <c r="K12" s="3">
        <f t="shared" si="1"/>
        <v>8.796153846153846</v>
      </c>
      <c r="L12" s="4">
        <v>9</v>
      </c>
      <c r="M12">
        <v>14</v>
      </c>
      <c r="N12">
        <v>5</v>
      </c>
      <c r="O12" s="4">
        <v>153.6</v>
      </c>
      <c r="P12">
        <v>90</v>
      </c>
      <c r="Q12">
        <v>200</v>
      </c>
      <c r="R12" s="3">
        <v>2.2000000000000002</v>
      </c>
      <c r="S12">
        <v>0</v>
      </c>
    </row>
    <row r="13" spans="1:19" x14ac:dyDescent="0.2">
      <c r="A13">
        <v>2018</v>
      </c>
      <c r="B13" t="s">
        <v>397</v>
      </c>
      <c r="C13" t="s">
        <v>321</v>
      </c>
      <c r="D13" t="s">
        <v>97</v>
      </c>
      <c r="E13" t="s">
        <v>215</v>
      </c>
      <c r="F13">
        <v>12</v>
      </c>
      <c r="G13">
        <v>186</v>
      </c>
      <c r="H13">
        <v>314</v>
      </c>
      <c r="I13" s="6">
        <f t="shared" si="0"/>
        <v>59.235668789808912</v>
      </c>
      <c r="J13">
        <v>1962</v>
      </c>
      <c r="K13" s="3">
        <f t="shared" si="1"/>
        <v>6.2484076433121016</v>
      </c>
      <c r="L13" s="4">
        <v>5.6</v>
      </c>
      <c r="M13">
        <v>19</v>
      </c>
      <c r="N13">
        <v>13</v>
      </c>
      <c r="O13" s="4">
        <v>123.4</v>
      </c>
      <c r="P13">
        <v>212</v>
      </c>
      <c r="Q13">
        <v>1139</v>
      </c>
      <c r="R13" s="3">
        <v>5.4</v>
      </c>
      <c r="S13">
        <v>10</v>
      </c>
    </row>
    <row r="14" spans="1:19" x14ac:dyDescent="0.2">
      <c r="A14">
        <v>2019</v>
      </c>
      <c r="B14" t="s">
        <v>369</v>
      </c>
      <c r="C14" t="s">
        <v>322</v>
      </c>
      <c r="D14" t="s">
        <v>97</v>
      </c>
      <c r="E14" t="s">
        <v>215</v>
      </c>
      <c r="F14">
        <v>10</v>
      </c>
      <c r="G14">
        <v>150</v>
      </c>
      <c r="H14">
        <v>260</v>
      </c>
      <c r="I14" s="6">
        <f t="shared" si="0"/>
        <v>57.692307692307686</v>
      </c>
      <c r="J14">
        <v>1782</v>
      </c>
      <c r="K14" s="3">
        <f t="shared" si="1"/>
        <v>6.8538461538461535</v>
      </c>
      <c r="L14" s="4">
        <v>5.6</v>
      </c>
      <c r="M14">
        <v>9</v>
      </c>
      <c r="N14">
        <v>11</v>
      </c>
      <c r="O14" s="4">
        <v>118.2</v>
      </c>
      <c r="P14">
        <v>41</v>
      </c>
      <c r="Q14">
        <v>-46</v>
      </c>
      <c r="R14" s="3">
        <v>-1.1000000000000001</v>
      </c>
      <c r="S14">
        <v>0</v>
      </c>
    </row>
    <row r="15" spans="1:19" x14ac:dyDescent="0.2">
      <c r="A15">
        <v>2014</v>
      </c>
      <c r="B15" t="s">
        <v>574</v>
      </c>
      <c r="C15" t="s">
        <v>321</v>
      </c>
      <c r="D15" t="s">
        <v>78</v>
      </c>
      <c r="E15" t="s">
        <v>215</v>
      </c>
      <c r="F15">
        <v>13</v>
      </c>
      <c r="G15">
        <v>392</v>
      </c>
      <c r="H15">
        <v>617</v>
      </c>
      <c r="I15" s="6">
        <f t="shared" si="0"/>
        <v>63.533225283630465</v>
      </c>
      <c r="J15">
        <v>4736</v>
      </c>
      <c r="K15" s="3">
        <f t="shared" si="1"/>
        <v>7.6758508914100485</v>
      </c>
      <c r="L15" s="4">
        <v>7.9</v>
      </c>
      <c r="M15">
        <v>30</v>
      </c>
      <c r="N15">
        <v>10</v>
      </c>
      <c r="O15" s="4">
        <v>140.80000000000001</v>
      </c>
      <c r="P15">
        <v>96</v>
      </c>
      <c r="Q15">
        <v>76</v>
      </c>
      <c r="R15" s="3">
        <v>0.8</v>
      </c>
      <c r="S15">
        <v>6</v>
      </c>
    </row>
    <row r="16" spans="1:19" x14ac:dyDescent="0.2">
      <c r="A16">
        <v>2015</v>
      </c>
      <c r="B16" t="s">
        <v>528</v>
      </c>
      <c r="C16" t="s">
        <v>319</v>
      </c>
      <c r="D16" t="s">
        <v>78</v>
      </c>
      <c r="E16" t="s">
        <v>215</v>
      </c>
      <c r="F16">
        <v>11</v>
      </c>
      <c r="G16">
        <v>260</v>
      </c>
      <c r="H16">
        <v>375</v>
      </c>
      <c r="I16" s="6">
        <f t="shared" si="0"/>
        <v>69.333333333333343</v>
      </c>
      <c r="J16">
        <v>2653</v>
      </c>
      <c r="K16" s="3">
        <f t="shared" si="1"/>
        <v>7.0746666666666664</v>
      </c>
      <c r="L16" s="4">
        <v>6.7</v>
      </c>
      <c r="M16">
        <v>16</v>
      </c>
      <c r="N16">
        <v>10</v>
      </c>
      <c r="O16" s="4">
        <v>137.5</v>
      </c>
      <c r="P16">
        <v>39</v>
      </c>
      <c r="Q16">
        <v>-8</v>
      </c>
      <c r="R16" s="3">
        <v>-0.2</v>
      </c>
      <c r="S16">
        <v>2</v>
      </c>
    </row>
    <row r="17" spans="1:19" x14ac:dyDescent="0.2">
      <c r="A17">
        <v>2016</v>
      </c>
      <c r="B17" t="s">
        <v>469</v>
      </c>
      <c r="C17" t="s">
        <v>321</v>
      </c>
      <c r="D17" t="s">
        <v>78</v>
      </c>
      <c r="E17" t="s">
        <v>215</v>
      </c>
      <c r="F17">
        <v>10</v>
      </c>
      <c r="G17">
        <v>237</v>
      </c>
      <c r="H17">
        <v>349</v>
      </c>
      <c r="I17" s="6">
        <f t="shared" si="0"/>
        <v>67.908309455587386</v>
      </c>
      <c r="J17">
        <v>2621</v>
      </c>
      <c r="K17" s="3">
        <f t="shared" si="1"/>
        <v>7.5100286532951293</v>
      </c>
      <c r="L17" s="4">
        <v>7.4</v>
      </c>
      <c r="M17">
        <v>16</v>
      </c>
      <c r="N17">
        <v>8</v>
      </c>
      <c r="O17" s="4">
        <v>141.5</v>
      </c>
      <c r="P17">
        <v>62</v>
      </c>
      <c r="Q17">
        <v>57</v>
      </c>
      <c r="R17" s="3">
        <v>0.9</v>
      </c>
      <c r="S17">
        <v>2</v>
      </c>
    </row>
    <row r="18" spans="1:19" x14ac:dyDescent="0.2">
      <c r="A18">
        <v>2017</v>
      </c>
      <c r="B18" t="s">
        <v>420</v>
      </c>
      <c r="C18" t="s">
        <v>319</v>
      </c>
      <c r="D18" t="s">
        <v>78</v>
      </c>
      <c r="E18" t="s">
        <v>215</v>
      </c>
      <c r="F18">
        <v>10</v>
      </c>
      <c r="G18">
        <v>174</v>
      </c>
      <c r="H18">
        <v>304</v>
      </c>
      <c r="I18" s="6">
        <f t="shared" si="0"/>
        <v>57.23684210526315</v>
      </c>
      <c r="J18">
        <v>2140</v>
      </c>
      <c r="K18" s="3">
        <f t="shared" si="1"/>
        <v>7.0394736842105265</v>
      </c>
      <c r="L18" s="4">
        <v>7.1</v>
      </c>
      <c r="M18">
        <v>16</v>
      </c>
      <c r="N18">
        <v>7</v>
      </c>
      <c r="O18" s="4">
        <v>129.1</v>
      </c>
      <c r="P18">
        <v>18</v>
      </c>
      <c r="Q18">
        <v>-40</v>
      </c>
      <c r="R18" s="3">
        <v>-2.2000000000000002</v>
      </c>
      <c r="S18">
        <v>0</v>
      </c>
    </row>
    <row r="19" spans="1:19" x14ac:dyDescent="0.2">
      <c r="A19">
        <v>2017</v>
      </c>
      <c r="B19" t="s">
        <v>433</v>
      </c>
      <c r="C19" t="s">
        <v>321</v>
      </c>
      <c r="D19" t="s">
        <v>78</v>
      </c>
      <c r="E19" t="s">
        <v>215</v>
      </c>
      <c r="F19">
        <v>11</v>
      </c>
      <c r="G19">
        <v>132</v>
      </c>
      <c r="H19">
        <v>238</v>
      </c>
      <c r="I19" s="6">
        <f t="shared" si="0"/>
        <v>55.462184873949582</v>
      </c>
      <c r="J19">
        <v>1655</v>
      </c>
      <c r="K19" s="3">
        <f t="shared" si="1"/>
        <v>6.9537815126050422</v>
      </c>
      <c r="L19" s="4">
        <v>6</v>
      </c>
      <c r="M19">
        <v>9</v>
      </c>
      <c r="N19">
        <v>9</v>
      </c>
      <c r="O19" s="4">
        <v>118.8</v>
      </c>
      <c r="P19">
        <v>64</v>
      </c>
      <c r="Q19">
        <v>165</v>
      </c>
      <c r="R19" s="3">
        <v>2.6</v>
      </c>
      <c r="S19">
        <v>3</v>
      </c>
    </row>
    <row r="20" spans="1:19" x14ac:dyDescent="0.2">
      <c r="A20">
        <v>2018</v>
      </c>
      <c r="B20" t="s">
        <v>234</v>
      </c>
      <c r="C20" t="s">
        <v>322</v>
      </c>
      <c r="D20" t="s">
        <v>78</v>
      </c>
      <c r="E20" t="s">
        <v>215</v>
      </c>
      <c r="F20">
        <v>10</v>
      </c>
      <c r="G20">
        <v>127</v>
      </c>
      <c r="H20">
        <v>263</v>
      </c>
      <c r="I20" s="6">
        <f t="shared" si="0"/>
        <v>48.28897338403042</v>
      </c>
      <c r="J20">
        <v>1785</v>
      </c>
      <c r="K20" s="3">
        <f t="shared" si="1"/>
        <v>6.7870722433460076</v>
      </c>
      <c r="L20" s="4">
        <v>7.2</v>
      </c>
      <c r="M20">
        <v>12</v>
      </c>
      <c r="N20">
        <v>3</v>
      </c>
      <c r="O20" s="4">
        <v>118.1</v>
      </c>
      <c r="P20">
        <v>119</v>
      </c>
      <c r="Q20">
        <v>592</v>
      </c>
      <c r="R20" s="3">
        <v>5</v>
      </c>
      <c r="S20">
        <v>6</v>
      </c>
    </row>
    <row r="21" spans="1:19" x14ac:dyDescent="0.2">
      <c r="A21">
        <v>2019</v>
      </c>
      <c r="B21" t="s">
        <v>234</v>
      </c>
      <c r="C21" t="s">
        <v>320</v>
      </c>
      <c r="D21" t="s">
        <v>78</v>
      </c>
      <c r="E21" t="s">
        <v>215</v>
      </c>
      <c r="F21">
        <v>12</v>
      </c>
      <c r="G21">
        <v>264</v>
      </c>
      <c r="H21">
        <v>442</v>
      </c>
      <c r="I21" s="6">
        <f t="shared" si="0"/>
        <v>59.728506787330318</v>
      </c>
      <c r="J21">
        <v>3387</v>
      </c>
      <c r="K21" s="3">
        <f t="shared" si="1"/>
        <v>7.6628959276018103</v>
      </c>
      <c r="L21" s="4">
        <v>7.6</v>
      </c>
      <c r="M21">
        <v>21</v>
      </c>
      <c r="N21">
        <v>10</v>
      </c>
      <c r="O21" s="4">
        <v>135.30000000000001</v>
      </c>
      <c r="P21">
        <v>108</v>
      </c>
      <c r="Q21">
        <v>359</v>
      </c>
      <c r="R21" s="3">
        <v>3.3</v>
      </c>
      <c r="S21">
        <v>6</v>
      </c>
    </row>
    <row r="22" spans="1:19" x14ac:dyDescent="0.2">
      <c r="A22">
        <v>2020</v>
      </c>
      <c r="B22" t="s">
        <v>234</v>
      </c>
      <c r="C22" t="s">
        <v>319</v>
      </c>
      <c r="D22" t="s">
        <v>78</v>
      </c>
      <c r="E22" t="s">
        <v>215</v>
      </c>
      <c r="F22">
        <v>8</v>
      </c>
      <c r="G22">
        <v>165</v>
      </c>
      <c r="H22">
        <v>269</v>
      </c>
      <c r="I22" s="6">
        <f t="shared" si="0"/>
        <v>61.338289962825279</v>
      </c>
      <c r="J22">
        <v>1927</v>
      </c>
      <c r="K22" s="3">
        <f t="shared" si="1"/>
        <v>7.1635687732342008</v>
      </c>
      <c r="L22" s="4">
        <v>7</v>
      </c>
      <c r="M22">
        <v>18</v>
      </c>
      <c r="N22">
        <v>9</v>
      </c>
      <c r="O22" s="4">
        <v>136.9</v>
      </c>
      <c r="P22">
        <v>54</v>
      </c>
      <c r="Q22">
        <v>109</v>
      </c>
      <c r="R22" s="3">
        <f>Q22/P22</f>
        <v>2.0185185185185186</v>
      </c>
      <c r="S22">
        <v>1</v>
      </c>
    </row>
    <row r="23" spans="1:19" x14ac:dyDescent="0.2">
      <c r="A23">
        <v>2014</v>
      </c>
      <c r="B23" t="s">
        <v>490</v>
      </c>
      <c r="C23" t="s">
        <v>320</v>
      </c>
      <c r="D23" t="s">
        <v>51</v>
      </c>
      <c r="E23" t="s">
        <v>215</v>
      </c>
      <c r="F23">
        <v>13</v>
      </c>
      <c r="G23">
        <v>177</v>
      </c>
      <c r="H23">
        <v>263</v>
      </c>
      <c r="I23" s="6">
        <f t="shared" si="0"/>
        <v>67.300380228136873</v>
      </c>
      <c r="J23">
        <v>2010</v>
      </c>
      <c r="K23" s="3">
        <f t="shared" si="1"/>
        <v>7.6425855513307983</v>
      </c>
      <c r="L23" s="4">
        <v>7.4</v>
      </c>
      <c r="M23">
        <v>12</v>
      </c>
      <c r="N23">
        <v>7</v>
      </c>
      <c r="O23" s="4">
        <v>141.19999999999999</v>
      </c>
      <c r="P23">
        <v>118</v>
      </c>
      <c r="Q23">
        <v>573</v>
      </c>
      <c r="R23" s="3">
        <v>4.9000000000000004</v>
      </c>
      <c r="S23">
        <v>6</v>
      </c>
    </row>
    <row r="24" spans="1:19" x14ac:dyDescent="0.2">
      <c r="A24">
        <v>2015</v>
      </c>
      <c r="B24" t="s">
        <v>490</v>
      </c>
      <c r="C24" t="s">
        <v>319</v>
      </c>
      <c r="D24" t="s">
        <v>51</v>
      </c>
      <c r="E24" t="s">
        <v>215</v>
      </c>
      <c r="F24">
        <v>14</v>
      </c>
      <c r="G24">
        <v>231</v>
      </c>
      <c r="H24">
        <v>345</v>
      </c>
      <c r="I24" s="6">
        <f t="shared" si="0"/>
        <v>66.956521739130437</v>
      </c>
      <c r="J24">
        <v>2827</v>
      </c>
      <c r="K24" s="3">
        <f t="shared" si="1"/>
        <v>8.1942028985507243</v>
      </c>
      <c r="L24" s="4">
        <v>8.4</v>
      </c>
      <c r="M24">
        <v>17</v>
      </c>
      <c r="N24">
        <v>6</v>
      </c>
      <c r="O24" s="4">
        <v>148.6</v>
      </c>
      <c r="P24">
        <v>197</v>
      </c>
      <c r="Q24">
        <v>1114</v>
      </c>
      <c r="R24" s="3">
        <v>5.7</v>
      </c>
      <c r="S24">
        <v>21</v>
      </c>
    </row>
    <row r="25" spans="1:19" x14ac:dyDescent="0.2">
      <c r="A25">
        <v>2016</v>
      </c>
      <c r="B25" t="s">
        <v>490</v>
      </c>
      <c r="C25" t="s">
        <v>321</v>
      </c>
      <c r="D25" t="s">
        <v>51</v>
      </c>
      <c r="E25" t="s">
        <v>215</v>
      </c>
      <c r="F25">
        <v>12</v>
      </c>
      <c r="G25">
        <v>319</v>
      </c>
      <c r="H25">
        <v>469</v>
      </c>
      <c r="I25" s="6">
        <f t="shared" si="0"/>
        <v>68.017057569296384</v>
      </c>
      <c r="J25">
        <v>3557</v>
      </c>
      <c r="K25" s="3">
        <f t="shared" si="1"/>
        <v>7.5842217484008527</v>
      </c>
      <c r="L25" s="4">
        <v>7.3</v>
      </c>
      <c r="M25">
        <v>22</v>
      </c>
      <c r="N25">
        <v>13</v>
      </c>
      <c r="O25" s="4">
        <v>141.69999999999999</v>
      </c>
      <c r="P25">
        <v>197</v>
      </c>
      <c r="Q25">
        <v>518</v>
      </c>
      <c r="R25" s="3">
        <v>2.6</v>
      </c>
      <c r="S25">
        <v>10</v>
      </c>
    </row>
    <row r="26" spans="1:19" x14ac:dyDescent="0.2">
      <c r="A26">
        <v>2017</v>
      </c>
      <c r="B26" t="s">
        <v>629</v>
      </c>
      <c r="C26" t="s">
        <v>321</v>
      </c>
      <c r="D26" t="s">
        <v>51</v>
      </c>
      <c r="E26" t="s">
        <v>215</v>
      </c>
      <c r="F26">
        <v>7</v>
      </c>
      <c r="G26">
        <v>111</v>
      </c>
      <c r="H26">
        <v>167</v>
      </c>
      <c r="I26" s="6">
        <f t="shared" si="0"/>
        <v>66.467065868263475</v>
      </c>
      <c r="J26">
        <v>1125</v>
      </c>
      <c r="K26" s="3">
        <f t="shared" si="1"/>
        <v>6.7365269461077846</v>
      </c>
      <c r="L26" s="4">
        <v>5.7</v>
      </c>
      <c r="M26">
        <v>5</v>
      </c>
      <c r="N26">
        <v>6</v>
      </c>
      <c r="O26" s="4">
        <v>121.6</v>
      </c>
      <c r="P26">
        <v>47</v>
      </c>
      <c r="Q26">
        <v>212</v>
      </c>
      <c r="R26" s="3">
        <v>4.5</v>
      </c>
      <c r="S26">
        <v>1</v>
      </c>
    </row>
    <row r="27" spans="1:19" x14ac:dyDescent="0.2">
      <c r="A27">
        <v>2018</v>
      </c>
      <c r="B27" t="s">
        <v>290</v>
      </c>
      <c r="C27" t="s">
        <v>319</v>
      </c>
      <c r="D27" t="s">
        <v>51</v>
      </c>
      <c r="E27" t="s">
        <v>215</v>
      </c>
      <c r="F27">
        <v>11</v>
      </c>
      <c r="G27">
        <v>219</v>
      </c>
      <c r="H27">
        <v>345</v>
      </c>
      <c r="I27" s="6">
        <f t="shared" si="0"/>
        <v>63.478260869565219</v>
      </c>
      <c r="J27">
        <v>2982</v>
      </c>
      <c r="K27" s="3">
        <f t="shared" si="1"/>
        <v>8.6434782608695659</v>
      </c>
      <c r="L27" s="4">
        <v>9.9</v>
      </c>
      <c r="M27">
        <v>36</v>
      </c>
      <c r="N27">
        <v>6</v>
      </c>
      <c r="O27" s="4">
        <v>167</v>
      </c>
      <c r="P27">
        <v>111</v>
      </c>
      <c r="Q27">
        <v>674</v>
      </c>
      <c r="R27" s="3">
        <v>6.1</v>
      </c>
      <c r="S27">
        <v>14</v>
      </c>
    </row>
    <row r="28" spans="1:19" x14ac:dyDescent="0.2">
      <c r="A28">
        <v>2019</v>
      </c>
      <c r="B28" t="s">
        <v>307</v>
      </c>
      <c r="C28" t="s">
        <v>320</v>
      </c>
      <c r="D28" t="s">
        <v>51</v>
      </c>
      <c r="E28" t="s">
        <v>215</v>
      </c>
      <c r="F28">
        <v>7</v>
      </c>
      <c r="G28">
        <v>106</v>
      </c>
      <c r="H28">
        <v>179</v>
      </c>
      <c r="I28" s="6">
        <f t="shared" si="0"/>
        <v>59.217877094972074</v>
      </c>
      <c r="J28">
        <v>1533</v>
      </c>
      <c r="K28" s="3">
        <f t="shared" si="1"/>
        <v>8.5642458100558656</v>
      </c>
      <c r="L28" s="4">
        <v>7.5</v>
      </c>
      <c r="M28">
        <v>11</v>
      </c>
      <c r="N28">
        <v>9</v>
      </c>
      <c r="O28" s="4">
        <v>141.4</v>
      </c>
      <c r="P28">
        <v>66</v>
      </c>
      <c r="Q28">
        <v>244</v>
      </c>
      <c r="R28" s="3">
        <v>3.7</v>
      </c>
      <c r="S28">
        <v>2</v>
      </c>
    </row>
    <row r="29" spans="1:19" x14ac:dyDescent="0.2">
      <c r="A29">
        <v>2020</v>
      </c>
      <c r="B29" t="s">
        <v>307</v>
      </c>
      <c r="C29" t="s">
        <v>319</v>
      </c>
      <c r="D29" t="s">
        <v>51</v>
      </c>
      <c r="E29" t="s">
        <v>215</v>
      </c>
      <c r="F29">
        <v>8</v>
      </c>
      <c r="G29">
        <v>170</v>
      </c>
      <c r="H29">
        <v>285</v>
      </c>
      <c r="I29" s="6">
        <f t="shared" si="0"/>
        <v>59.649122807017541</v>
      </c>
      <c r="J29">
        <v>2048</v>
      </c>
      <c r="K29" s="3">
        <f t="shared" si="1"/>
        <v>7.1859649122807019</v>
      </c>
      <c r="L29" s="4">
        <v>6.7</v>
      </c>
      <c r="M29">
        <v>15</v>
      </c>
      <c r="N29">
        <v>10</v>
      </c>
      <c r="O29" s="4">
        <v>130.4</v>
      </c>
      <c r="P29">
        <v>72</v>
      </c>
      <c r="Q29">
        <v>253</v>
      </c>
      <c r="R29" s="3">
        <f>Q29/P29</f>
        <v>3.5138888888888888</v>
      </c>
      <c r="S29">
        <v>5</v>
      </c>
    </row>
    <row r="30" spans="1:19" x14ac:dyDescent="0.2">
      <c r="A30">
        <v>2014</v>
      </c>
      <c r="B30" t="s">
        <v>125</v>
      </c>
      <c r="C30" t="s">
        <v>320</v>
      </c>
      <c r="D30" t="s">
        <v>60</v>
      </c>
      <c r="E30" t="s">
        <v>215</v>
      </c>
      <c r="F30">
        <v>13</v>
      </c>
      <c r="G30">
        <v>259</v>
      </c>
      <c r="H30">
        <v>413</v>
      </c>
      <c r="I30" s="6">
        <f t="shared" si="0"/>
        <v>62.711864406779661</v>
      </c>
      <c r="J30">
        <v>3031</v>
      </c>
      <c r="K30" s="3">
        <f t="shared" si="1"/>
        <v>7.3389830508474576</v>
      </c>
      <c r="L30" s="4">
        <v>7.4</v>
      </c>
      <c r="M30">
        <v>22</v>
      </c>
      <c r="N30">
        <v>9</v>
      </c>
      <c r="O30" s="4">
        <v>137.6</v>
      </c>
      <c r="P30">
        <v>113</v>
      </c>
      <c r="Q30">
        <v>321</v>
      </c>
      <c r="R30" s="3">
        <v>2.8</v>
      </c>
      <c r="S30">
        <v>13</v>
      </c>
    </row>
    <row r="31" spans="1:19" x14ac:dyDescent="0.2">
      <c r="A31">
        <v>2015</v>
      </c>
      <c r="B31" t="s">
        <v>125</v>
      </c>
      <c r="C31" t="s">
        <v>319</v>
      </c>
      <c r="D31" t="s">
        <v>60</v>
      </c>
      <c r="E31" t="s">
        <v>215</v>
      </c>
      <c r="F31">
        <v>13</v>
      </c>
      <c r="G31">
        <v>296</v>
      </c>
      <c r="H31">
        <v>443</v>
      </c>
      <c r="I31" s="6">
        <f t="shared" si="0"/>
        <v>66.817155756207683</v>
      </c>
      <c r="J31">
        <v>3776</v>
      </c>
      <c r="K31" s="3">
        <f t="shared" si="1"/>
        <v>8.5237020316027081</v>
      </c>
      <c r="L31" s="4">
        <v>9.4</v>
      </c>
      <c r="M31">
        <v>28</v>
      </c>
      <c r="N31">
        <v>4</v>
      </c>
      <c r="O31" s="4">
        <v>157.5</v>
      </c>
      <c r="P31">
        <v>87</v>
      </c>
      <c r="Q31">
        <v>239</v>
      </c>
      <c r="R31" s="3">
        <v>2.7</v>
      </c>
      <c r="S31">
        <v>2</v>
      </c>
    </row>
    <row r="32" spans="1:19" x14ac:dyDescent="0.2">
      <c r="A32">
        <v>2016</v>
      </c>
      <c r="B32" t="s">
        <v>445</v>
      </c>
      <c r="C32" t="s">
        <v>319</v>
      </c>
      <c r="D32" t="s">
        <v>60</v>
      </c>
      <c r="E32" t="s">
        <v>215</v>
      </c>
      <c r="F32">
        <v>13</v>
      </c>
      <c r="G32">
        <v>280</v>
      </c>
      <c r="H32">
        <v>443</v>
      </c>
      <c r="I32" s="6">
        <f t="shared" si="0"/>
        <v>63.205417607223481</v>
      </c>
      <c r="J32">
        <v>3698</v>
      </c>
      <c r="K32" s="3">
        <f t="shared" si="1"/>
        <v>8.3476297968397297</v>
      </c>
      <c r="L32" s="4">
        <v>8.8000000000000007</v>
      </c>
      <c r="M32">
        <v>32</v>
      </c>
      <c r="N32">
        <v>10</v>
      </c>
      <c r="O32" s="4">
        <v>152.6</v>
      </c>
      <c r="P32">
        <v>71</v>
      </c>
      <c r="Q32">
        <v>-70</v>
      </c>
      <c r="R32" s="3">
        <v>-1</v>
      </c>
      <c r="S32">
        <v>4</v>
      </c>
    </row>
    <row r="33" spans="1:19" x14ac:dyDescent="0.2">
      <c r="A33">
        <v>2017</v>
      </c>
      <c r="B33" t="s">
        <v>445</v>
      </c>
      <c r="C33" t="s">
        <v>321</v>
      </c>
      <c r="D33" t="s">
        <v>60</v>
      </c>
      <c r="E33" t="s">
        <v>215</v>
      </c>
      <c r="F33">
        <v>13</v>
      </c>
      <c r="G33">
        <v>299</v>
      </c>
      <c r="H33">
        <v>474</v>
      </c>
      <c r="I33" s="6">
        <f t="shared" si="0"/>
        <v>63.080168776371302</v>
      </c>
      <c r="J33">
        <v>4257</v>
      </c>
      <c r="K33" s="3">
        <f t="shared" si="1"/>
        <v>8.9810126582278489</v>
      </c>
      <c r="L33" s="4">
        <v>9.6999999999999993</v>
      </c>
      <c r="M33">
        <v>38</v>
      </c>
      <c r="N33">
        <v>9</v>
      </c>
      <c r="O33" s="4">
        <v>161.19999999999999</v>
      </c>
      <c r="P33">
        <v>54</v>
      </c>
      <c r="Q33">
        <v>22</v>
      </c>
      <c r="R33" s="3">
        <v>0.4</v>
      </c>
      <c r="S33">
        <v>6</v>
      </c>
    </row>
    <row r="34" spans="1:19" x14ac:dyDescent="0.2">
      <c r="A34">
        <v>2018</v>
      </c>
      <c r="B34" t="s">
        <v>303</v>
      </c>
      <c r="C34" t="s">
        <v>319</v>
      </c>
      <c r="D34" t="s">
        <v>60</v>
      </c>
      <c r="E34" t="s">
        <v>215</v>
      </c>
      <c r="F34">
        <v>14</v>
      </c>
      <c r="G34">
        <v>246</v>
      </c>
      <c r="H34">
        <v>392</v>
      </c>
      <c r="I34" s="6">
        <f t="shared" ref="I34:I78" si="2">G34/H34*100</f>
        <v>62.755102040816325</v>
      </c>
      <c r="J34">
        <v>3296</v>
      </c>
      <c r="K34" s="3">
        <f t="shared" ref="K34:K78" si="3">J34/H34</f>
        <v>8.408163265306122</v>
      </c>
      <c r="L34" s="4">
        <v>8.6999999999999993</v>
      </c>
      <c r="M34">
        <v>26</v>
      </c>
      <c r="N34">
        <v>9</v>
      </c>
      <c r="O34" s="4">
        <v>150.69999999999999</v>
      </c>
      <c r="P34">
        <v>53</v>
      </c>
      <c r="Q34">
        <v>-43</v>
      </c>
      <c r="R34" s="3">
        <v>-0.8</v>
      </c>
      <c r="S34">
        <v>1</v>
      </c>
    </row>
    <row r="35" spans="1:19" x14ac:dyDescent="0.2">
      <c r="A35">
        <v>2019</v>
      </c>
      <c r="B35" t="s">
        <v>303</v>
      </c>
      <c r="C35" t="s">
        <v>319</v>
      </c>
      <c r="D35" t="s">
        <v>60</v>
      </c>
      <c r="E35" t="s">
        <v>215</v>
      </c>
      <c r="F35">
        <v>14</v>
      </c>
      <c r="G35">
        <v>269</v>
      </c>
      <c r="H35">
        <v>421</v>
      </c>
      <c r="I35" s="6">
        <f t="shared" si="2"/>
        <v>63.895486935866984</v>
      </c>
      <c r="J35">
        <v>4014</v>
      </c>
      <c r="K35" s="3">
        <f t="shared" si="3"/>
        <v>9.5344418052256525</v>
      </c>
      <c r="L35" s="4">
        <v>9.9</v>
      </c>
      <c r="M35">
        <v>33</v>
      </c>
      <c r="N35">
        <v>11</v>
      </c>
      <c r="O35" s="4">
        <v>164.6</v>
      </c>
      <c r="P35">
        <v>61</v>
      </c>
      <c r="Q35">
        <v>-71</v>
      </c>
      <c r="R35" s="3">
        <v>-1.2</v>
      </c>
      <c r="S35">
        <v>4</v>
      </c>
    </row>
    <row r="36" spans="1:19" x14ac:dyDescent="0.2">
      <c r="A36">
        <v>2020</v>
      </c>
      <c r="B36" t="s">
        <v>303</v>
      </c>
      <c r="C36" t="s">
        <v>321</v>
      </c>
      <c r="D36" t="s">
        <v>60</v>
      </c>
      <c r="E36" t="s">
        <v>215</v>
      </c>
      <c r="F36">
        <v>11</v>
      </c>
      <c r="G36">
        <v>254</v>
      </c>
      <c r="H36">
        <v>420</v>
      </c>
      <c r="I36" s="6">
        <f t="shared" si="2"/>
        <v>60.476190476190474</v>
      </c>
      <c r="J36">
        <v>3380</v>
      </c>
      <c r="K36" s="3">
        <f t="shared" si="3"/>
        <v>8.0476190476190474</v>
      </c>
      <c r="L36" s="4">
        <v>8.5</v>
      </c>
      <c r="M36">
        <v>31</v>
      </c>
      <c r="N36">
        <v>10</v>
      </c>
      <c r="O36" s="4">
        <v>147.69999999999999</v>
      </c>
      <c r="P36">
        <v>63</v>
      </c>
      <c r="Q36">
        <v>88</v>
      </c>
      <c r="R36" s="3">
        <f>Q36/P36</f>
        <v>1.3968253968253967</v>
      </c>
      <c r="S36">
        <v>2</v>
      </c>
    </row>
    <row r="37" spans="1:19" x14ac:dyDescent="0.2">
      <c r="A37">
        <v>2014</v>
      </c>
      <c r="B37" t="s">
        <v>630</v>
      </c>
      <c r="C37" t="s">
        <v>319</v>
      </c>
      <c r="D37" t="s">
        <v>84</v>
      </c>
      <c r="E37" t="s">
        <v>215</v>
      </c>
      <c r="F37">
        <v>6</v>
      </c>
      <c r="G37">
        <v>99</v>
      </c>
      <c r="H37">
        <v>181</v>
      </c>
      <c r="I37" s="6">
        <f t="shared" si="2"/>
        <v>54.696132596685089</v>
      </c>
      <c r="J37">
        <v>855</v>
      </c>
      <c r="K37" s="3">
        <f t="shared" si="3"/>
        <v>4.7237569060773481</v>
      </c>
      <c r="L37" s="4">
        <v>3.2</v>
      </c>
      <c r="M37">
        <v>2</v>
      </c>
      <c r="N37">
        <v>7</v>
      </c>
      <c r="O37" s="4">
        <v>90.3</v>
      </c>
      <c r="P37">
        <v>44</v>
      </c>
      <c r="Q37">
        <v>99</v>
      </c>
      <c r="R37" s="3">
        <v>2.2999999999999998</v>
      </c>
      <c r="S37">
        <v>0</v>
      </c>
    </row>
    <row r="38" spans="1:19" x14ac:dyDescent="0.2">
      <c r="A38">
        <v>2015</v>
      </c>
      <c r="B38" t="s">
        <v>532</v>
      </c>
      <c r="C38" t="s">
        <v>319</v>
      </c>
      <c r="D38" t="s">
        <v>84</v>
      </c>
      <c r="E38" t="s">
        <v>215</v>
      </c>
      <c r="F38">
        <v>12</v>
      </c>
      <c r="G38">
        <v>182</v>
      </c>
      <c r="H38">
        <v>336</v>
      </c>
      <c r="I38" s="6">
        <f t="shared" si="2"/>
        <v>54.166666666666664</v>
      </c>
      <c r="J38">
        <v>2259</v>
      </c>
      <c r="K38" s="3">
        <f t="shared" si="3"/>
        <v>6.7232142857142856</v>
      </c>
      <c r="L38" s="4">
        <v>6.7</v>
      </c>
      <c r="M38">
        <v>16</v>
      </c>
      <c r="N38">
        <v>7</v>
      </c>
      <c r="O38" s="4">
        <v>122.2</v>
      </c>
      <c r="P38">
        <v>187</v>
      </c>
      <c r="Q38">
        <v>761</v>
      </c>
      <c r="R38" s="3">
        <v>4.0999999999999996</v>
      </c>
      <c r="S38">
        <v>10</v>
      </c>
    </row>
    <row r="39" spans="1:19" x14ac:dyDescent="0.2">
      <c r="A39">
        <v>2016</v>
      </c>
      <c r="B39" t="s">
        <v>392</v>
      </c>
      <c r="C39" t="s">
        <v>322</v>
      </c>
      <c r="D39" t="s">
        <v>84</v>
      </c>
      <c r="E39" t="s">
        <v>215</v>
      </c>
      <c r="F39">
        <v>12</v>
      </c>
      <c r="G39">
        <v>234</v>
      </c>
      <c r="H39">
        <v>422</v>
      </c>
      <c r="I39" s="6">
        <f t="shared" si="2"/>
        <v>55.45023696682464</v>
      </c>
      <c r="J39">
        <v>2930</v>
      </c>
      <c r="K39" s="3">
        <f t="shared" si="3"/>
        <v>6.9431279620853079</v>
      </c>
      <c r="L39" s="4">
        <v>6.2</v>
      </c>
      <c r="M39">
        <v>19</v>
      </c>
      <c r="N39">
        <v>15</v>
      </c>
      <c r="O39" s="4">
        <v>121.5</v>
      </c>
      <c r="P39">
        <v>41</v>
      </c>
      <c r="Q39">
        <v>-83</v>
      </c>
      <c r="R39" s="3">
        <v>-2</v>
      </c>
      <c r="S39">
        <v>2</v>
      </c>
    </row>
    <row r="40" spans="1:19" x14ac:dyDescent="0.2">
      <c r="A40">
        <v>2017</v>
      </c>
      <c r="B40" t="s">
        <v>392</v>
      </c>
      <c r="C40" t="s">
        <v>320</v>
      </c>
      <c r="D40" t="s">
        <v>84</v>
      </c>
      <c r="E40" t="s">
        <v>215</v>
      </c>
      <c r="F40">
        <v>13</v>
      </c>
      <c r="G40">
        <v>276</v>
      </c>
      <c r="H40">
        <v>472</v>
      </c>
      <c r="I40" s="6">
        <f t="shared" si="2"/>
        <v>58.474576271186443</v>
      </c>
      <c r="J40">
        <v>3569</v>
      </c>
      <c r="K40" s="3">
        <f t="shared" si="3"/>
        <v>7.5614406779661021</v>
      </c>
      <c r="L40" s="4">
        <v>7.8</v>
      </c>
      <c r="M40">
        <v>33</v>
      </c>
      <c r="N40">
        <v>12</v>
      </c>
      <c r="O40" s="4">
        <v>140</v>
      </c>
      <c r="P40">
        <v>54</v>
      </c>
      <c r="Q40">
        <v>47</v>
      </c>
      <c r="R40" s="3">
        <v>0.9</v>
      </c>
      <c r="S40">
        <v>1</v>
      </c>
    </row>
    <row r="41" spans="1:19" x14ac:dyDescent="0.2">
      <c r="A41">
        <v>2018</v>
      </c>
      <c r="B41" t="s">
        <v>392</v>
      </c>
      <c r="C41" t="s">
        <v>319</v>
      </c>
      <c r="D41" t="s">
        <v>84</v>
      </c>
      <c r="E41" t="s">
        <v>215</v>
      </c>
      <c r="F41">
        <v>12</v>
      </c>
      <c r="G41">
        <v>208</v>
      </c>
      <c r="H41">
        <v>372</v>
      </c>
      <c r="I41" s="6">
        <f t="shared" si="2"/>
        <v>55.913978494623649</v>
      </c>
      <c r="J41">
        <v>2582</v>
      </c>
      <c r="K41" s="3">
        <f t="shared" si="3"/>
        <v>6.940860215053763</v>
      </c>
      <c r="L41" s="4">
        <v>7.1</v>
      </c>
      <c r="M41">
        <v>19</v>
      </c>
      <c r="N41">
        <v>7</v>
      </c>
      <c r="O41" s="4">
        <v>127.3</v>
      </c>
      <c r="P41">
        <v>45</v>
      </c>
      <c r="Q41">
        <v>-68</v>
      </c>
      <c r="R41" s="3">
        <f>Q41/P41</f>
        <v>-1.5111111111111111</v>
      </c>
      <c r="S41">
        <v>0</v>
      </c>
    </row>
    <row r="42" spans="1:19" x14ac:dyDescent="0.2">
      <c r="A42">
        <v>2019</v>
      </c>
      <c r="B42" t="s">
        <v>216</v>
      </c>
      <c r="C42" t="s">
        <v>319</v>
      </c>
      <c r="D42" t="s">
        <v>84</v>
      </c>
      <c r="E42" t="s">
        <v>215</v>
      </c>
      <c r="F42">
        <v>13</v>
      </c>
      <c r="G42">
        <v>307</v>
      </c>
      <c r="H42">
        <v>490</v>
      </c>
      <c r="I42" s="6">
        <f t="shared" si="2"/>
        <v>62.65306122448979</v>
      </c>
      <c r="J42">
        <v>3929</v>
      </c>
      <c r="K42" s="3">
        <f t="shared" si="3"/>
        <v>8.018367346938776</v>
      </c>
      <c r="L42" s="4">
        <v>8.5</v>
      </c>
      <c r="M42">
        <v>34</v>
      </c>
      <c r="N42">
        <v>10</v>
      </c>
      <c r="O42" s="4">
        <v>148.80000000000001</v>
      </c>
      <c r="P42">
        <v>64</v>
      </c>
      <c r="Q42">
        <v>105</v>
      </c>
      <c r="R42" s="3">
        <f t="shared" ref="R42:R78" si="4">Q42/P42</f>
        <v>1.640625</v>
      </c>
      <c r="S42">
        <v>2</v>
      </c>
    </row>
    <row r="43" spans="1:19" x14ac:dyDescent="0.2">
      <c r="A43">
        <v>2020</v>
      </c>
      <c r="B43" t="s">
        <v>216</v>
      </c>
      <c r="C43" t="s">
        <v>321</v>
      </c>
      <c r="D43" t="s">
        <v>84</v>
      </c>
      <c r="E43" t="s">
        <v>215</v>
      </c>
      <c r="F43">
        <v>10</v>
      </c>
      <c r="G43">
        <v>242</v>
      </c>
      <c r="H43">
        <v>370</v>
      </c>
      <c r="I43" s="6">
        <f t="shared" si="2"/>
        <v>65.405405405405403</v>
      </c>
      <c r="J43">
        <v>3095</v>
      </c>
      <c r="K43" s="3">
        <f t="shared" si="3"/>
        <v>8.3648648648648649</v>
      </c>
      <c r="L43" s="4">
        <v>8.9</v>
      </c>
      <c r="M43">
        <v>23</v>
      </c>
      <c r="N43">
        <v>6</v>
      </c>
      <c r="O43" s="4">
        <v>152.9</v>
      </c>
      <c r="P43">
        <v>58</v>
      </c>
      <c r="Q43">
        <v>105</v>
      </c>
      <c r="R43" s="3">
        <f t="shared" si="4"/>
        <v>1.8103448275862069</v>
      </c>
      <c r="S43">
        <v>2</v>
      </c>
    </row>
    <row r="44" spans="1:19" x14ac:dyDescent="0.2">
      <c r="A44">
        <v>2014</v>
      </c>
      <c r="B44" t="s">
        <v>158</v>
      </c>
      <c r="C44" t="s">
        <v>320</v>
      </c>
      <c r="D44" t="s">
        <v>64</v>
      </c>
      <c r="E44" t="s">
        <v>215</v>
      </c>
      <c r="F44">
        <v>11</v>
      </c>
      <c r="G44">
        <v>122</v>
      </c>
      <c r="H44">
        <v>242</v>
      </c>
      <c r="I44" s="6">
        <f t="shared" si="2"/>
        <v>50.413223140495866</v>
      </c>
      <c r="J44">
        <v>1639</v>
      </c>
      <c r="K44" s="3">
        <f t="shared" si="3"/>
        <v>6.7727272727272725</v>
      </c>
      <c r="L44" s="4">
        <v>6.1</v>
      </c>
      <c r="M44">
        <v>8</v>
      </c>
      <c r="N44">
        <v>7</v>
      </c>
      <c r="O44" s="4">
        <v>112.4</v>
      </c>
      <c r="P44">
        <v>29</v>
      </c>
      <c r="Q44">
        <v>-85</v>
      </c>
      <c r="R44" s="3">
        <f t="shared" si="4"/>
        <v>-2.9310344827586206</v>
      </c>
      <c r="S44">
        <v>0</v>
      </c>
    </row>
    <row r="45" spans="1:19" x14ac:dyDescent="0.2">
      <c r="A45">
        <v>2015</v>
      </c>
      <c r="B45" t="s">
        <v>449</v>
      </c>
      <c r="C45" t="s">
        <v>320</v>
      </c>
      <c r="D45" t="s">
        <v>64</v>
      </c>
      <c r="E45" t="s">
        <v>215</v>
      </c>
      <c r="F45">
        <v>13</v>
      </c>
      <c r="G45">
        <v>162</v>
      </c>
      <c r="H45">
        <v>275</v>
      </c>
      <c r="I45" s="6">
        <f t="shared" si="2"/>
        <v>58.909090909090914</v>
      </c>
      <c r="J45">
        <v>2290</v>
      </c>
      <c r="K45" s="3">
        <f t="shared" si="3"/>
        <v>8.327272727272728</v>
      </c>
      <c r="L45" s="4">
        <v>8.6</v>
      </c>
      <c r="M45">
        <v>22</v>
      </c>
      <c r="N45">
        <v>8</v>
      </c>
      <c r="O45" s="4">
        <v>149.4</v>
      </c>
      <c r="P45">
        <v>191</v>
      </c>
      <c r="Q45">
        <v>991</v>
      </c>
      <c r="R45" s="3">
        <f t="shared" si="4"/>
        <v>5.1884816753926701</v>
      </c>
      <c r="S45">
        <v>12</v>
      </c>
    </row>
    <row r="46" spans="1:19" x14ac:dyDescent="0.2">
      <c r="A46">
        <v>2016</v>
      </c>
      <c r="B46" t="s">
        <v>449</v>
      </c>
      <c r="C46" t="s">
        <v>319</v>
      </c>
      <c r="D46" t="s">
        <v>64</v>
      </c>
      <c r="E46" t="s">
        <v>215</v>
      </c>
      <c r="F46">
        <v>13</v>
      </c>
      <c r="G46">
        <v>207</v>
      </c>
      <c r="H46">
        <v>331</v>
      </c>
      <c r="I46" s="6">
        <f t="shared" si="2"/>
        <v>62.537764350453173</v>
      </c>
      <c r="J46">
        <v>2812</v>
      </c>
      <c r="K46" s="3">
        <f t="shared" si="3"/>
        <v>8.4954682779456192</v>
      </c>
      <c r="L46" s="4">
        <v>9</v>
      </c>
      <c r="M46">
        <v>24</v>
      </c>
      <c r="N46">
        <v>7</v>
      </c>
      <c r="O46" s="4">
        <v>153.6</v>
      </c>
      <c r="P46">
        <v>198</v>
      </c>
      <c r="Q46">
        <v>1530</v>
      </c>
      <c r="R46" s="3">
        <f t="shared" si="4"/>
        <v>7.7272727272727275</v>
      </c>
      <c r="S46">
        <v>18</v>
      </c>
    </row>
    <row r="47" spans="1:19" x14ac:dyDescent="0.2">
      <c r="A47">
        <v>2017</v>
      </c>
      <c r="B47" t="s">
        <v>449</v>
      </c>
      <c r="C47" t="s">
        <v>321</v>
      </c>
      <c r="D47" t="s">
        <v>64</v>
      </c>
      <c r="E47" t="s">
        <v>215</v>
      </c>
      <c r="F47">
        <v>12</v>
      </c>
      <c r="G47">
        <v>188</v>
      </c>
      <c r="H47">
        <v>354</v>
      </c>
      <c r="I47" s="6">
        <f t="shared" si="2"/>
        <v>53.10734463276836</v>
      </c>
      <c r="J47">
        <v>2911</v>
      </c>
      <c r="K47" s="3">
        <f t="shared" si="3"/>
        <v>8.22316384180791</v>
      </c>
      <c r="L47" s="4">
        <v>8.9</v>
      </c>
      <c r="M47">
        <v>25</v>
      </c>
      <c r="N47">
        <v>6</v>
      </c>
      <c r="O47" s="4">
        <v>142.1</v>
      </c>
      <c r="P47">
        <v>196</v>
      </c>
      <c r="Q47">
        <v>1078</v>
      </c>
      <c r="R47" s="3">
        <f t="shared" si="4"/>
        <v>5.5</v>
      </c>
      <c r="S47">
        <v>11</v>
      </c>
    </row>
    <row r="48" spans="1:19" x14ac:dyDescent="0.2">
      <c r="A48">
        <v>2018</v>
      </c>
      <c r="B48" t="s">
        <v>415</v>
      </c>
      <c r="C48" t="s">
        <v>319</v>
      </c>
      <c r="D48" t="s">
        <v>64</v>
      </c>
      <c r="E48" t="s">
        <v>215</v>
      </c>
      <c r="F48">
        <v>11</v>
      </c>
      <c r="G48">
        <v>214</v>
      </c>
      <c r="H48">
        <v>350</v>
      </c>
      <c r="I48" s="6">
        <f t="shared" si="2"/>
        <v>61.142857142857146</v>
      </c>
      <c r="J48">
        <v>2705</v>
      </c>
      <c r="K48" s="3">
        <f t="shared" si="3"/>
        <v>7.7285714285714286</v>
      </c>
      <c r="L48" s="4">
        <v>7</v>
      </c>
      <c r="M48">
        <v>12</v>
      </c>
      <c r="N48">
        <v>11</v>
      </c>
      <c r="O48" s="4">
        <v>131.1</v>
      </c>
      <c r="P48">
        <v>107</v>
      </c>
      <c r="Q48">
        <v>301</v>
      </c>
      <c r="R48" s="3">
        <f t="shared" si="4"/>
        <v>2.8130841121495327</v>
      </c>
      <c r="S48">
        <v>8</v>
      </c>
    </row>
    <row r="49" spans="1:19" x14ac:dyDescent="0.2">
      <c r="A49">
        <v>2019</v>
      </c>
      <c r="B49" t="s">
        <v>230</v>
      </c>
      <c r="C49" t="s">
        <v>322</v>
      </c>
      <c r="D49" t="s">
        <v>64</v>
      </c>
      <c r="E49" t="s">
        <v>215</v>
      </c>
      <c r="F49">
        <v>12</v>
      </c>
      <c r="G49">
        <v>124</v>
      </c>
      <c r="H49">
        <v>224</v>
      </c>
      <c r="I49" s="6">
        <f t="shared" si="2"/>
        <v>55.357142857142861</v>
      </c>
      <c r="J49">
        <v>1429</v>
      </c>
      <c r="K49" s="3">
        <f t="shared" si="3"/>
        <v>6.3794642857142856</v>
      </c>
      <c r="L49" s="4">
        <v>5.8</v>
      </c>
      <c r="M49">
        <v>12</v>
      </c>
      <c r="N49">
        <v>8</v>
      </c>
      <c r="O49" s="4">
        <v>119.5</v>
      </c>
      <c r="P49">
        <v>105</v>
      </c>
      <c r="Q49">
        <v>283</v>
      </c>
      <c r="R49" s="3">
        <f t="shared" si="4"/>
        <v>2.6952380952380954</v>
      </c>
      <c r="S49">
        <v>4</v>
      </c>
    </row>
    <row r="50" spans="1:19" x14ac:dyDescent="0.2">
      <c r="A50">
        <v>2020</v>
      </c>
      <c r="B50" t="s">
        <v>230</v>
      </c>
      <c r="C50" t="s">
        <v>320</v>
      </c>
      <c r="D50" t="s">
        <v>64</v>
      </c>
      <c r="E50" t="s">
        <v>215</v>
      </c>
      <c r="F50">
        <v>8</v>
      </c>
      <c r="G50">
        <v>120</v>
      </c>
      <c r="H50">
        <v>194</v>
      </c>
      <c r="I50" s="6">
        <f t="shared" si="2"/>
        <v>61.855670103092784</v>
      </c>
      <c r="J50">
        <v>1341</v>
      </c>
      <c r="K50" s="3">
        <f t="shared" si="3"/>
        <v>6.9123711340206189</v>
      </c>
      <c r="L50" s="4">
        <v>7.4</v>
      </c>
      <c r="M50">
        <v>9</v>
      </c>
      <c r="N50">
        <v>2</v>
      </c>
      <c r="O50" s="4">
        <v>133.19999999999999</v>
      </c>
      <c r="P50">
        <v>62</v>
      </c>
      <c r="Q50">
        <v>74</v>
      </c>
      <c r="R50" s="3">
        <f t="shared" si="4"/>
        <v>1.1935483870967742</v>
      </c>
      <c r="S50">
        <v>1</v>
      </c>
    </row>
    <row r="51" spans="1:19" x14ac:dyDescent="0.2">
      <c r="A51">
        <v>2014</v>
      </c>
      <c r="B51" t="s">
        <v>151</v>
      </c>
      <c r="C51" t="s">
        <v>320</v>
      </c>
      <c r="D51" t="s">
        <v>65</v>
      </c>
      <c r="E51" t="s">
        <v>215</v>
      </c>
      <c r="F51">
        <v>12</v>
      </c>
      <c r="G51">
        <v>203</v>
      </c>
      <c r="H51">
        <v>381</v>
      </c>
      <c r="I51" s="6">
        <f t="shared" si="2"/>
        <v>53.280839895013123</v>
      </c>
      <c r="J51">
        <v>2317</v>
      </c>
      <c r="K51" s="3">
        <f t="shared" si="3"/>
        <v>6.0813648293963256</v>
      </c>
      <c r="L51" s="4">
        <v>5</v>
      </c>
      <c r="M51">
        <v>13</v>
      </c>
      <c r="N51">
        <v>15</v>
      </c>
      <c r="O51" s="4">
        <v>107.8</v>
      </c>
      <c r="P51">
        <v>106</v>
      </c>
      <c r="Q51">
        <v>324</v>
      </c>
      <c r="R51" s="3">
        <f t="shared" si="4"/>
        <v>3.0566037735849059</v>
      </c>
      <c r="S51">
        <v>3</v>
      </c>
    </row>
    <row r="52" spans="1:19" x14ac:dyDescent="0.2">
      <c r="A52">
        <v>2015</v>
      </c>
      <c r="B52" t="s">
        <v>151</v>
      </c>
      <c r="C52" t="s">
        <v>319</v>
      </c>
      <c r="D52" t="s">
        <v>65</v>
      </c>
      <c r="E52" t="s">
        <v>215</v>
      </c>
      <c r="F52">
        <v>14</v>
      </c>
      <c r="G52">
        <v>245</v>
      </c>
      <c r="H52">
        <v>432</v>
      </c>
      <c r="I52" s="6">
        <f t="shared" si="2"/>
        <v>56.712962962962962</v>
      </c>
      <c r="J52">
        <v>2972</v>
      </c>
      <c r="K52" s="3">
        <f t="shared" si="3"/>
        <v>6.8796296296296298</v>
      </c>
      <c r="L52" s="4">
        <v>6.9</v>
      </c>
      <c r="M52">
        <v>19</v>
      </c>
      <c r="N52">
        <v>8</v>
      </c>
      <c r="O52" s="4">
        <v>125.3</v>
      </c>
      <c r="P52">
        <v>80</v>
      </c>
      <c r="Q52">
        <v>215</v>
      </c>
      <c r="R52" s="3">
        <f t="shared" si="4"/>
        <v>2.6875</v>
      </c>
      <c r="S52">
        <v>2</v>
      </c>
    </row>
    <row r="53" spans="1:19" x14ac:dyDescent="0.2">
      <c r="A53">
        <v>2016</v>
      </c>
      <c r="B53" t="s">
        <v>151</v>
      </c>
      <c r="C53" t="s">
        <v>321</v>
      </c>
      <c r="D53" t="s">
        <v>65</v>
      </c>
      <c r="E53" t="s">
        <v>215</v>
      </c>
      <c r="F53">
        <v>14</v>
      </c>
      <c r="G53">
        <v>230</v>
      </c>
      <c r="H53">
        <v>395</v>
      </c>
      <c r="I53" s="6">
        <f t="shared" si="2"/>
        <v>58.22784810126582</v>
      </c>
      <c r="J53">
        <v>3295</v>
      </c>
      <c r="K53" s="3">
        <f t="shared" si="3"/>
        <v>8.3417721518987342</v>
      </c>
      <c r="L53" s="4">
        <v>8</v>
      </c>
      <c r="M53">
        <v>22</v>
      </c>
      <c r="N53">
        <v>13</v>
      </c>
      <c r="O53" s="4">
        <v>140.1</v>
      </c>
      <c r="P53">
        <v>65</v>
      </c>
      <c r="Q53">
        <v>-100</v>
      </c>
      <c r="R53" s="3">
        <f t="shared" si="4"/>
        <v>-1.5384615384615385</v>
      </c>
      <c r="S53">
        <v>1</v>
      </c>
    </row>
    <row r="54" spans="1:19" x14ac:dyDescent="0.2">
      <c r="A54">
        <v>2017</v>
      </c>
      <c r="B54" t="s">
        <v>631</v>
      </c>
      <c r="C54" t="s">
        <v>320</v>
      </c>
      <c r="D54" t="s">
        <v>65</v>
      </c>
      <c r="E54" t="s">
        <v>215</v>
      </c>
      <c r="F54">
        <v>7</v>
      </c>
      <c r="G54">
        <v>136</v>
      </c>
      <c r="H54">
        <v>245</v>
      </c>
      <c r="I54" s="6">
        <f t="shared" si="2"/>
        <v>55.510204081632651</v>
      </c>
      <c r="J54">
        <v>1658</v>
      </c>
      <c r="K54" s="3">
        <f t="shared" si="3"/>
        <v>6.7673469387755105</v>
      </c>
      <c r="L54" s="4">
        <v>6</v>
      </c>
      <c r="M54">
        <v>9</v>
      </c>
      <c r="N54">
        <v>8</v>
      </c>
      <c r="O54" s="4">
        <v>117.9</v>
      </c>
      <c r="P54">
        <v>27</v>
      </c>
      <c r="Q54">
        <v>-32</v>
      </c>
      <c r="R54" s="3">
        <f t="shared" si="4"/>
        <v>-1.1851851851851851</v>
      </c>
      <c r="S54">
        <v>0</v>
      </c>
    </row>
    <row r="55" spans="1:19" x14ac:dyDescent="0.2">
      <c r="A55">
        <v>2018</v>
      </c>
      <c r="B55" t="s">
        <v>352</v>
      </c>
      <c r="C55" t="s">
        <v>320</v>
      </c>
      <c r="D55" t="s">
        <v>65</v>
      </c>
      <c r="E55" t="s">
        <v>215</v>
      </c>
      <c r="F55">
        <v>11</v>
      </c>
      <c r="G55">
        <v>198</v>
      </c>
      <c r="H55">
        <v>345</v>
      </c>
      <c r="I55" s="6">
        <f t="shared" si="2"/>
        <v>57.391304347826086</v>
      </c>
      <c r="J55">
        <v>2563</v>
      </c>
      <c r="K55" s="3">
        <f t="shared" si="3"/>
        <v>7.4289855072463764</v>
      </c>
      <c r="L55" s="4">
        <v>6.4</v>
      </c>
      <c r="M55">
        <v>14</v>
      </c>
      <c r="N55">
        <v>14</v>
      </c>
      <c r="O55" s="4">
        <v>125.1</v>
      </c>
      <c r="P55">
        <v>43</v>
      </c>
      <c r="Q55">
        <v>63</v>
      </c>
      <c r="R55" s="3">
        <f t="shared" si="4"/>
        <v>1.4651162790697674</v>
      </c>
      <c r="S55">
        <v>3</v>
      </c>
    </row>
    <row r="56" spans="1:19" x14ac:dyDescent="0.2">
      <c r="A56">
        <v>2019</v>
      </c>
      <c r="B56" t="s">
        <v>352</v>
      </c>
      <c r="C56" t="s">
        <v>319</v>
      </c>
      <c r="D56" t="s">
        <v>65</v>
      </c>
      <c r="E56" t="s">
        <v>215</v>
      </c>
      <c r="F56">
        <v>13</v>
      </c>
      <c r="G56">
        <v>246</v>
      </c>
      <c r="H56">
        <v>419</v>
      </c>
      <c r="I56" s="6">
        <f t="shared" si="2"/>
        <v>58.711217183770884</v>
      </c>
      <c r="J56">
        <v>2861</v>
      </c>
      <c r="K56" s="3">
        <f t="shared" si="3"/>
        <v>6.8281622911694511</v>
      </c>
      <c r="L56" s="4">
        <v>6.5</v>
      </c>
      <c r="M56">
        <v>21</v>
      </c>
      <c r="N56">
        <v>12</v>
      </c>
      <c r="O56" s="4">
        <v>126.9</v>
      </c>
      <c r="P56">
        <v>35</v>
      </c>
      <c r="Q56">
        <v>-64</v>
      </c>
      <c r="R56" s="3">
        <f t="shared" si="4"/>
        <v>-1.8285714285714285</v>
      </c>
      <c r="S56">
        <v>2</v>
      </c>
    </row>
    <row r="57" spans="1:19" x14ac:dyDescent="0.2">
      <c r="A57">
        <v>2020</v>
      </c>
      <c r="B57" t="s">
        <v>352</v>
      </c>
      <c r="C57" t="s">
        <v>321</v>
      </c>
      <c r="D57" t="s">
        <v>65</v>
      </c>
      <c r="E57" t="s">
        <v>215</v>
      </c>
      <c r="F57">
        <v>3</v>
      </c>
      <c r="G57">
        <v>92</v>
      </c>
      <c r="H57">
        <v>135</v>
      </c>
      <c r="I57" s="6">
        <f t="shared" si="2"/>
        <v>68.148148148148152</v>
      </c>
      <c r="J57">
        <v>868</v>
      </c>
      <c r="K57" s="3">
        <f t="shared" si="3"/>
        <v>6.4296296296296296</v>
      </c>
      <c r="L57" s="4">
        <v>5.8</v>
      </c>
      <c r="M57">
        <v>9</v>
      </c>
      <c r="N57">
        <v>5</v>
      </c>
      <c r="O57" s="4">
        <v>135.30000000000001</v>
      </c>
      <c r="P57">
        <v>22</v>
      </c>
      <c r="Q57">
        <v>31</v>
      </c>
      <c r="R57" s="3">
        <f t="shared" si="4"/>
        <v>1.4090909090909092</v>
      </c>
      <c r="S57">
        <v>2</v>
      </c>
    </row>
    <row r="58" spans="1:19" x14ac:dyDescent="0.2">
      <c r="A58">
        <v>2014</v>
      </c>
      <c r="B58" t="s">
        <v>160</v>
      </c>
      <c r="C58" t="s">
        <v>322</v>
      </c>
      <c r="D58" t="s">
        <v>54</v>
      </c>
      <c r="E58" t="s">
        <v>215</v>
      </c>
      <c r="F58">
        <v>10</v>
      </c>
      <c r="G58">
        <v>185</v>
      </c>
      <c r="H58">
        <v>336</v>
      </c>
      <c r="I58" s="6">
        <f t="shared" si="2"/>
        <v>55.05952380952381</v>
      </c>
      <c r="J58">
        <v>1962</v>
      </c>
      <c r="K58" s="3">
        <f t="shared" si="3"/>
        <v>5.8392857142857144</v>
      </c>
      <c r="L58" s="4">
        <v>4.7</v>
      </c>
      <c r="M58">
        <v>12</v>
      </c>
      <c r="N58">
        <v>14</v>
      </c>
      <c r="O58" s="4">
        <v>107.6</v>
      </c>
      <c r="P58">
        <v>36</v>
      </c>
      <c r="Q58">
        <v>-125</v>
      </c>
      <c r="R58" s="3">
        <f t="shared" si="4"/>
        <v>-3.4722222222222223</v>
      </c>
      <c r="S58">
        <v>0</v>
      </c>
    </row>
    <row r="59" spans="1:19" x14ac:dyDescent="0.2">
      <c r="A59">
        <v>2015</v>
      </c>
      <c r="B59" t="s">
        <v>160</v>
      </c>
      <c r="C59" t="s">
        <v>320</v>
      </c>
      <c r="D59" t="s">
        <v>54</v>
      </c>
      <c r="E59" t="s">
        <v>215</v>
      </c>
      <c r="F59">
        <v>9</v>
      </c>
      <c r="G59">
        <v>143</v>
      </c>
      <c r="H59">
        <v>276</v>
      </c>
      <c r="I59" s="6">
        <f t="shared" si="2"/>
        <v>51.811594202898547</v>
      </c>
      <c r="J59">
        <v>1639</v>
      </c>
      <c r="K59" s="3">
        <f t="shared" si="3"/>
        <v>5.9384057971014492</v>
      </c>
      <c r="L59" s="4">
        <v>5.6</v>
      </c>
      <c r="M59">
        <v>11</v>
      </c>
      <c r="N59">
        <v>7</v>
      </c>
      <c r="O59" s="4">
        <v>109.8</v>
      </c>
      <c r="P59">
        <v>23</v>
      </c>
      <c r="Q59">
        <v>-162</v>
      </c>
      <c r="R59" s="3">
        <f t="shared" si="4"/>
        <v>-7.0434782608695654</v>
      </c>
      <c r="S59">
        <v>0</v>
      </c>
    </row>
    <row r="60" spans="1:19" x14ac:dyDescent="0.2">
      <c r="A60">
        <v>2016</v>
      </c>
      <c r="B60" t="s">
        <v>477</v>
      </c>
      <c r="C60" t="s">
        <v>320</v>
      </c>
      <c r="D60" t="s">
        <v>54</v>
      </c>
      <c r="E60" t="s">
        <v>215</v>
      </c>
      <c r="F60">
        <v>12</v>
      </c>
      <c r="G60">
        <v>101</v>
      </c>
      <c r="H60">
        <v>237</v>
      </c>
      <c r="I60" s="6">
        <f t="shared" si="2"/>
        <v>42.616033755274266</v>
      </c>
      <c r="J60">
        <v>1309</v>
      </c>
      <c r="K60" s="3">
        <f t="shared" si="3"/>
        <v>5.5232067510548521</v>
      </c>
      <c r="L60" s="4">
        <v>4.8</v>
      </c>
      <c r="M60">
        <v>10</v>
      </c>
      <c r="N60">
        <v>8</v>
      </c>
      <c r="O60" s="4">
        <v>96.2</v>
      </c>
      <c r="P60">
        <v>120</v>
      </c>
      <c r="Q60">
        <v>216</v>
      </c>
      <c r="R60" s="3">
        <f t="shared" si="4"/>
        <v>1.8</v>
      </c>
      <c r="S60">
        <v>1</v>
      </c>
    </row>
    <row r="61" spans="1:19" x14ac:dyDescent="0.2">
      <c r="A61">
        <v>2017</v>
      </c>
      <c r="B61" t="s">
        <v>427</v>
      </c>
      <c r="C61" t="s">
        <v>319</v>
      </c>
      <c r="D61" t="s">
        <v>54</v>
      </c>
      <c r="E61" t="s">
        <v>215</v>
      </c>
      <c r="F61">
        <v>11</v>
      </c>
      <c r="G61">
        <v>124</v>
      </c>
      <c r="H61">
        <v>219</v>
      </c>
      <c r="I61" s="6">
        <f t="shared" si="2"/>
        <v>56.62100456621004</v>
      </c>
      <c r="J61">
        <v>1797</v>
      </c>
      <c r="K61" s="3">
        <f t="shared" si="3"/>
        <v>8.205479452054794</v>
      </c>
      <c r="L61" s="4">
        <v>8.3000000000000007</v>
      </c>
      <c r="M61">
        <v>12</v>
      </c>
      <c r="N61">
        <v>5</v>
      </c>
      <c r="O61" s="4">
        <v>139.1</v>
      </c>
      <c r="P61">
        <v>148</v>
      </c>
      <c r="Q61">
        <v>592</v>
      </c>
      <c r="R61" s="3">
        <f t="shared" si="4"/>
        <v>4</v>
      </c>
      <c r="S61">
        <v>7</v>
      </c>
    </row>
    <row r="62" spans="1:19" x14ac:dyDescent="0.2">
      <c r="A62">
        <v>2018</v>
      </c>
      <c r="B62" t="s">
        <v>340</v>
      </c>
      <c r="C62" t="s">
        <v>321</v>
      </c>
      <c r="D62" t="s">
        <v>54</v>
      </c>
      <c r="E62" t="s">
        <v>215</v>
      </c>
      <c r="F62">
        <v>9</v>
      </c>
      <c r="G62">
        <v>79</v>
      </c>
      <c r="H62">
        <v>154</v>
      </c>
      <c r="I62" s="6">
        <f t="shared" si="2"/>
        <v>51.298701298701296</v>
      </c>
      <c r="J62">
        <v>1304</v>
      </c>
      <c r="K62" s="3">
        <f t="shared" si="3"/>
        <v>8.4675324675324681</v>
      </c>
      <c r="L62" s="4">
        <v>8.6</v>
      </c>
      <c r="M62">
        <v>10</v>
      </c>
      <c r="N62">
        <v>4</v>
      </c>
      <c r="O62" s="4">
        <v>138.69999999999999</v>
      </c>
      <c r="P62">
        <v>59</v>
      </c>
      <c r="Q62">
        <v>238</v>
      </c>
      <c r="R62" s="3">
        <f t="shared" si="4"/>
        <v>4.0338983050847457</v>
      </c>
      <c r="S62">
        <v>5</v>
      </c>
    </row>
    <row r="63" spans="1:19" x14ac:dyDescent="0.2">
      <c r="A63">
        <v>2019</v>
      </c>
      <c r="B63" t="s">
        <v>340</v>
      </c>
      <c r="C63" t="s">
        <v>321</v>
      </c>
      <c r="D63" t="s">
        <v>54</v>
      </c>
      <c r="E63" t="s">
        <v>215</v>
      </c>
      <c r="F63">
        <v>13</v>
      </c>
      <c r="G63">
        <v>183</v>
      </c>
      <c r="H63">
        <v>314</v>
      </c>
      <c r="I63" s="6">
        <f t="shared" si="2"/>
        <v>58.280254777070063</v>
      </c>
      <c r="J63">
        <v>2444</v>
      </c>
      <c r="K63" s="3">
        <f t="shared" si="3"/>
        <v>7.7834394904458595</v>
      </c>
      <c r="L63" s="4">
        <v>7.4</v>
      </c>
      <c r="M63">
        <v>17</v>
      </c>
      <c r="N63">
        <v>10</v>
      </c>
      <c r="O63" s="4">
        <v>135.19999999999999</v>
      </c>
      <c r="P63">
        <v>169</v>
      </c>
      <c r="Q63">
        <v>745</v>
      </c>
      <c r="R63" s="3">
        <f t="shared" si="4"/>
        <v>4.4082840236686387</v>
      </c>
      <c r="S63">
        <v>12</v>
      </c>
    </row>
    <row r="64" spans="1:19" x14ac:dyDescent="0.2">
      <c r="A64">
        <v>2020</v>
      </c>
      <c r="B64" t="s">
        <v>314</v>
      </c>
      <c r="C64" t="s">
        <v>322</v>
      </c>
      <c r="D64" t="s">
        <v>54</v>
      </c>
      <c r="E64" t="s">
        <v>215</v>
      </c>
      <c r="F64">
        <v>10</v>
      </c>
      <c r="G64">
        <v>140</v>
      </c>
      <c r="H64">
        <v>254</v>
      </c>
      <c r="I64" s="6">
        <f t="shared" si="2"/>
        <v>55.118110236220474</v>
      </c>
      <c r="J64">
        <v>1806</v>
      </c>
      <c r="K64" s="3">
        <f t="shared" si="3"/>
        <v>7.1102362204724407</v>
      </c>
      <c r="L64" s="4">
        <v>7.3</v>
      </c>
      <c r="M64">
        <v>20</v>
      </c>
      <c r="N64">
        <v>8</v>
      </c>
      <c r="O64" s="4">
        <v>134.5</v>
      </c>
      <c r="P64">
        <v>115</v>
      </c>
      <c r="Q64">
        <v>229</v>
      </c>
      <c r="R64" s="3">
        <f t="shared" si="4"/>
        <v>1.991304347826087</v>
      </c>
      <c r="S64">
        <v>8</v>
      </c>
    </row>
    <row r="65" spans="1:19" x14ac:dyDescent="0.2">
      <c r="A65">
        <v>2014</v>
      </c>
      <c r="B65" t="s">
        <v>488</v>
      </c>
      <c r="C65" t="s">
        <v>320</v>
      </c>
      <c r="D65" t="s">
        <v>20</v>
      </c>
      <c r="E65" t="s">
        <v>215</v>
      </c>
      <c r="F65">
        <v>12</v>
      </c>
      <c r="G65">
        <v>256</v>
      </c>
      <c r="H65">
        <v>462</v>
      </c>
      <c r="I65" s="6">
        <f t="shared" si="2"/>
        <v>55.411255411255411</v>
      </c>
      <c r="J65">
        <v>3102</v>
      </c>
      <c r="K65" s="3">
        <f t="shared" si="3"/>
        <v>6.7142857142857144</v>
      </c>
      <c r="L65" s="4">
        <v>6.1</v>
      </c>
      <c r="M65">
        <v>23</v>
      </c>
      <c r="N65">
        <v>17</v>
      </c>
      <c r="O65" s="4">
        <v>120.9</v>
      </c>
      <c r="P65">
        <v>77</v>
      </c>
      <c r="Q65">
        <v>58</v>
      </c>
      <c r="R65" s="3">
        <f t="shared" si="4"/>
        <v>0.75324675324675328</v>
      </c>
      <c r="S65">
        <v>3</v>
      </c>
    </row>
    <row r="66" spans="1:19" x14ac:dyDescent="0.2">
      <c r="A66">
        <v>2015</v>
      </c>
      <c r="B66" t="s">
        <v>488</v>
      </c>
      <c r="C66" t="s">
        <v>319</v>
      </c>
      <c r="D66" t="s">
        <v>20</v>
      </c>
      <c r="E66" t="s">
        <v>215</v>
      </c>
      <c r="F66">
        <v>13</v>
      </c>
      <c r="G66">
        <v>305</v>
      </c>
      <c r="H66">
        <v>485</v>
      </c>
      <c r="I66" s="6">
        <f t="shared" si="2"/>
        <v>62.886597938144327</v>
      </c>
      <c r="J66">
        <v>4332</v>
      </c>
      <c r="K66" s="3">
        <f t="shared" si="3"/>
        <v>8.9319587628865982</v>
      </c>
      <c r="L66" s="4">
        <v>9.1999999999999993</v>
      </c>
      <c r="M66">
        <v>25</v>
      </c>
      <c r="N66">
        <v>8</v>
      </c>
      <c r="O66" s="4">
        <v>151.6</v>
      </c>
      <c r="P66">
        <v>96</v>
      </c>
      <c r="Q66">
        <v>-9</v>
      </c>
      <c r="R66" s="3">
        <f t="shared" si="4"/>
        <v>-9.375E-2</v>
      </c>
      <c r="S66">
        <v>2</v>
      </c>
    </row>
    <row r="67" spans="1:19" x14ac:dyDescent="0.2">
      <c r="A67">
        <v>2016</v>
      </c>
      <c r="B67" t="s">
        <v>488</v>
      </c>
      <c r="C67" t="s">
        <v>321</v>
      </c>
      <c r="D67" t="s">
        <v>20</v>
      </c>
      <c r="E67" t="s">
        <v>215</v>
      </c>
      <c r="F67">
        <v>13</v>
      </c>
      <c r="G67">
        <v>259</v>
      </c>
      <c r="H67">
        <v>435</v>
      </c>
      <c r="I67" s="6">
        <f t="shared" si="2"/>
        <v>59.540229885057471</v>
      </c>
      <c r="J67">
        <v>3348</v>
      </c>
      <c r="K67" s="3">
        <f t="shared" si="3"/>
        <v>7.6965517241379313</v>
      </c>
      <c r="L67" s="4">
        <v>7.9</v>
      </c>
      <c r="M67">
        <v>32</v>
      </c>
      <c r="N67">
        <v>12</v>
      </c>
      <c r="O67" s="4">
        <v>142.9</v>
      </c>
      <c r="P67">
        <v>47</v>
      </c>
      <c r="Q67">
        <v>-29</v>
      </c>
      <c r="R67" s="3">
        <f t="shared" si="4"/>
        <v>-0.61702127659574468</v>
      </c>
      <c r="S67">
        <v>4</v>
      </c>
    </row>
    <row r="68" spans="1:19" x14ac:dyDescent="0.2">
      <c r="A68">
        <v>2017</v>
      </c>
      <c r="B68" t="s">
        <v>632</v>
      </c>
      <c r="C68" t="s">
        <v>320</v>
      </c>
      <c r="D68" t="s">
        <v>20</v>
      </c>
      <c r="E68" t="s">
        <v>215</v>
      </c>
      <c r="F68">
        <v>12</v>
      </c>
      <c r="G68">
        <v>83</v>
      </c>
      <c r="H68">
        <v>157</v>
      </c>
      <c r="I68" s="6">
        <f t="shared" si="2"/>
        <v>52.866242038216562</v>
      </c>
      <c r="J68">
        <v>921</v>
      </c>
      <c r="K68" s="3">
        <f t="shared" si="3"/>
        <v>5.8662420382165603</v>
      </c>
      <c r="L68" s="4">
        <v>5.7</v>
      </c>
      <c r="M68">
        <v>3</v>
      </c>
      <c r="N68">
        <v>2</v>
      </c>
      <c r="O68" s="4">
        <v>105.9</v>
      </c>
      <c r="P68">
        <v>69</v>
      </c>
      <c r="Q68">
        <v>429</v>
      </c>
      <c r="R68" s="3">
        <f t="shared" si="4"/>
        <v>6.2173913043478262</v>
      </c>
      <c r="S68">
        <v>9</v>
      </c>
    </row>
    <row r="69" spans="1:19" x14ac:dyDescent="0.2">
      <c r="A69">
        <v>2018</v>
      </c>
      <c r="B69" t="s">
        <v>633</v>
      </c>
      <c r="C69" t="s">
        <v>320</v>
      </c>
      <c r="D69" t="s">
        <v>20</v>
      </c>
      <c r="E69" t="s">
        <v>215</v>
      </c>
      <c r="F69">
        <v>8</v>
      </c>
      <c r="G69">
        <v>101</v>
      </c>
      <c r="H69">
        <v>198</v>
      </c>
      <c r="I69" s="6">
        <f t="shared" si="2"/>
        <v>51.010101010101003</v>
      </c>
      <c r="J69">
        <v>1378</v>
      </c>
      <c r="K69" s="3">
        <f t="shared" si="3"/>
        <v>6.9595959595959593</v>
      </c>
      <c r="L69" s="4">
        <v>7</v>
      </c>
      <c r="M69">
        <v>9</v>
      </c>
      <c r="N69">
        <v>4</v>
      </c>
      <c r="O69" s="4">
        <v>120.4</v>
      </c>
      <c r="P69">
        <v>58</v>
      </c>
      <c r="Q69">
        <v>71</v>
      </c>
      <c r="R69" s="3">
        <f t="shared" si="4"/>
        <v>1.2241379310344827</v>
      </c>
      <c r="S69">
        <v>1</v>
      </c>
    </row>
    <row r="70" spans="1:19" x14ac:dyDescent="0.2">
      <c r="A70">
        <v>2019</v>
      </c>
      <c r="B70" t="s">
        <v>312</v>
      </c>
      <c r="C70" t="s">
        <v>319</v>
      </c>
      <c r="D70" t="s">
        <v>20</v>
      </c>
      <c r="E70" t="s">
        <v>215</v>
      </c>
      <c r="F70">
        <v>12</v>
      </c>
      <c r="G70">
        <v>246</v>
      </c>
      <c r="H70">
        <v>429</v>
      </c>
      <c r="I70" s="6">
        <f t="shared" si="2"/>
        <v>57.342657342657347</v>
      </c>
      <c r="J70">
        <v>3279</v>
      </c>
      <c r="K70" s="3">
        <f t="shared" si="3"/>
        <v>7.6433566433566433</v>
      </c>
      <c r="L70" s="4">
        <v>7.6</v>
      </c>
      <c r="M70">
        <v>19</v>
      </c>
      <c r="N70">
        <v>9</v>
      </c>
      <c r="O70" s="4">
        <v>132</v>
      </c>
      <c r="P70">
        <v>75</v>
      </c>
      <c r="Q70">
        <v>-96</v>
      </c>
      <c r="R70" s="3">
        <f t="shared" si="4"/>
        <v>-1.28</v>
      </c>
      <c r="S70">
        <v>0</v>
      </c>
    </row>
    <row r="71" spans="1:19" x14ac:dyDescent="0.2">
      <c r="A71">
        <v>2020</v>
      </c>
      <c r="B71" t="s">
        <v>312</v>
      </c>
      <c r="C71" t="s">
        <v>321</v>
      </c>
      <c r="D71" t="s">
        <v>20</v>
      </c>
      <c r="E71" t="s">
        <v>215</v>
      </c>
      <c r="F71">
        <v>9</v>
      </c>
      <c r="G71">
        <v>147</v>
      </c>
      <c r="H71">
        <v>263</v>
      </c>
      <c r="I71" s="6">
        <f t="shared" si="2"/>
        <v>55.893536121673002</v>
      </c>
      <c r="J71">
        <v>1947</v>
      </c>
      <c r="K71" s="3">
        <f t="shared" si="3"/>
        <v>7.4030418250950571</v>
      </c>
      <c r="L71" s="4">
        <v>6.7</v>
      </c>
      <c r="M71">
        <v>13</v>
      </c>
      <c r="N71">
        <v>10</v>
      </c>
      <c r="O71" s="4">
        <v>126.8</v>
      </c>
      <c r="P71">
        <v>36</v>
      </c>
      <c r="Q71">
        <v>-62</v>
      </c>
      <c r="R71" s="3">
        <f t="shared" si="4"/>
        <v>-1.7222222222222223</v>
      </c>
      <c r="S71">
        <v>0</v>
      </c>
    </row>
    <row r="72" spans="1:19" x14ac:dyDescent="0.2">
      <c r="A72">
        <v>2014</v>
      </c>
      <c r="B72" t="s">
        <v>541</v>
      </c>
      <c r="C72" t="s">
        <v>320</v>
      </c>
      <c r="D72" t="s">
        <v>249</v>
      </c>
      <c r="E72" t="s">
        <v>215</v>
      </c>
      <c r="F72">
        <v>13</v>
      </c>
      <c r="G72">
        <v>223</v>
      </c>
      <c r="H72">
        <v>392</v>
      </c>
      <c r="I72" s="6">
        <f t="shared" si="2"/>
        <v>56.887755102040813</v>
      </c>
      <c r="J72">
        <v>2952</v>
      </c>
      <c r="K72" s="3">
        <f t="shared" si="3"/>
        <v>7.5306122448979593</v>
      </c>
      <c r="L72" s="4">
        <v>7.1</v>
      </c>
      <c r="M72">
        <v>23</v>
      </c>
      <c r="N72">
        <v>14</v>
      </c>
      <c r="O72" s="4">
        <v>132.4</v>
      </c>
      <c r="P72">
        <v>112</v>
      </c>
      <c r="Q72">
        <v>189</v>
      </c>
      <c r="R72" s="3">
        <f t="shared" si="4"/>
        <v>1.6875</v>
      </c>
      <c r="S72">
        <v>3</v>
      </c>
    </row>
    <row r="73" spans="1:19" x14ac:dyDescent="0.2">
      <c r="A73">
        <v>2015</v>
      </c>
      <c r="B73" t="s">
        <v>541</v>
      </c>
      <c r="C73" t="s">
        <v>319</v>
      </c>
      <c r="D73" t="s">
        <v>249</v>
      </c>
      <c r="E73" t="s">
        <v>215</v>
      </c>
      <c r="F73">
        <v>9</v>
      </c>
      <c r="G73">
        <v>127</v>
      </c>
      <c r="H73">
        <v>250</v>
      </c>
      <c r="I73" s="6">
        <f t="shared" si="2"/>
        <v>50.8</v>
      </c>
      <c r="J73">
        <v>1374</v>
      </c>
      <c r="K73" s="3">
        <f t="shared" si="3"/>
        <v>5.4960000000000004</v>
      </c>
      <c r="L73" s="4">
        <v>3.5</v>
      </c>
      <c r="M73">
        <v>7</v>
      </c>
      <c r="N73">
        <v>14</v>
      </c>
      <c r="O73" s="4">
        <v>95</v>
      </c>
      <c r="P73">
        <v>46</v>
      </c>
      <c r="Q73">
        <v>140</v>
      </c>
      <c r="R73" s="3">
        <f t="shared" si="4"/>
        <v>3.0434782608695654</v>
      </c>
      <c r="S73">
        <v>0</v>
      </c>
    </row>
    <row r="74" spans="1:19" x14ac:dyDescent="0.2">
      <c r="A74">
        <v>2016</v>
      </c>
      <c r="B74" t="s">
        <v>405</v>
      </c>
      <c r="C74" t="s">
        <v>322</v>
      </c>
      <c r="D74" t="s">
        <v>249</v>
      </c>
      <c r="E74" t="s">
        <v>215</v>
      </c>
      <c r="F74">
        <v>10</v>
      </c>
      <c r="G74">
        <v>194</v>
      </c>
      <c r="H74">
        <v>336</v>
      </c>
      <c r="I74" s="6">
        <f t="shared" si="2"/>
        <v>57.738095238095234</v>
      </c>
      <c r="J74">
        <v>1983</v>
      </c>
      <c r="K74" s="3">
        <f t="shared" si="3"/>
        <v>5.9017857142857144</v>
      </c>
      <c r="L74" s="4">
        <v>5.6</v>
      </c>
      <c r="M74">
        <v>10</v>
      </c>
      <c r="N74">
        <v>7</v>
      </c>
      <c r="O74" s="4">
        <v>113</v>
      </c>
      <c r="P74">
        <v>100</v>
      </c>
      <c r="Q74">
        <v>158</v>
      </c>
      <c r="R74" s="3">
        <f t="shared" si="4"/>
        <v>1.58</v>
      </c>
      <c r="S74">
        <v>3</v>
      </c>
    </row>
    <row r="75" spans="1:19" x14ac:dyDescent="0.2">
      <c r="A75">
        <v>2017</v>
      </c>
      <c r="B75" t="s">
        <v>405</v>
      </c>
      <c r="C75" t="s">
        <v>320</v>
      </c>
      <c r="D75" t="s">
        <v>249</v>
      </c>
      <c r="E75" t="s">
        <v>215</v>
      </c>
      <c r="F75">
        <v>13</v>
      </c>
      <c r="G75">
        <v>265</v>
      </c>
      <c r="H75">
        <v>395</v>
      </c>
      <c r="I75" s="6">
        <f t="shared" si="2"/>
        <v>67.088607594936718</v>
      </c>
      <c r="J75">
        <v>4037</v>
      </c>
      <c r="K75" s="3">
        <f t="shared" si="3"/>
        <v>10.220253164556961</v>
      </c>
      <c r="L75" s="4">
        <v>11.1</v>
      </c>
      <c r="M75">
        <v>37</v>
      </c>
      <c r="N75">
        <v>9</v>
      </c>
      <c r="O75" s="4">
        <v>179.3</v>
      </c>
      <c r="P75">
        <v>106</v>
      </c>
      <c r="Q75">
        <v>613</v>
      </c>
      <c r="R75" s="3">
        <f t="shared" si="4"/>
        <v>5.783018867924528</v>
      </c>
      <c r="S75">
        <v>8</v>
      </c>
    </row>
    <row r="76" spans="1:19" x14ac:dyDescent="0.2">
      <c r="A76">
        <v>2018</v>
      </c>
      <c r="B76" t="s">
        <v>405</v>
      </c>
      <c r="C76" t="s">
        <v>319</v>
      </c>
      <c r="D76" t="s">
        <v>249</v>
      </c>
      <c r="E76" t="s">
        <v>215</v>
      </c>
      <c r="F76">
        <v>10</v>
      </c>
      <c r="G76">
        <v>171</v>
      </c>
      <c r="H76">
        <v>289</v>
      </c>
      <c r="I76" s="6">
        <f t="shared" si="2"/>
        <v>59.169550173010379</v>
      </c>
      <c r="J76">
        <v>2663</v>
      </c>
      <c r="K76" s="3">
        <f t="shared" si="3"/>
        <v>9.2145328719723185</v>
      </c>
      <c r="L76" s="4">
        <v>10</v>
      </c>
      <c r="M76">
        <v>25</v>
      </c>
      <c r="N76">
        <v>6</v>
      </c>
      <c r="O76" s="4">
        <v>161</v>
      </c>
      <c r="P76">
        <v>79</v>
      </c>
      <c r="Q76">
        <v>307</v>
      </c>
      <c r="R76" s="3">
        <f t="shared" si="4"/>
        <v>3.8860759493670884</v>
      </c>
      <c r="S76">
        <v>9</v>
      </c>
    </row>
    <row r="77" spans="1:19" x14ac:dyDescent="0.2">
      <c r="A77">
        <v>2019</v>
      </c>
      <c r="B77" t="s">
        <v>304</v>
      </c>
      <c r="C77" t="s">
        <v>322</v>
      </c>
      <c r="D77" t="s">
        <v>249</v>
      </c>
      <c r="E77" t="s">
        <v>215</v>
      </c>
      <c r="F77">
        <v>13</v>
      </c>
      <c r="G77">
        <v>236</v>
      </c>
      <c r="H77">
        <v>398</v>
      </c>
      <c r="I77" s="6">
        <f t="shared" si="2"/>
        <v>59.2964824120603</v>
      </c>
      <c r="J77">
        <v>3653</v>
      </c>
      <c r="K77" s="3">
        <f t="shared" si="3"/>
        <v>9.1783919597989954</v>
      </c>
      <c r="L77" s="4">
        <v>9.8000000000000007</v>
      </c>
      <c r="M77">
        <v>29</v>
      </c>
      <c r="N77">
        <v>7</v>
      </c>
      <c r="O77" s="4">
        <v>156.9</v>
      </c>
      <c r="P77">
        <v>71</v>
      </c>
      <c r="Q77">
        <v>78</v>
      </c>
      <c r="R77" s="3">
        <f t="shared" si="4"/>
        <v>1.0985915492957747</v>
      </c>
      <c r="S77">
        <v>4</v>
      </c>
    </row>
    <row r="78" spans="1:19" x14ac:dyDescent="0.2">
      <c r="A78">
        <v>2020</v>
      </c>
      <c r="B78" t="s">
        <v>304</v>
      </c>
      <c r="C78" t="s">
        <v>320</v>
      </c>
      <c r="D78" t="s">
        <v>249</v>
      </c>
      <c r="E78" t="s">
        <v>215</v>
      </c>
      <c r="F78">
        <v>10</v>
      </c>
      <c r="G78">
        <v>248</v>
      </c>
      <c r="H78">
        <v>413</v>
      </c>
      <c r="I78" s="6">
        <f t="shared" si="2"/>
        <v>60.048426150121074</v>
      </c>
      <c r="J78">
        <v>3570</v>
      </c>
      <c r="K78" s="3">
        <f t="shared" si="3"/>
        <v>8.6440677966101696</v>
      </c>
      <c r="L78" s="4">
        <v>9.8000000000000007</v>
      </c>
      <c r="M78">
        <v>32</v>
      </c>
      <c r="N78">
        <v>4</v>
      </c>
      <c r="O78" s="4">
        <v>156.30000000000001</v>
      </c>
      <c r="P78">
        <v>72</v>
      </c>
      <c r="Q78">
        <v>169</v>
      </c>
      <c r="R78" s="3">
        <f t="shared" si="4"/>
        <v>2.3472222222222223</v>
      </c>
      <c r="S78">
        <v>2</v>
      </c>
    </row>
    <row r="79" spans="1:19" x14ac:dyDescent="0.2">
      <c r="N79" s="1"/>
      <c r="O79" s="2"/>
      <c r="P79" s="2"/>
      <c r="Q79" s="1"/>
      <c r="R79" s="2"/>
      <c r="S79" s="2"/>
    </row>
    <row r="80" spans="1:19" x14ac:dyDescent="0.2">
      <c r="N80" s="1"/>
      <c r="O80" s="2"/>
      <c r="P80" s="2"/>
      <c r="Q80" s="1"/>
      <c r="R80" s="2"/>
      <c r="S80" s="2"/>
    </row>
    <row r="81" spans="14:19" x14ac:dyDescent="0.2">
      <c r="N81" s="1"/>
      <c r="O81" s="2"/>
      <c r="P81" s="2"/>
      <c r="Q81" s="1"/>
      <c r="R81" s="2"/>
      <c r="S81" s="2"/>
    </row>
    <row r="82" spans="14:19" x14ac:dyDescent="0.2">
      <c r="N82" s="1"/>
      <c r="O82" s="2"/>
      <c r="P82" s="2"/>
      <c r="Q82" s="1"/>
      <c r="R82" s="2"/>
      <c r="S82" s="2"/>
    </row>
    <row r="83" spans="14:19" x14ac:dyDescent="0.2">
      <c r="N83" s="1"/>
      <c r="O83" s="2"/>
      <c r="P83" s="2"/>
      <c r="Q83" s="1"/>
      <c r="R83" s="2"/>
      <c r="S83" s="2"/>
    </row>
    <row r="84" spans="14:19" x14ac:dyDescent="0.2">
      <c r="N84" s="1"/>
      <c r="O84" s="2"/>
      <c r="P84" s="2"/>
      <c r="Q84" s="1"/>
      <c r="R84" s="2"/>
      <c r="S84" s="2"/>
    </row>
    <row r="85" spans="14:19" x14ac:dyDescent="0.2">
      <c r="N85" s="1"/>
      <c r="O85" s="2"/>
      <c r="P85" s="2"/>
      <c r="Q85" s="1"/>
      <c r="R85" s="2"/>
      <c r="S85" s="2"/>
    </row>
    <row r="86" spans="14:19" x14ac:dyDescent="0.2">
      <c r="N86" s="1"/>
      <c r="O86" s="2"/>
      <c r="P86" s="2"/>
      <c r="Q86" s="1"/>
      <c r="R86" s="2"/>
      <c r="S86" s="2"/>
    </row>
    <row r="87" spans="14:19" x14ac:dyDescent="0.2">
      <c r="N87" s="1"/>
      <c r="O87" s="2"/>
      <c r="P87" s="2"/>
      <c r="Q87" s="1"/>
      <c r="R87" s="2"/>
      <c r="S87" s="2"/>
    </row>
    <row r="88" spans="14:19" x14ac:dyDescent="0.2">
      <c r="N88" s="1"/>
      <c r="O88" s="2"/>
      <c r="P88" s="2"/>
      <c r="Q88" s="1"/>
      <c r="R88" s="2"/>
      <c r="S88" s="2"/>
    </row>
    <row r="89" spans="14:19" x14ac:dyDescent="0.2">
      <c r="N89" s="1"/>
      <c r="O89" s="2"/>
      <c r="P89" s="2"/>
      <c r="Q89" s="1"/>
      <c r="R89" s="2"/>
      <c r="S89" s="2"/>
    </row>
    <row r="90" spans="14:19" x14ac:dyDescent="0.2">
      <c r="N90" s="1"/>
      <c r="O90" s="2"/>
      <c r="P90" s="2"/>
      <c r="Q90" s="1"/>
      <c r="R90" s="2"/>
      <c r="S90" s="2"/>
    </row>
    <row r="91" spans="14:19" x14ac:dyDescent="0.2">
      <c r="N91" s="1"/>
      <c r="O91" s="2"/>
      <c r="P91" s="2"/>
      <c r="Q91" s="1"/>
      <c r="R91" s="2"/>
      <c r="S91" s="2"/>
    </row>
    <row r="92" spans="14:19" x14ac:dyDescent="0.2">
      <c r="N92" s="1"/>
      <c r="O92" s="2"/>
      <c r="P92" s="2"/>
      <c r="Q92" s="1"/>
      <c r="R92" s="2"/>
      <c r="S92" s="2"/>
    </row>
    <row r="93" spans="14:19" x14ac:dyDescent="0.2">
      <c r="N93" s="1"/>
      <c r="O93" s="2"/>
      <c r="P93" s="2"/>
      <c r="Q93" s="1"/>
      <c r="R93" s="2"/>
      <c r="S93" s="2"/>
    </row>
    <row r="94" spans="14:19" x14ac:dyDescent="0.2">
      <c r="N94" s="1"/>
      <c r="O94" s="2"/>
      <c r="P94" s="2"/>
      <c r="Q94" s="1"/>
      <c r="R94" s="2"/>
      <c r="S94" s="2"/>
    </row>
    <row r="95" spans="14:19" x14ac:dyDescent="0.2">
      <c r="N95" s="1"/>
      <c r="O95" s="2"/>
      <c r="P95" s="2"/>
      <c r="Q95" s="1"/>
      <c r="R95" s="2"/>
      <c r="S95" s="2"/>
    </row>
    <row r="96" spans="14:19" x14ac:dyDescent="0.2">
      <c r="N96" s="1"/>
      <c r="O96" s="2"/>
      <c r="P96" s="2"/>
      <c r="Q96" s="1"/>
      <c r="R96" s="2"/>
      <c r="S96" s="2"/>
    </row>
    <row r="97" spans="14:19" x14ac:dyDescent="0.2">
      <c r="N97" s="1"/>
      <c r="O97" s="2"/>
      <c r="P97" s="2"/>
      <c r="Q97" s="1"/>
      <c r="R97" s="2"/>
      <c r="S97" s="2"/>
    </row>
    <row r="98" spans="14:19" x14ac:dyDescent="0.2">
      <c r="N98" s="1"/>
      <c r="O98" s="2"/>
      <c r="P98" s="2"/>
      <c r="Q98" s="1"/>
      <c r="R98" s="2"/>
      <c r="S98" s="2"/>
    </row>
    <row r="99" spans="14:19" x14ac:dyDescent="0.2">
      <c r="N99" s="1"/>
      <c r="O99" s="2"/>
      <c r="P99" s="2"/>
      <c r="Q99" s="1"/>
      <c r="R99" s="2"/>
      <c r="S99" s="2"/>
    </row>
    <row r="100" spans="14:19" x14ac:dyDescent="0.2">
      <c r="N100" s="1"/>
      <c r="O100" s="2"/>
      <c r="P100" s="2"/>
      <c r="Q100" s="1"/>
      <c r="R100" s="2"/>
      <c r="S100" s="2"/>
    </row>
    <row r="101" spans="14:19" x14ac:dyDescent="0.2">
      <c r="N101" s="1"/>
      <c r="O101" s="2"/>
      <c r="P101" s="2"/>
      <c r="Q101" s="1"/>
      <c r="R101" s="2"/>
      <c r="S101" s="2"/>
    </row>
    <row r="102" spans="14:19" x14ac:dyDescent="0.2">
      <c r="N102" s="1"/>
      <c r="O102" s="2"/>
      <c r="P102" s="2"/>
      <c r="Q102" s="1"/>
      <c r="R102" s="2"/>
      <c r="S102" s="2"/>
    </row>
    <row r="103" spans="14:19" x14ac:dyDescent="0.2">
      <c r="N103" s="1"/>
      <c r="O103" s="2"/>
      <c r="P103" s="2"/>
      <c r="Q103" s="1"/>
      <c r="R103" s="2"/>
      <c r="S103" s="2"/>
    </row>
    <row r="104" spans="14:19" x14ac:dyDescent="0.2">
      <c r="N104" s="1"/>
      <c r="O104" s="2"/>
      <c r="P104" s="2"/>
      <c r="Q104" s="1"/>
      <c r="R104" s="2"/>
      <c r="S104" s="2"/>
    </row>
    <row r="105" spans="14:19" x14ac:dyDescent="0.2">
      <c r="N105" s="1"/>
      <c r="O105" s="2"/>
      <c r="P105" s="2"/>
      <c r="Q105" s="1"/>
      <c r="R105" s="2"/>
      <c r="S105" s="2"/>
    </row>
    <row r="106" spans="14:19" x14ac:dyDescent="0.2">
      <c r="N106" s="1"/>
      <c r="O106" s="2"/>
      <c r="P106" s="2"/>
      <c r="Q106" s="1"/>
      <c r="R106" s="2"/>
      <c r="S106" s="2"/>
    </row>
    <row r="107" spans="14:19" x14ac:dyDescent="0.2">
      <c r="N107" s="1"/>
      <c r="O107" s="2"/>
      <c r="P107" s="2"/>
      <c r="Q107" s="1"/>
      <c r="R107" s="2"/>
      <c r="S107" s="2"/>
    </row>
    <row r="108" spans="14:19" x14ac:dyDescent="0.2">
      <c r="N108" s="1"/>
      <c r="O108" s="2"/>
      <c r="P108" s="2"/>
      <c r="Q108" s="1"/>
      <c r="R108" s="2"/>
      <c r="S108" s="2"/>
    </row>
    <row r="109" spans="14:19" x14ac:dyDescent="0.2">
      <c r="N109" s="1"/>
      <c r="O109" s="2"/>
      <c r="P109" s="2"/>
      <c r="Q109" s="1"/>
      <c r="R109" s="2"/>
      <c r="S109" s="2"/>
    </row>
    <row r="110" spans="14:19" x14ac:dyDescent="0.2">
      <c r="N110" s="1"/>
      <c r="O110" s="2"/>
      <c r="P110" s="2"/>
      <c r="Q110" s="1"/>
      <c r="R110" s="2"/>
      <c r="S110" s="2"/>
    </row>
    <row r="111" spans="14:19" x14ac:dyDescent="0.2">
      <c r="N111" s="1"/>
      <c r="O111" s="2"/>
      <c r="P111" s="2"/>
      <c r="Q111" s="1"/>
      <c r="R111" s="2"/>
      <c r="S111" s="2"/>
    </row>
    <row r="112" spans="14:19" x14ac:dyDescent="0.2">
      <c r="N112" s="1"/>
      <c r="O112" s="2"/>
      <c r="P112" s="2"/>
      <c r="Q112" s="1"/>
      <c r="R112" s="2"/>
      <c r="S112" s="2"/>
    </row>
    <row r="113" spans="14:19" x14ac:dyDescent="0.2">
      <c r="N113" s="1"/>
      <c r="O113" s="2"/>
      <c r="P113" s="2"/>
      <c r="Q113" s="1"/>
      <c r="R113" s="2"/>
      <c r="S113" s="2"/>
    </row>
    <row r="114" spans="14:19" x14ac:dyDescent="0.2">
      <c r="N114" s="1"/>
      <c r="O114" s="2"/>
      <c r="P114" s="2"/>
      <c r="Q114" s="1"/>
      <c r="R114" s="2"/>
      <c r="S114" s="2"/>
    </row>
    <row r="115" spans="14:19" x14ac:dyDescent="0.2">
      <c r="N115" s="1"/>
      <c r="O115" s="2"/>
      <c r="P115" s="2"/>
      <c r="Q115" s="1"/>
      <c r="R115" s="2"/>
      <c r="S115" s="2"/>
    </row>
    <row r="116" spans="14:19" x14ac:dyDescent="0.2">
      <c r="N116" s="1"/>
      <c r="O116" s="2"/>
      <c r="P116" s="2"/>
      <c r="Q116" s="1"/>
      <c r="R116" s="2"/>
      <c r="S116" s="2"/>
    </row>
    <row r="117" spans="14:19" x14ac:dyDescent="0.2">
      <c r="N117" s="1"/>
      <c r="O117" s="2"/>
      <c r="P117" s="2"/>
      <c r="Q117" s="1"/>
      <c r="R117" s="2"/>
      <c r="S117" s="2"/>
    </row>
    <row r="118" spans="14:19" x14ac:dyDescent="0.2">
      <c r="N118" s="1"/>
      <c r="O118" s="2"/>
      <c r="P118" s="2"/>
      <c r="Q118" s="1"/>
      <c r="R118" s="2"/>
      <c r="S118" s="2"/>
    </row>
    <row r="119" spans="14:19" x14ac:dyDescent="0.2">
      <c r="N119" s="1"/>
      <c r="O119" s="2"/>
      <c r="P119" s="2"/>
      <c r="Q119" s="1"/>
      <c r="R119" s="2"/>
      <c r="S119" s="2"/>
    </row>
    <row r="120" spans="14:19" x14ac:dyDescent="0.2">
      <c r="N120" s="1"/>
      <c r="O120" s="2"/>
      <c r="P120" s="2"/>
      <c r="Q120" s="1"/>
      <c r="R120" s="2"/>
      <c r="S120" s="2"/>
    </row>
    <row r="121" spans="14:19" x14ac:dyDescent="0.2">
      <c r="N121" s="1"/>
      <c r="O121" s="2"/>
      <c r="P121" s="2"/>
      <c r="Q121" s="1"/>
      <c r="R121" s="2"/>
      <c r="S121" s="2"/>
    </row>
    <row r="122" spans="14:19" x14ac:dyDescent="0.2">
      <c r="N122" s="1"/>
      <c r="O122" s="2"/>
      <c r="P122" s="2"/>
      <c r="Q122" s="1"/>
      <c r="R122" s="2"/>
      <c r="S122" s="2"/>
    </row>
    <row r="123" spans="14:19" x14ac:dyDescent="0.2">
      <c r="N123" s="1"/>
      <c r="O123" s="2"/>
      <c r="P123" s="2"/>
      <c r="Q123" s="1"/>
      <c r="R123" s="2"/>
      <c r="S123" s="2"/>
    </row>
    <row r="124" spans="14:19" x14ac:dyDescent="0.2">
      <c r="N124" s="1"/>
      <c r="O124" s="2"/>
      <c r="P124" s="2"/>
      <c r="Q124" s="1"/>
      <c r="R124" s="2"/>
      <c r="S124" s="2"/>
    </row>
    <row r="125" spans="14:19" x14ac:dyDescent="0.2">
      <c r="N125" s="1"/>
      <c r="O125" s="2"/>
      <c r="P125" s="2"/>
      <c r="Q125" s="1"/>
      <c r="R125" s="2"/>
      <c r="S125" s="2"/>
    </row>
    <row r="126" spans="14:19" x14ac:dyDescent="0.2">
      <c r="N126" s="1"/>
      <c r="O126" s="2"/>
      <c r="P126" s="2"/>
      <c r="Q126" s="1"/>
      <c r="R126" s="2"/>
      <c r="S126" s="2"/>
    </row>
    <row r="127" spans="14:19" x14ac:dyDescent="0.2">
      <c r="N127" s="1"/>
      <c r="O127" s="2"/>
      <c r="P127" s="2"/>
      <c r="Q127" s="1"/>
      <c r="R127" s="2"/>
      <c r="S127" s="2"/>
    </row>
    <row r="128" spans="14:19" x14ac:dyDescent="0.2">
      <c r="N128" s="1"/>
      <c r="O128" s="2"/>
      <c r="P128" s="2"/>
      <c r="Q128" s="1"/>
      <c r="R128" s="2"/>
      <c r="S128" s="2"/>
    </row>
    <row r="129" spans="14:19" x14ac:dyDescent="0.2">
      <c r="N129" s="1"/>
      <c r="O129" s="2"/>
      <c r="P129" s="2"/>
      <c r="Q129" s="1"/>
      <c r="R129" s="2"/>
      <c r="S129" s="2"/>
    </row>
    <row r="130" spans="14:19" x14ac:dyDescent="0.2">
      <c r="N130" s="1"/>
      <c r="O130" s="2"/>
      <c r="P130" s="2"/>
      <c r="Q130" s="1"/>
      <c r="R130" s="2"/>
      <c r="S130" s="2"/>
    </row>
    <row r="131" spans="14:19" x14ac:dyDescent="0.2">
      <c r="N131" s="1"/>
      <c r="O131" s="2"/>
      <c r="P131" s="2"/>
      <c r="Q131" s="1"/>
      <c r="R131" s="2"/>
      <c r="S131" s="2"/>
    </row>
    <row r="132" spans="14:19" x14ac:dyDescent="0.2">
      <c r="N132" s="1"/>
      <c r="O132" s="2"/>
      <c r="P132" s="2"/>
      <c r="Q132" s="1"/>
      <c r="R132" s="2"/>
      <c r="S132" s="2"/>
    </row>
    <row r="133" spans="14:19" x14ac:dyDescent="0.2">
      <c r="N133" s="1"/>
      <c r="O133" s="2"/>
      <c r="P133" s="2"/>
      <c r="Q133" s="1"/>
      <c r="R133" s="2"/>
      <c r="S133" s="2"/>
    </row>
    <row r="134" spans="14:19" x14ac:dyDescent="0.2">
      <c r="N134" s="1"/>
      <c r="O134" s="2"/>
      <c r="P134" s="2"/>
      <c r="Q134" s="1"/>
      <c r="R134" s="2"/>
      <c r="S134" s="2"/>
    </row>
    <row r="135" spans="14:19" x14ac:dyDescent="0.2">
      <c r="N135" s="1"/>
      <c r="O135" s="2"/>
      <c r="P135" s="2"/>
      <c r="Q135" s="1"/>
      <c r="R135" s="2"/>
      <c r="S135" s="2"/>
    </row>
    <row r="136" spans="14:19" x14ac:dyDescent="0.2">
      <c r="N136" s="1"/>
      <c r="O136" s="2"/>
      <c r="P136" s="2"/>
      <c r="Q136" s="1"/>
      <c r="R136" s="2"/>
      <c r="S136" s="2"/>
    </row>
    <row r="137" spans="14:19" x14ac:dyDescent="0.2">
      <c r="N137" s="1"/>
      <c r="O137" s="2"/>
      <c r="P137" s="2"/>
      <c r="Q137" s="1"/>
      <c r="R137" s="2"/>
      <c r="S137" s="2"/>
    </row>
    <row r="138" spans="14:19" x14ac:dyDescent="0.2">
      <c r="N138" s="1"/>
      <c r="O138" s="2"/>
      <c r="P138" s="2"/>
      <c r="Q138" s="1"/>
      <c r="R138" s="2"/>
      <c r="S138" s="2"/>
    </row>
    <row r="139" spans="14:19" x14ac:dyDescent="0.2">
      <c r="N139" s="1"/>
      <c r="O139" s="2"/>
      <c r="P139" s="2"/>
      <c r="Q139" s="1"/>
      <c r="R139" s="2"/>
      <c r="S139" s="2"/>
    </row>
    <row r="140" spans="14:19" x14ac:dyDescent="0.2">
      <c r="N140" s="1"/>
      <c r="O140" s="2"/>
      <c r="P140" s="2"/>
      <c r="Q140" s="1"/>
      <c r="R140" s="2"/>
      <c r="S140" s="2"/>
    </row>
    <row r="141" spans="14:19" x14ac:dyDescent="0.2">
      <c r="N141" s="1"/>
      <c r="O141" s="2"/>
      <c r="P141" s="2"/>
      <c r="Q141" s="1"/>
      <c r="R141" s="2"/>
      <c r="S141" s="2"/>
    </row>
    <row r="142" spans="14:19" x14ac:dyDescent="0.2">
      <c r="N142" s="1"/>
      <c r="O142" s="2"/>
      <c r="P142" s="2"/>
      <c r="Q142" s="1"/>
      <c r="R142" s="2"/>
      <c r="S142" s="2"/>
    </row>
    <row r="143" spans="14:19" x14ac:dyDescent="0.2">
      <c r="N143" s="1"/>
      <c r="O143" s="2"/>
      <c r="P143" s="2"/>
      <c r="Q143" s="1"/>
      <c r="R143" s="2"/>
      <c r="S143" s="2"/>
    </row>
    <row r="144" spans="14:19" x14ac:dyDescent="0.2">
      <c r="N144" s="1"/>
      <c r="O144" s="2"/>
      <c r="P144" s="2"/>
      <c r="Q144" s="1"/>
      <c r="R144" s="2"/>
      <c r="S144" s="2"/>
    </row>
    <row r="145" spans="14:19" x14ac:dyDescent="0.2">
      <c r="N145" s="1"/>
      <c r="O145" s="2"/>
      <c r="P145" s="2"/>
      <c r="Q145" s="1"/>
      <c r="R145" s="2"/>
      <c r="S145" s="2"/>
    </row>
    <row r="146" spans="14:19" x14ac:dyDescent="0.2">
      <c r="N146" s="1"/>
      <c r="O146" s="2"/>
      <c r="P146" s="2"/>
      <c r="Q146" s="1"/>
      <c r="R146" s="2"/>
      <c r="S146" s="2"/>
    </row>
    <row r="147" spans="14:19" x14ac:dyDescent="0.2">
      <c r="N147" s="1"/>
      <c r="O147" s="2"/>
      <c r="P147" s="2"/>
      <c r="Q147" s="1"/>
      <c r="R147" s="2"/>
      <c r="S147" s="2"/>
    </row>
    <row r="148" spans="14:19" x14ac:dyDescent="0.2">
      <c r="N148" s="1"/>
      <c r="O148" s="2"/>
      <c r="P148" s="2"/>
      <c r="Q148" s="1"/>
      <c r="R148" s="2"/>
      <c r="S148" s="2"/>
    </row>
    <row r="149" spans="14:19" x14ac:dyDescent="0.2">
      <c r="N149" s="1"/>
      <c r="O149" s="2"/>
      <c r="P149" s="2"/>
      <c r="Q149" s="1"/>
      <c r="R149" s="2"/>
      <c r="S149" s="2"/>
    </row>
    <row r="150" spans="14:19" x14ac:dyDescent="0.2">
      <c r="N150" s="1"/>
      <c r="O150" s="2"/>
      <c r="P150" s="2"/>
      <c r="Q150" s="1"/>
      <c r="R150" s="2"/>
      <c r="S150" s="2"/>
    </row>
    <row r="151" spans="14:19" x14ac:dyDescent="0.2">
      <c r="N151" s="1"/>
      <c r="O151" s="2"/>
      <c r="P151" s="2"/>
      <c r="Q151" s="1"/>
      <c r="R151" s="2"/>
      <c r="S151" s="2"/>
    </row>
    <row r="152" spans="14:19" x14ac:dyDescent="0.2">
      <c r="N152" s="1"/>
      <c r="O152" s="2"/>
      <c r="P152" s="2"/>
      <c r="Q152" s="1"/>
      <c r="R152" s="2"/>
      <c r="S152" s="2"/>
    </row>
    <row r="153" spans="14:19" x14ac:dyDescent="0.2">
      <c r="N153" s="1"/>
      <c r="O153" s="2"/>
      <c r="P153" s="2"/>
      <c r="Q153" s="1"/>
      <c r="R153" s="2"/>
      <c r="S153" s="2"/>
    </row>
    <row r="154" spans="14:19" x14ac:dyDescent="0.2">
      <c r="N154" s="1"/>
      <c r="O154" s="2"/>
      <c r="P154" s="2"/>
      <c r="Q154" s="1"/>
      <c r="R154" s="2"/>
      <c r="S154" s="2"/>
    </row>
    <row r="155" spans="14:19" x14ac:dyDescent="0.2">
      <c r="N155" s="1"/>
      <c r="O155" s="2"/>
      <c r="P155" s="2"/>
      <c r="Q155" s="1"/>
      <c r="R155" s="2"/>
      <c r="S155" s="2"/>
    </row>
    <row r="156" spans="14:19" x14ac:dyDescent="0.2">
      <c r="N156" s="1"/>
      <c r="O156" s="2"/>
      <c r="P156" s="2"/>
      <c r="Q156" s="1"/>
      <c r="R156" s="2"/>
      <c r="S156" s="2"/>
    </row>
    <row r="157" spans="14:19" x14ac:dyDescent="0.2">
      <c r="N157" s="1"/>
      <c r="O157" s="2"/>
      <c r="P157" s="2"/>
      <c r="Q157" s="1"/>
      <c r="R157" s="2"/>
      <c r="S157" s="2"/>
    </row>
    <row r="158" spans="14:19" x14ac:dyDescent="0.2">
      <c r="N158" s="1"/>
      <c r="O158" s="2"/>
      <c r="P158" s="2"/>
      <c r="Q158" s="1"/>
      <c r="R158" s="2"/>
      <c r="S158" s="2"/>
    </row>
    <row r="159" spans="14:19" x14ac:dyDescent="0.2">
      <c r="N159" s="1"/>
      <c r="O159" s="2"/>
      <c r="P159" s="2"/>
      <c r="Q159" s="1"/>
      <c r="R159" s="2"/>
      <c r="S159" s="2"/>
    </row>
    <row r="160" spans="14:19" x14ac:dyDescent="0.2">
      <c r="N160" s="1"/>
      <c r="O160" s="2"/>
      <c r="P160" s="2"/>
      <c r="Q160" s="1"/>
      <c r="R160" s="2"/>
      <c r="S160" s="2"/>
    </row>
    <row r="161" spans="14:19" x14ac:dyDescent="0.2">
      <c r="N161" s="1"/>
      <c r="O161" s="2"/>
      <c r="P161" s="2"/>
      <c r="Q161" s="1"/>
      <c r="R161" s="2"/>
      <c r="S161" s="2"/>
    </row>
    <row r="162" spans="14:19" x14ac:dyDescent="0.2">
      <c r="N162" s="1"/>
      <c r="O162" s="2"/>
      <c r="P162" s="2"/>
      <c r="Q162" s="1"/>
      <c r="R162" s="2"/>
      <c r="S162" s="2"/>
    </row>
    <row r="163" spans="14:19" x14ac:dyDescent="0.2">
      <c r="N163" s="1"/>
      <c r="O163" s="2"/>
      <c r="P163" s="2"/>
      <c r="Q163" s="1"/>
      <c r="R163" s="2"/>
      <c r="S163" s="2"/>
    </row>
    <row r="164" spans="14:19" x14ac:dyDescent="0.2">
      <c r="N164" s="1"/>
      <c r="O164" s="2"/>
      <c r="P164" s="2"/>
      <c r="Q164" s="1"/>
      <c r="R164" s="2"/>
      <c r="S164" s="2"/>
    </row>
    <row r="165" spans="14:19" x14ac:dyDescent="0.2">
      <c r="N165" s="1"/>
      <c r="O165" s="2"/>
      <c r="P165" s="2"/>
      <c r="Q165" s="1"/>
      <c r="R165" s="2"/>
      <c r="S165" s="2"/>
    </row>
    <row r="166" spans="14:19" x14ac:dyDescent="0.2">
      <c r="N166" s="1"/>
      <c r="O166" s="2"/>
      <c r="P166" s="2"/>
      <c r="Q166" s="1"/>
      <c r="R166" s="2"/>
      <c r="S166" s="2"/>
    </row>
    <row r="167" spans="14:19" x14ac:dyDescent="0.2">
      <c r="N167" s="1"/>
      <c r="O167" s="2"/>
      <c r="P167" s="2"/>
      <c r="Q167" s="1"/>
      <c r="R167" s="2"/>
      <c r="S167" s="2"/>
    </row>
    <row r="168" spans="14:19" x14ac:dyDescent="0.2">
      <c r="N168" s="1"/>
      <c r="O168" s="2"/>
      <c r="P168" s="2"/>
      <c r="Q168" s="1"/>
      <c r="R168" s="2"/>
      <c r="S168" s="2"/>
    </row>
    <row r="169" spans="14:19" x14ac:dyDescent="0.2">
      <c r="N169" s="1"/>
      <c r="O169" s="2"/>
      <c r="P169" s="2"/>
      <c r="Q169" s="1"/>
      <c r="R169" s="2"/>
      <c r="S169" s="2"/>
    </row>
    <row r="170" spans="14:19" x14ac:dyDescent="0.2">
      <c r="N170" s="1"/>
      <c r="O170" s="2"/>
      <c r="P170" s="2"/>
      <c r="Q170" s="1"/>
      <c r="R170" s="2"/>
      <c r="S170" s="2"/>
    </row>
    <row r="171" spans="14:19" x14ac:dyDescent="0.2">
      <c r="N171" s="1"/>
      <c r="O171" s="2"/>
      <c r="P171" s="2"/>
      <c r="Q171" s="1"/>
      <c r="R171" s="2"/>
      <c r="S171" s="2"/>
    </row>
    <row r="172" spans="14:19" x14ac:dyDescent="0.2">
      <c r="N172" s="1"/>
      <c r="O172" s="2"/>
      <c r="P172" s="2"/>
      <c r="Q172" s="1"/>
      <c r="R172" s="2"/>
      <c r="S172" s="2"/>
    </row>
    <row r="173" spans="14:19" x14ac:dyDescent="0.2">
      <c r="N173" s="1"/>
      <c r="O173" s="2"/>
      <c r="P173" s="2"/>
      <c r="Q173" s="1"/>
      <c r="R173" s="2"/>
      <c r="S173" s="2"/>
    </row>
    <row r="174" spans="14:19" x14ac:dyDescent="0.2">
      <c r="N174" s="1"/>
      <c r="O174" s="2"/>
      <c r="P174" s="2"/>
      <c r="Q174" s="1"/>
      <c r="R174" s="2"/>
      <c r="S174" s="2"/>
    </row>
    <row r="175" spans="14:19" x14ac:dyDescent="0.2">
      <c r="N175" s="1"/>
      <c r="O175" s="2"/>
      <c r="P175" s="2"/>
      <c r="Q175" s="1"/>
      <c r="R175" s="2"/>
      <c r="S175" s="2"/>
    </row>
    <row r="176" spans="14:19" x14ac:dyDescent="0.2">
      <c r="N176" s="1"/>
      <c r="O176" s="2"/>
      <c r="P176" s="2"/>
      <c r="Q176" s="1"/>
      <c r="R176" s="2"/>
      <c r="S176" s="2"/>
    </row>
    <row r="177" spans="14:19" x14ac:dyDescent="0.2">
      <c r="N177" s="1"/>
      <c r="O177" s="2"/>
      <c r="P177" s="2"/>
      <c r="Q177" s="1"/>
      <c r="R177" s="2"/>
      <c r="S177" s="2"/>
    </row>
    <row r="178" spans="14:19" x14ac:dyDescent="0.2">
      <c r="N178" s="1"/>
      <c r="O178" s="2"/>
      <c r="P178" s="2"/>
      <c r="Q178" s="1"/>
      <c r="R178" s="2"/>
      <c r="S178" s="2"/>
    </row>
    <row r="179" spans="14:19" x14ac:dyDescent="0.2">
      <c r="N179" s="1"/>
      <c r="O179" s="2"/>
      <c r="P179" s="2"/>
      <c r="Q179" s="1"/>
      <c r="R179" s="2"/>
      <c r="S179" s="2"/>
    </row>
    <row r="180" spans="14:19" x14ac:dyDescent="0.2">
      <c r="N180" s="1"/>
      <c r="O180" s="2"/>
      <c r="P180" s="2"/>
      <c r="Q180" s="1"/>
      <c r="R180" s="2"/>
      <c r="S180" s="2"/>
    </row>
    <row r="181" spans="14:19" x14ac:dyDescent="0.2">
      <c r="N181" s="1"/>
      <c r="O181" s="2"/>
      <c r="P181" s="2"/>
      <c r="Q181" s="1"/>
      <c r="R181" s="2"/>
      <c r="S181" s="2"/>
    </row>
    <row r="182" spans="14:19" x14ac:dyDescent="0.2">
      <c r="N182" s="1"/>
      <c r="O182" s="2"/>
      <c r="P182" s="2"/>
      <c r="Q182" s="1"/>
      <c r="R182" s="2"/>
      <c r="S182" s="2"/>
    </row>
    <row r="183" spans="14:19" x14ac:dyDescent="0.2">
      <c r="N183" s="1"/>
      <c r="O183" s="2"/>
      <c r="P183" s="2"/>
      <c r="Q183" s="1"/>
      <c r="R183" s="2"/>
      <c r="S183" s="2"/>
    </row>
    <row r="184" spans="14:19" x14ac:dyDescent="0.2">
      <c r="N184" s="1"/>
      <c r="O184" s="2"/>
      <c r="P184" s="2"/>
      <c r="Q184" s="1"/>
      <c r="R184" s="2"/>
      <c r="S184" s="2"/>
    </row>
    <row r="185" spans="14:19" x14ac:dyDescent="0.2">
      <c r="N185" s="1"/>
      <c r="O185" s="2"/>
      <c r="P185" s="2"/>
      <c r="Q185" s="1"/>
      <c r="R185" s="2"/>
      <c r="S185" s="2"/>
    </row>
    <row r="186" spans="14:19" x14ac:dyDescent="0.2">
      <c r="N186" s="1"/>
      <c r="O186" s="2"/>
      <c r="P186" s="2"/>
      <c r="Q186" s="1"/>
      <c r="R186" s="2"/>
      <c r="S186" s="2"/>
    </row>
    <row r="187" spans="14:19" x14ac:dyDescent="0.2">
      <c r="N187" s="1"/>
      <c r="O187" s="2"/>
      <c r="P187" s="2"/>
      <c r="Q187" s="1"/>
      <c r="R187" s="2"/>
      <c r="S187" s="2"/>
    </row>
    <row r="188" spans="14:19" x14ac:dyDescent="0.2">
      <c r="N188" s="1"/>
      <c r="O188" s="2"/>
      <c r="P188" s="2"/>
      <c r="Q188" s="1"/>
      <c r="R188" s="2"/>
      <c r="S188" s="2"/>
    </row>
    <row r="189" spans="14:19" x14ac:dyDescent="0.2">
      <c r="N189" s="1"/>
      <c r="O189" s="2"/>
      <c r="P189" s="2"/>
      <c r="Q189" s="1"/>
      <c r="R189" s="2"/>
      <c r="S189" s="2"/>
    </row>
    <row r="190" spans="14:19" x14ac:dyDescent="0.2">
      <c r="N190" s="1"/>
      <c r="O190" s="2"/>
      <c r="P190" s="2"/>
      <c r="Q190" s="1"/>
      <c r="R190" s="2"/>
      <c r="S190" s="2"/>
    </row>
    <row r="191" spans="14:19" x14ac:dyDescent="0.2">
      <c r="N191" s="1"/>
      <c r="O191" s="2"/>
      <c r="P191" s="2"/>
      <c r="Q191" s="1"/>
      <c r="R191" s="2"/>
      <c r="S191" s="2"/>
    </row>
    <row r="192" spans="14:19" x14ac:dyDescent="0.2">
      <c r="N192" s="1"/>
      <c r="O192" s="2"/>
      <c r="P192" s="2"/>
      <c r="Q192" s="1"/>
      <c r="R192" s="2"/>
      <c r="S192" s="2"/>
    </row>
    <row r="193" spans="14:19" x14ac:dyDescent="0.2">
      <c r="N193" s="1"/>
      <c r="O193" s="2"/>
      <c r="P193" s="2"/>
      <c r="Q193" s="1"/>
      <c r="R193" s="2"/>
      <c r="S193" s="2"/>
    </row>
    <row r="194" spans="14:19" x14ac:dyDescent="0.2">
      <c r="N194" s="1"/>
      <c r="O194" s="2"/>
      <c r="P194" s="2"/>
      <c r="Q194" s="1"/>
      <c r="R194" s="2"/>
      <c r="S194" s="2"/>
    </row>
    <row r="195" spans="14:19" x14ac:dyDescent="0.2">
      <c r="N195" s="1"/>
      <c r="O195" s="2"/>
      <c r="P195" s="2"/>
      <c r="Q195" s="1"/>
      <c r="R195" s="2"/>
      <c r="S195" s="2"/>
    </row>
    <row r="196" spans="14:19" x14ac:dyDescent="0.2">
      <c r="N196" s="1"/>
      <c r="O196" s="2"/>
      <c r="P196" s="2"/>
      <c r="Q196" s="1"/>
      <c r="R196" s="2"/>
      <c r="S196" s="2"/>
    </row>
    <row r="197" spans="14:19" x14ac:dyDescent="0.2">
      <c r="N197" s="1"/>
      <c r="O197" s="2"/>
      <c r="P197" s="2"/>
      <c r="Q197" s="1"/>
      <c r="R197" s="2"/>
      <c r="S197" s="2"/>
    </row>
    <row r="198" spans="14:19" x14ac:dyDescent="0.2">
      <c r="N198" s="1"/>
      <c r="O198" s="2"/>
      <c r="P198" s="2"/>
      <c r="Q198" s="1"/>
      <c r="R198" s="2"/>
      <c r="S198" s="2"/>
    </row>
    <row r="199" spans="14:19" x14ac:dyDescent="0.2">
      <c r="N199" s="1"/>
      <c r="O199" s="2"/>
      <c r="P199" s="2"/>
      <c r="Q199" s="1"/>
      <c r="R199" s="2"/>
      <c r="S199" s="2"/>
    </row>
    <row r="200" spans="14:19" x14ac:dyDescent="0.2">
      <c r="N200" s="1"/>
      <c r="O200" s="2"/>
      <c r="P200" s="2"/>
      <c r="Q200" s="1"/>
      <c r="R200" s="2"/>
      <c r="S200" s="2"/>
    </row>
    <row r="201" spans="14:19" x14ac:dyDescent="0.2">
      <c r="N201" s="1"/>
      <c r="O201" s="2"/>
      <c r="P201" s="2"/>
      <c r="Q201" s="1"/>
      <c r="R201" s="2"/>
      <c r="S201" s="2"/>
    </row>
    <row r="202" spans="14:19" x14ac:dyDescent="0.2">
      <c r="N202" s="1"/>
      <c r="O202" s="2"/>
      <c r="P202" s="2"/>
      <c r="Q202" s="1"/>
      <c r="R202" s="2"/>
      <c r="S202" s="2"/>
    </row>
    <row r="203" spans="14:19" x14ac:dyDescent="0.2">
      <c r="N203" s="1"/>
      <c r="O203" s="2"/>
      <c r="P203" s="2"/>
      <c r="Q203" s="1"/>
      <c r="R203" s="2"/>
      <c r="S203" s="2"/>
    </row>
    <row r="204" spans="14:19" x14ac:dyDescent="0.2">
      <c r="N204" s="1"/>
      <c r="O204" s="2"/>
      <c r="P204" s="2"/>
      <c r="Q204" s="1"/>
      <c r="R204" s="2"/>
      <c r="S204" s="2"/>
    </row>
    <row r="205" spans="14:19" x14ac:dyDescent="0.2">
      <c r="N205" s="1"/>
      <c r="O205" s="2"/>
      <c r="P205" s="2"/>
      <c r="Q205" s="1"/>
      <c r="R205" s="2"/>
      <c r="S205" s="2"/>
    </row>
    <row r="206" spans="14:19" x14ac:dyDescent="0.2">
      <c r="N206" s="1"/>
      <c r="O206" s="2"/>
      <c r="P206" s="2"/>
      <c r="Q206" s="1"/>
      <c r="R206" s="2"/>
      <c r="S206" s="2"/>
    </row>
    <row r="207" spans="14:19" x14ac:dyDescent="0.2">
      <c r="N207" s="1"/>
      <c r="O207" s="2"/>
      <c r="P207" s="2"/>
      <c r="Q207" s="1"/>
      <c r="R207" s="2"/>
      <c r="S207" s="2"/>
    </row>
    <row r="208" spans="14:19" x14ac:dyDescent="0.2">
      <c r="N208" s="1"/>
      <c r="O208" s="2"/>
      <c r="P208" s="2"/>
      <c r="Q208" s="1"/>
      <c r="R208" s="2"/>
      <c r="S208" s="2"/>
    </row>
    <row r="209" spans="14:19" x14ac:dyDescent="0.2">
      <c r="N209" s="1"/>
      <c r="O209" s="2"/>
      <c r="P209" s="2"/>
      <c r="Q209" s="1"/>
      <c r="R209" s="2"/>
      <c r="S209" s="2"/>
    </row>
    <row r="210" spans="14:19" x14ac:dyDescent="0.2">
      <c r="N210" s="1"/>
      <c r="O210" s="2"/>
      <c r="P210" s="2"/>
      <c r="Q210" s="1"/>
      <c r="R210" s="2"/>
      <c r="S210" s="2"/>
    </row>
    <row r="211" spans="14:19" x14ac:dyDescent="0.2">
      <c r="N211" s="1"/>
      <c r="O211" s="2"/>
      <c r="P211" s="2"/>
      <c r="Q211" s="1"/>
      <c r="R211" s="2"/>
      <c r="S211" s="2"/>
    </row>
    <row r="212" spans="14:19" x14ac:dyDescent="0.2">
      <c r="N212" s="1"/>
      <c r="O212" s="2"/>
      <c r="P212" s="2"/>
      <c r="Q212" s="1"/>
      <c r="R212" s="2"/>
      <c r="S212" s="2"/>
    </row>
    <row r="213" spans="14:19" x14ac:dyDescent="0.2">
      <c r="N213" s="1"/>
      <c r="O213" s="2"/>
      <c r="P213" s="2"/>
      <c r="Q213" s="1"/>
      <c r="R213" s="2"/>
      <c r="S213" s="2"/>
    </row>
    <row r="214" spans="14:19" x14ac:dyDescent="0.2">
      <c r="N214" s="1"/>
      <c r="O214" s="2"/>
      <c r="P214" s="2"/>
      <c r="Q214" s="1"/>
      <c r="R214" s="2"/>
      <c r="S214" s="2"/>
    </row>
    <row r="215" spans="14:19" x14ac:dyDescent="0.2">
      <c r="N215" s="1"/>
      <c r="O215" s="2"/>
      <c r="P215" s="2"/>
      <c r="Q215" s="1"/>
      <c r="R215" s="2"/>
      <c r="S215" s="2"/>
    </row>
    <row r="216" spans="14:19" x14ac:dyDescent="0.2">
      <c r="N216" s="1"/>
      <c r="O216" s="2"/>
      <c r="P216" s="2"/>
      <c r="Q216" s="1"/>
      <c r="R216" s="2"/>
      <c r="S216" s="2"/>
    </row>
    <row r="217" spans="14:19" x14ac:dyDescent="0.2">
      <c r="N217" s="1"/>
      <c r="O217" s="2"/>
      <c r="P217" s="2"/>
      <c r="Q217" s="1"/>
      <c r="R217" s="2"/>
      <c r="S217" s="2"/>
    </row>
    <row r="218" spans="14:19" x14ac:dyDescent="0.2">
      <c r="N218" s="1"/>
      <c r="O218" s="2"/>
      <c r="P218" s="2"/>
      <c r="Q218" s="1"/>
      <c r="R218" s="2"/>
      <c r="S218" s="2"/>
    </row>
    <row r="219" spans="14:19" x14ac:dyDescent="0.2">
      <c r="N219" s="1"/>
      <c r="O219" s="2"/>
      <c r="P219" s="2"/>
      <c r="Q219" s="1"/>
      <c r="R219" s="2"/>
      <c r="S219" s="2"/>
    </row>
    <row r="220" spans="14:19" x14ac:dyDescent="0.2">
      <c r="N220" s="1"/>
      <c r="O220" s="2"/>
      <c r="P220" s="2"/>
      <c r="Q220" s="1"/>
      <c r="R220" s="2"/>
      <c r="S220" s="2"/>
    </row>
    <row r="221" spans="14:19" x14ac:dyDescent="0.2">
      <c r="N221" s="1"/>
      <c r="O221" s="2"/>
      <c r="P221" s="2"/>
      <c r="Q221" s="1"/>
      <c r="R221" s="2"/>
      <c r="S221" s="2"/>
    </row>
    <row r="222" spans="14:19" x14ac:dyDescent="0.2">
      <c r="N222" s="1"/>
      <c r="O222" s="2"/>
      <c r="P222" s="2"/>
      <c r="Q222" s="1"/>
      <c r="R222" s="2"/>
      <c r="S222" s="2"/>
    </row>
    <row r="223" spans="14:19" x14ac:dyDescent="0.2">
      <c r="N223" s="1"/>
      <c r="O223" s="2"/>
      <c r="P223" s="2"/>
      <c r="Q223" s="1"/>
      <c r="R223" s="2"/>
      <c r="S223" s="2"/>
    </row>
    <row r="224" spans="14:19" x14ac:dyDescent="0.2">
      <c r="N224" s="1"/>
      <c r="O224" s="2"/>
      <c r="P224" s="2"/>
      <c r="Q224" s="1"/>
      <c r="R224" s="2"/>
      <c r="S224" s="2"/>
    </row>
    <row r="225" spans="14:19" x14ac:dyDescent="0.2">
      <c r="N225" s="1"/>
      <c r="O225" s="2"/>
      <c r="P225" s="2"/>
      <c r="Q225" s="1"/>
      <c r="R225" s="2"/>
      <c r="S225" s="2"/>
    </row>
    <row r="226" spans="14:19" x14ac:dyDescent="0.2">
      <c r="N226" s="1"/>
      <c r="O226" s="2"/>
      <c r="P226" s="2"/>
      <c r="Q226" s="1"/>
      <c r="R226" s="2"/>
      <c r="S226" s="2"/>
    </row>
    <row r="227" spans="14:19" x14ac:dyDescent="0.2">
      <c r="N227" s="1"/>
      <c r="O227" s="2"/>
      <c r="P227" s="2"/>
      <c r="Q227" s="1"/>
      <c r="R227" s="2"/>
      <c r="S227" s="2"/>
    </row>
    <row r="228" spans="14:19" x14ac:dyDescent="0.2">
      <c r="N228" s="1"/>
      <c r="O228" s="2"/>
      <c r="P228" s="2"/>
      <c r="Q228" s="1"/>
      <c r="R228" s="2"/>
      <c r="S228" s="2"/>
    </row>
    <row r="229" spans="14:19" x14ac:dyDescent="0.2">
      <c r="N229" s="1"/>
      <c r="O229" s="2"/>
      <c r="P229" s="2"/>
      <c r="Q229" s="1"/>
      <c r="R229" s="2"/>
      <c r="S229" s="2"/>
    </row>
    <row r="230" spans="14:19" x14ac:dyDescent="0.2">
      <c r="N230" s="1"/>
      <c r="O230" s="2"/>
      <c r="P230" s="2"/>
      <c r="Q230" s="1"/>
      <c r="R230" s="2"/>
      <c r="S230" s="2"/>
    </row>
    <row r="231" spans="14:19" x14ac:dyDescent="0.2">
      <c r="N231" s="1"/>
      <c r="O231" s="2"/>
      <c r="P231" s="2"/>
      <c r="Q231" s="1"/>
      <c r="R231" s="2"/>
      <c r="S231" s="2"/>
    </row>
    <row r="232" spans="14:19" x14ac:dyDescent="0.2">
      <c r="N232" s="1"/>
      <c r="O232" s="2"/>
      <c r="P232" s="2"/>
      <c r="Q232" s="1"/>
      <c r="R232" s="2"/>
      <c r="S232" s="2"/>
    </row>
    <row r="233" spans="14:19" x14ac:dyDescent="0.2">
      <c r="N233" s="1"/>
      <c r="O233" s="2"/>
      <c r="P233" s="2"/>
      <c r="Q233" s="1"/>
      <c r="R233" s="2"/>
      <c r="S233" s="2"/>
    </row>
    <row r="234" spans="14:19" x14ac:dyDescent="0.2">
      <c r="N234" s="1"/>
      <c r="O234" s="2"/>
      <c r="P234" s="2"/>
      <c r="Q234" s="1"/>
      <c r="R234" s="2"/>
      <c r="S234" s="2"/>
    </row>
    <row r="235" spans="14:19" x14ac:dyDescent="0.2">
      <c r="N235" s="1"/>
      <c r="O235" s="2"/>
      <c r="P235" s="2"/>
      <c r="Q235" s="1"/>
      <c r="R235" s="2"/>
      <c r="S235" s="2"/>
    </row>
    <row r="236" spans="14:19" x14ac:dyDescent="0.2">
      <c r="N236" s="1"/>
      <c r="O236" s="2"/>
      <c r="P236" s="2"/>
      <c r="Q236" s="1"/>
      <c r="R236" s="2"/>
      <c r="S236" s="2"/>
    </row>
    <row r="237" spans="14:19" x14ac:dyDescent="0.2">
      <c r="N237" s="1"/>
      <c r="O237" s="2"/>
      <c r="P237" s="2"/>
      <c r="Q237" s="1"/>
      <c r="R237" s="2"/>
      <c r="S237" s="2"/>
    </row>
    <row r="238" spans="14:19" x14ac:dyDescent="0.2">
      <c r="N238" s="1"/>
      <c r="O238" s="2"/>
      <c r="P238" s="2"/>
      <c r="Q238" s="1"/>
      <c r="R238" s="2"/>
      <c r="S238" s="2"/>
    </row>
    <row r="239" spans="14:19" x14ac:dyDescent="0.2">
      <c r="N239" s="1"/>
      <c r="O239" s="2"/>
      <c r="P239" s="2"/>
      <c r="Q239" s="1"/>
      <c r="R239" s="2"/>
      <c r="S239" s="2"/>
    </row>
    <row r="240" spans="14:19" x14ac:dyDescent="0.2">
      <c r="N240" s="1"/>
      <c r="O240" s="2"/>
      <c r="P240" s="2"/>
      <c r="Q240" s="1"/>
      <c r="R240" s="2"/>
      <c r="S240" s="2"/>
    </row>
    <row r="241" spans="14:19" x14ac:dyDescent="0.2">
      <c r="N241" s="1"/>
      <c r="O241" s="2"/>
      <c r="P241" s="2"/>
      <c r="Q241" s="1"/>
      <c r="R241" s="2"/>
      <c r="S241" s="2"/>
    </row>
    <row r="242" spans="14:19" x14ac:dyDescent="0.2">
      <c r="N242" s="1"/>
      <c r="O242" s="2"/>
      <c r="P242" s="2"/>
      <c r="Q242" s="1"/>
      <c r="R242" s="2"/>
      <c r="S242" s="2"/>
    </row>
    <row r="243" spans="14:19" x14ac:dyDescent="0.2">
      <c r="N243" s="1"/>
      <c r="O243" s="2"/>
      <c r="P243" s="2"/>
      <c r="Q243" s="1"/>
      <c r="R243" s="2"/>
      <c r="S243" s="2"/>
    </row>
    <row r="244" spans="14:19" x14ac:dyDescent="0.2">
      <c r="N244" s="1"/>
      <c r="O244" s="2"/>
      <c r="P244" s="2"/>
      <c r="Q244" s="1"/>
      <c r="R244" s="2"/>
      <c r="S244" s="2"/>
    </row>
    <row r="245" spans="14:19" x14ac:dyDescent="0.2">
      <c r="N245" s="1"/>
      <c r="O245" s="2"/>
      <c r="P245" s="2"/>
      <c r="Q245" s="1"/>
      <c r="R245" s="2"/>
      <c r="S245" s="2"/>
    </row>
    <row r="246" spans="14:19" x14ac:dyDescent="0.2">
      <c r="N246" s="1"/>
      <c r="O246" s="2"/>
      <c r="P246" s="2"/>
      <c r="Q246" s="1"/>
      <c r="R246" s="2"/>
      <c r="S246" s="2"/>
    </row>
    <row r="247" spans="14:19" x14ac:dyDescent="0.2">
      <c r="N247" s="1"/>
      <c r="O247" s="2"/>
      <c r="P247" s="2"/>
      <c r="Q247" s="1"/>
      <c r="R247" s="2"/>
      <c r="S247" s="2"/>
    </row>
    <row r="248" spans="14:19" x14ac:dyDescent="0.2">
      <c r="N248" s="1"/>
      <c r="O248" s="2"/>
      <c r="P248" s="2"/>
      <c r="Q248" s="1"/>
      <c r="R248" s="2"/>
      <c r="S248" s="2"/>
    </row>
    <row r="249" spans="14:19" x14ac:dyDescent="0.2">
      <c r="N249" s="1"/>
      <c r="O249" s="2"/>
      <c r="P249" s="2"/>
      <c r="Q249" s="1"/>
      <c r="R249" s="2"/>
      <c r="S249" s="2"/>
    </row>
    <row r="250" spans="14:19" x14ac:dyDescent="0.2">
      <c r="N250" s="1"/>
      <c r="O250" s="2"/>
      <c r="P250" s="2"/>
      <c r="Q250" s="1"/>
      <c r="R250" s="2"/>
      <c r="S250" s="2"/>
    </row>
    <row r="251" spans="14:19" x14ac:dyDescent="0.2">
      <c r="N251" s="1"/>
      <c r="O251" s="2"/>
      <c r="P251" s="2"/>
      <c r="Q251" s="1"/>
      <c r="R251" s="2"/>
      <c r="S251" s="2"/>
    </row>
    <row r="252" spans="14:19" x14ac:dyDescent="0.2">
      <c r="N252" s="1"/>
      <c r="O252" s="2"/>
      <c r="P252" s="2"/>
      <c r="Q252" s="1"/>
      <c r="R252" s="2"/>
      <c r="S252" s="2"/>
    </row>
    <row r="253" spans="14:19" x14ac:dyDescent="0.2">
      <c r="N253" s="1"/>
      <c r="O253" s="2"/>
      <c r="P253" s="2"/>
      <c r="Q253" s="1"/>
      <c r="R253" s="2"/>
      <c r="S253" s="2"/>
    </row>
    <row r="254" spans="14:19" x14ac:dyDescent="0.2">
      <c r="N254" s="1"/>
      <c r="O254" s="2"/>
      <c r="P254" s="2"/>
      <c r="Q254" s="1"/>
      <c r="R254" s="2"/>
      <c r="S254" s="2"/>
    </row>
    <row r="255" spans="14:19" x14ac:dyDescent="0.2">
      <c r="N255" s="1"/>
      <c r="O255" s="2"/>
      <c r="P255" s="2"/>
      <c r="Q255" s="1"/>
      <c r="R255" s="2"/>
      <c r="S255" s="2"/>
    </row>
    <row r="256" spans="14:19" x14ac:dyDescent="0.2">
      <c r="N256" s="1"/>
      <c r="O256" s="2"/>
      <c r="P256" s="2"/>
      <c r="Q256" s="1"/>
      <c r="R256" s="2"/>
      <c r="S256" s="2"/>
    </row>
    <row r="257" spans="14:19" x14ac:dyDescent="0.2">
      <c r="N257" s="1"/>
      <c r="O257" s="2"/>
      <c r="P257" s="2"/>
      <c r="Q257" s="1"/>
      <c r="R257" s="2"/>
      <c r="S257" s="2"/>
    </row>
    <row r="258" spans="14:19" x14ac:dyDescent="0.2">
      <c r="N258" s="1"/>
      <c r="O258" s="2"/>
      <c r="P258" s="2"/>
      <c r="Q258" s="1"/>
      <c r="R258" s="2"/>
      <c r="S258" s="2"/>
    </row>
    <row r="259" spans="14:19" x14ac:dyDescent="0.2">
      <c r="N259" s="1"/>
      <c r="O259" s="2"/>
      <c r="P259" s="2"/>
      <c r="Q259" s="1"/>
      <c r="R259" s="2"/>
      <c r="S259" s="2"/>
    </row>
    <row r="260" spans="14:19" x14ac:dyDescent="0.2">
      <c r="N260" s="1"/>
      <c r="O260" s="2"/>
      <c r="P260" s="2"/>
      <c r="Q260" s="1"/>
      <c r="R260" s="2"/>
      <c r="S260" s="2"/>
    </row>
    <row r="261" spans="14:19" x14ac:dyDescent="0.2">
      <c r="N261" s="1"/>
      <c r="O261" s="2"/>
      <c r="P261" s="2"/>
      <c r="Q261" s="1"/>
      <c r="R261" s="2"/>
      <c r="S261" s="2"/>
    </row>
    <row r="262" spans="14:19" x14ac:dyDescent="0.2">
      <c r="N262" s="1"/>
      <c r="O262" s="2"/>
      <c r="P262" s="2"/>
      <c r="Q262" s="1"/>
      <c r="R262" s="2"/>
      <c r="S262" s="2"/>
    </row>
    <row r="263" spans="14:19" x14ac:dyDescent="0.2">
      <c r="N263" s="1"/>
      <c r="O263" s="2"/>
      <c r="P263" s="2"/>
      <c r="Q263" s="1"/>
      <c r="R263" s="2"/>
      <c r="S263" s="2"/>
    </row>
    <row r="264" spans="14:19" x14ac:dyDescent="0.2">
      <c r="N264" s="1"/>
      <c r="O264" s="2"/>
      <c r="P264" s="2"/>
      <c r="Q264" s="1"/>
      <c r="R264" s="2"/>
      <c r="S264" s="2"/>
    </row>
    <row r="265" spans="14:19" x14ac:dyDescent="0.2">
      <c r="N265" s="1"/>
      <c r="O265" s="2"/>
      <c r="P265" s="2"/>
      <c r="Q265" s="1"/>
      <c r="R265" s="2"/>
      <c r="S265" s="2"/>
    </row>
    <row r="266" spans="14:19" x14ac:dyDescent="0.2">
      <c r="N266" s="1"/>
      <c r="O266" s="2"/>
      <c r="P266" s="2"/>
      <c r="Q266" s="1"/>
      <c r="R266" s="2"/>
      <c r="S266" s="2"/>
    </row>
    <row r="267" spans="14:19" x14ac:dyDescent="0.2">
      <c r="N267" s="1"/>
      <c r="O267" s="2"/>
      <c r="P267" s="2"/>
      <c r="Q267" s="1"/>
      <c r="R267" s="2"/>
      <c r="S267" s="2"/>
    </row>
    <row r="268" spans="14:19" x14ac:dyDescent="0.2">
      <c r="N268" s="1"/>
      <c r="O268" s="2"/>
      <c r="P268" s="2"/>
      <c r="Q268" s="1"/>
      <c r="R268" s="2"/>
      <c r="S268" s="2"/>
    </row>
    <row r="269" spans="14:19" x14ac:dyDescent="0.2">
      <c r="N269" s="1"/>
      <c r="O269" s="2"/>
      <c r="P269" s="2"/>
      <c r="Q269" s="1"/>
      <c r="R269" s="2"/>
      <c r="S269" s="2"/>
    </row>
    <row r="270" spans="14:19" x14ac:dyDescent="0.2">
      <c r="N270" s="1"/>
      <c r="O270" s="2"/>
      <c r="P270" s="2"/>
      <c r="Q270" s="1"/>
      <c r="R270" s="2"/>
      <c r="S270" s="2"/>
    </row>
    <row r="271" spans="14:19" x14ac:dyDescent="0.2">
      <c r="N271" s="1"/>
      <c r="O271" s="2"/>
      <c r="P271" s="2"/>
      <c r="Q271" s="1"/>
      <c r="R271" s="2"/>
      <c r="S271" s="2"/>
    </row>
    <row r="272" spans="14:19" x14ac:dyDescent="0.2">
      <c r="N272" s="1"/>
      <c r="O272" s="2"/>
      <c r="P272" s="2"/>
      <c r="Q272" s="1"/>
      <c r="R272" s="2"/>
      <c r="S272" s="2"/>
    </row>
    <row r="273" spans="14:19" x14ac:dyDescent="0.2">
      <c r="N273" s="1"/>
      <c r="O273" s="2"/>
      <c r="P273" s="2"/>
      <c r="Q273" s="1"/>
      <c r="R273" s="2"/>
      <c r="S273" s="2"/>
    </row>
    <row r="274" spans="14:19" x14ac:dyDescent="0.2">
      <c r="N274" s="1"/>
      <c r="O274" s="2"/>
      <c r="P274" s="2"/>
      <c r="Q274" s="1"/>
      <c r="R274" s="2"/>
      <c r="S274" s="2"/>
    </row>
    <row r="275" spans="14:19" x14ac:dyDescent="0.2">
      <c r="N275" s="1"/>
      <c r="O275" s="2"/>
      <c r="P275" s="2"/>
      <c r="Q275" s="1"/>
      <c r="R275" s="2"/>
      <c r="S275" s="2"/>
    </row>
    <row r="276" spans="14:19" x14ac:dyDescent="0.2">
      <c r="N276" s="1"/>
      <c r="O276" s="2"/>
      <c r="P276" s="2"/>
      <c r="Q276" s="1"/>
      <c r="R276" s="2"/>
      <c r="S276" s="2"/>
    </row>
    <row r="277" spans="14:19" x14ac:dyDescent="0.2">
      <c r="N277" s="1"/>
      <c r="O277" s="2"/>
      <c r="P277" s="2"/>
      <c r="Q277" s="1"/>
      <c r="R277" s="2"/>
      <c r="S277" s="2"/>
    </row>
    <row r="278" spans="14:19" x14ac:dyDescent="0.2">
      <c r="N278" s="1"/>
      <c r="O278" s="2"/>
      <c r="P278" s="2"/>
      <c r="Q278" s="1"/>
      <c r="R278" s="2"/>
      <c r="S278" s="2"/>
    </row>
    <row r="279" spans="14:19" x14ac:dyDescent="0.2">
      <c r="N279" s="1"/>
      <c r="O279" s="2"/>
      <c r="P279" s="2"/>
      <c r="Q279" s="1"/>
      <c r="R279" s="2"/>
      <c r="S279" s="2"/>
    </row>
    <row r="280" spans="14:19" x14ac:dyDescent="0.2">
      <c r="N280" s="1"/>
      <c r="O280" s="2"/>
      <c r="P280" s="2"/>
      <c r="Q280" s="1"/>
      <c r="R280" s="2"/>
      <c r="S280" s="2"/>
    </row>
    <row r="281" spans="14:19" x14ac:dyDescent="0.2">
      <c r="N281" s="1"/>
      <c r="O281" s="2"/>
      <c r="P281" s="2"/>
      <c r="Q281" s="1"/>
      <c r="R281" s="2"/>
      <c r="S281" s="2"/>
    </row>
    <row r="282" spans="14:19" x14ac:dyDescent="0.2">
      <c r="N282" s="1"/>
      <c r="O282" s="2"/>
      <c r="P282" s="2"/>
      <c r="Q282" s="1"/>
      <c r="R282" s="2"/>
      <c r="S282" s="2"/>
    </row>
    <row r="283" spans="14:19" x14ac:dyDescent="0.2">
      <c r="N283" s="1"/>
      <c r="O283" s="2"/>
      <c r="P283" s="2"/>
      <c r="Q283" s="1"/>
      <c r="R283" s="2"/>
      <c r="S283" s="2"/>
    </row>
    <row r="284" spans="14:19" x14ac:dyDescent="0.2">
      <c r="N284" s="1"/>
      <c r="O284" s="2"/>
      <c r="P284" s="2"/>
      <c r="Q284" s="1"/>
      <c r="R284" s="2"/>
      <c r="S284" s="2"/>
    </row>
    <row r="285" spans="14:19" x14ac:dyDescent="0.2">
      <c r="N285" s="1"/>
      <c r="O285" s="2"/>
      <c r="P285" s="2"/>
      <c r="Q285" s="1"/>
      <c r="R285" s="2"/>
      <c r="S285" s="2"/>
    </row>
    <row r="286" spans="14:19" x14ac:dyDescent="0.2">
      <c r="N286" s="1"/>
      <c r="O286" s="2"/>
      <c r="P286" s="2"/>
      <c r="Q286" s="1"/>
      <c r="R286" s="2"/>
      <c r="S286" s="2"/>
    </row>
    <row r="287" spans="14:19" x14ac:dyDescent="0.2">
      <c r="N287" s="1"/>
      <c r="O287" s="2"/>
      <c r="P287" s="2"/>
      <c r="Q287" s="1"/>
      <c r="R287" s="2"/>
      <c r="S287" s="2"/>
    </row>
    <row r="288" spans="14:19" x14ac:dyDescent="0.2">
      <c r="N288" s="1"/>
      <c r="O288" s="2"/>
      <c r="P288" s="2"/>
      <c r="Q288" s="1"/>
      <c r="R288" s="2"/>
      <c r="S288" s="2"/>
    </row>
    <row r="289" spans="14:19" x14ac:dyDescent="0.2">
      <c r="N289" s="1"/>
      <c r="O289" s="2"/>
      <c r="P289" s="2"/>
      <c r="Q289" s="1"/>
      <c r="R289" s="2"/>
      <c r="S289" s="2"/>
    </row>
    <row r="290" spans="14:19" x14ac:dyDescent="0.2">
      <c r="N290" s="1"/>
      <c r="O290" s="2"/>
      <c r="P290" s="2"/>
      <c r="Q290" s="1"/>
      <c r="R290" s="2"/>
      <c r="S290" s="2"/>
    </row>
    <row r="291" spans="14:19" x14ac:dyDescent="0.2">
      <c r="N291" s="1"/>
      <c r="O291" s="2"/>
      <c r="P291" s="2"/>
      <c r="Q291" s="1"/>
      <c r="R291" s="2"/>
      <c r="S291" s="2"/>
    </row>
    <row r="292" spans="14:19" x14ac:dyDescent="0.2">
      <c r="N292" s="1"/>
      <c r="O292" s="2"/>
      <c r="P292" s="2"/>
      <c r="Q292" s="1"/>
      <c r="R292" s="2"/>
      <c r="S292" s="2"/>
    </row>
    <row r="293" spans="14:19" x14ac:dyDescent="0.2">
      <c r="N293" s="1"/>
      <c r="O293" s="2"/>
      <c r="P293" s="2"/>
      <c r="Q293" s="1"/>
      <c r="R293" s="2"/>
      <c r="S293" s="2"/>
    </row>
    <row r="294" spans="14:19" x14ac:dyDescent="0.2">
      <c r="N294" s="1"/>
      <c r="O294" s="2"/>
      <c r="P294" s="2"/>
      <c r="Q294" s="1"/>
      <c r="R294" s="2"/>
      <c r="S294" s="2"/>
    </row>
    <row r="295" spans="14:19" x14ac:dyDescent="0.2">
      <c r="N295" s="1"/>
      <c r="O295" s="2"/>
      <c r="P295" s="2"/>
      <c r="Q295" s="1"/>
      <c r="R295" s="2"/>
      <c r="S295" s="2"/>
    </row>
    <row r="296" spans="14:19" x14ac:dyDescent="0.2">
      <c r="N296" s="1"/>
      <c r="O296" s="2"/>
      <c r="P296" s="2"/>
      <c r="Q296" s="1"/>
      <c r="R296" s="2"/>
      <c r="S296" s="2"/>
    </row>
    <row r="297" spans="14:19" x14ac:dyDescent="0.2">
      <c r="N297" s="1"/>
      <c r="O297" s="2"/>
      <c r="P297" s="2"/>
      <c r="Q297" s="1"/>
      <c r="R297" s="2"/>
      <c r="S297" s="2"/>
    </row>
    <row r="298" spans="14:19" x14ac:dyDescent="0.2">
      <c r="N298" s="1"/>
      <c r="O298" s="2"/>
      <c r="P298" s="2"/>
      <c r="Q298" s="1"/>
      <c r="R298" s="2"/>
      <c r="S298" s="2"/>
    </row>
    <row r="299" spans="14:19" x14ac:dyDescent="0.2">
      <c r="N299" s="1"/>
      <c r="O299" s="2"/>
      <c r="P299" s="2"/>
      <c r="Q299" s="1"/>
      <c r="R299" s="2"/>
      <c r="S299" s="2"/>
    </row>
    <row r="300" spans="14:19" x14ac:dyDescent="0.2">
      <c r="N300" s="1"/>
      <c r="O300" s="2"/>
      <c r="P300" s="2"/>
      <c r="Q300" s="1"/>
      <c r="R300" s="2"/>
      <c r="S300" s="2"/>
    </row>
    <row r="301" spans="14:19" x14ac:dyDescent="0.2">
      <c r="N301" s="1"/>
      <c r="O301" s="2"/>
      <c r="P301" s="2"/>
      <c r="Q301" s="1"/>
      <c r="R301" s="2"/>
      <c r="S301" s="2"/>
    </row>
    <row r="302" spans="14:19" x14ac:dyDescent="0.2">
      <c r="N302" s="1"/>
      <c r="O302" s="2"/>
      <c r="P302" s="2"/>
      <c r="Q302" s="1"/>
      <c r="R302" s="2"/>
      <c r="S302" s="2"/>
    </row>
    <row r="303" spans="14:19" x14ac:dyDescent="0.2">
      <c r="N303" s="1"/>
      <c r="O303" s="2"/>
      <c r="P303" s="2"/>
      <c r="Q303" s="1"/>
      <c r="R303" s="2"/>
      <c r="S303" s="2"/>
    </row>
    <row r="304" spans="14:19" x14ac:dyDescent="0.2">
      <c r="N304" s="1"/>
      <c r="O304" s="2"/>
      <c r="P304" s="2"/>
      <c r="Q304" s="1"/>
      <c r="R304" s="2"/>
      <c r="S304" s="2"/>
    </row>
    <row r="305" spans="14:19" x14ac:dyDescent="0.2">
      <c r="N305" s="1"/>
      <c r="O305" s="2"/>
      <c r="P305" s="2"/>
      <c r="Q305" s="1"/>
      <c r="R305" s="2"/>
      <c r="S305" s="2"/>
    </row>
    <row r="306" spans="14:19" x14ac:dyDescent="0.2">
      <c r="N306" s="1"/>
      <c r="O306" s="2"/>
      <c r="P306" s="2"/>
      <c r="Q306" s="1"/>
      <c r="R306" s="2"/>
      <c r="S306" s="2"/>
    </row>
    <row r="307" spans="14:19" x14ac:dyDescent="0.2">
      <c r="N307" s="1"/>
      <c r="O307" s="2"/>
      <c r="P307" s="2"/>
      <c r="Q307" s="1"/>
      <c r="R307" s="2"/>
      <c r="S307" s="2"/>
    </row>
    <row r="308" spans="14:19" x14ac:dyDescent="0.2">
      <c r="N308" s="1"/>
      <c r="O308" s="2"/>
      <c r="P308" s="2"/>
      <c r="Q308" s="1"/>
      <c r="R308" s="2"/>
      <c r="S308" s="2"/>
    </row>
    <row r="309" spans="14:19" x14ac:dyDescent="0.2">
      <c r="N309" s="1"/>
      <c r="O309" s="2"/>
      <c r="P309" s="2"/>
      <c r="Q309" s="1"/>
      <c r="R309" s="2"/>
      <c r="S309" s="2"/>
    </row>
    <row r="310" spans="14:19" x14ac:dyDescent="0.2">
      <c r="N310" s="1"/>
      <c r="O310" s="2"/>
      <c r="P310" s="2"/>
      <c r="Q310" s="1"/>
      <c r="R310" s="2"/>
      <c r="S310" s="2"/>
    </row>
    <row r="311" spans="14:19" x14ac:dyDescent="0.2">
      <c r="N311" s="1"/>
      <c r="O311" s="2"/>
      <c r="P311" s="2"/>
      <c r="Q311" s="1"/>
      <c r="R311" s="2"/>
      <c r="S311" s="2"/>
    </row>
    <row r="312" spans="14:19" x14ac:dyDescent="0.2">
      <c r="N312" s="1"/>
      <c r="O312" s="2"/>
      <c r="P312" s="2"/>
      <c r="Q312" s="1"/>
      <c r="R312" s="2"/>
      <c r="S312" s="2"/>
    </row>
    <row r="313" spans="14:19" x14ac:dyDescent="0.2">
      <c r="N313" s="1"/>
      <c r="O313" s="2"/>
      <c r="P313" s="2"/>
      <c r="Q313" s="1"/>
      <c r="R313" s="2"/>
      <c r="S313" s="2"/>
    </row>
    <row r="314" spans="14:19" x14ac:dyDescent="0.2">
      <c r="N314" s="1"/>
      <c r="O314" s="2"/>
      <c r="P314" s="2"/>
      <c r="Q314" s="1"/>
      <c r="R314" s="2"/>
      <c r="S314" s="2"/>
    </row>
    <row r="315" spans="14:19" x14ac:dyDescent="0.2">
      <c r="N315" s="1"/>
      <c r="O315" s="2"/>
      <c r="P315" s="2"/>
      <c r="Q315" s="1"/>
      <c r="R315" s="2"/>
      <c r="S315" s="2"/>
    </row>
    <row r="316" spans="14:19" x14ac:dyDescent="0.2">
      <c r="N316" s="1"/>
      <c r="O316" s="2"/>
      <c r="P316" s="2"/>
      <c r="Q316" s="1"/>
      <c r="R316" s="2"/>
      <c r="S316" s="2"/>
    </row>
    <row r="317" spans="14:19" x14ac:dyDescent="0.2">
      <c r="N317" s="1"/>
      <c r="O317" s="2"/>
      <c r="P317" s="2"/>
      <c r="Q317" s="1"/>
      <c r="R317" s="2"/>
      <c r="S317" s="2"/>
    </row>
    <row r="318" spans="14:19" x14ac:dyDescent="0.2">
      <c r="N318" s="1"/>
      <c r="O318" s="2"/>
      <c r="P318" s="2"/>
      <c r="Q318" s="1"/>
      <c r="R318" s="2"/>
      <c r="S318" s="2"/>
    </row>
    <row r="319" spans="14:19" x14ac:dyDescent="0.2">
      <c r="N319" s="1"/>
      <c r="O319" s="2"/>
      <c r="P319" s="2"/>
      <c r="Q319" s="1"/>
      <c r="R319" s="2"/>
      <c r="S319" s="2"/>
    </row>
  </sheetData>
  <autoFilter ref="A1:S319" xr:uid="{0BBBC857-F62B-644B-992D-D5CCD324AA2E}">
    <sortState xmlns:xlrd2="http://schemas.microsoft.com/office/spreadsheetml/2017/richdata2" ref="A2:S319">
      <sortCondition ref="D1:D31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85DF-95D6-7E47-A0A8-B26035E650FE}">
  <dimension ref="A1:S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4" sqref="A1:S71"/>
    </sheetView>
  </sheetViews>
  <sheetFormatPr baseColWidth="10" defaultRowHeight="16" x14ac:dyDescent="0.2"/>
  <cols>
    <col min="1" max="1" width="7.33203125" bestFit="1" customWidth="1"/>
    <col min="2" max="2" width="16.6640625" bestFit="1" customWidth="1"/>
    <col min="3" max="3" width="13.33203125" bestFit="1" customWidth="1"/>
    <col min="4" max="4" width="14.33203125" bestFit="1" customWidth="1"/>
    <col min="5" max="5" width="12.83203125" bestFit="1" customWidth="1"/>
    <col min="6" max="6" width="9.5" bestFit="1" customWidth="1"/>
    <col min="7" max="7" width="13.83203125" bestFit="1" customWidth="1"/>
    <col min="8" max="8" width="11.33203125" bestFit="1" customWidth="1"/>
    <col min="9" max="9" width="23.33203125" bestFit="1" customWidth="1"/>
    <col min="10" max="10" width="8.1640625" bestFit="1" customWidth="1"/>
    <col min="11" max="11" width="6.6640625" style="3" bestFit="1" customWidth="1"/>
    <col min="12" max="12" width="7.83203125" style="4" bestFit="1" customWidth="1"/>
    <col min="13" max="14" width="5.83203125" bestFit="1" customWidth="1"/>
    <col min="15" max="15" width="7.5" style="4" bestFit="1" customWidth="1"/>
    <col min="16" max="16" width="16.33203125" bestFit="1" customWidth="1"/>
    <col min="17" max="17" width="13.1640625" bestFit="1" customWidth="1"/>
    <col min="18" max="18" width="15.33203125" bestFit="1" customWidth="1"/>
    <col min="19" max="19" width="10.83203125" bestFit="1" customWidth="1"/>
  </cols>
  <sheetData>
    <row r="1" spans="1:19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s="4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</row>
    <row r="2" spans="1:19" x14ac:dyDescent="0.2">
      <c r="A2">
        <v>2014</v>
      </c>
      <c r="B2" t="s">
        <v>119</v>
      </c>
      <c r="C2" t="s">
        <v>321</v>
      </c>
      <c r="D2" t="s">
        <v>62</v>
      </c>
      <c r="E2" t="s">
        <v>94</v>
      </c>
      <c r="F2">
        <v>12</v>
      </c>
      <c r="G2">
        <v>270</v>
      </c>
      <c r="H2">
        <v>428</v>
      </c>
      <c r="I2" s="6">
        <v>63.084112149532714</v>
      </c>
      <c r="J2">
        <v>3855</v>
      </c>
      <c r="K2" s="3">
        <v>9.0070093457943923</v>
      </c>
      <c r="L2" s="4">
        <v>9.6</v>
      </c>
      <c r="M2">
        <v>29</v>
      </c>
      <c r="N2">
        <v>7</v>
      </c>
      <c r="O2" s="4">
        <v>157.80000000000001</v>
      </c>
      <c r="P2">
        <v>84</v>
      </c>
      <c r="Q2">
        <v>101</v>
      </c>
      <c r="R2" s="3">
        <v>1.2</v>
      </c>
      <c r="S2">
        <v>6</v>
      </c>
    </row>
    <row r="3" spans="1:19" x14ac:dyDescent="0.2">
      <c r="A3">
        <v>2015</v>
      </c>
      <c r="B3" t="s">
        <v>606</v>
      </c>
      <c r="C3" t="s">
        <v>320</v>
      </c>
      <c r="D3" t="s">
        <v>62</v>
      </c>
      <c r="E3" t="s">
        <v>94</v>
      </c>
      <c r="F3">
        <v>8</v>
      </c>
      <c r="G3">
        <v>48</v>
      </c>
      <c r="H3">
        <v>85</v>
      </c>
      <c r="I3" s="6">
        <v>56.470588235294116</v>
      </c>
      <c r="J3">
        <v>804</v>
      </c>
      <c r="K3" s="3">
        <v>9.4588235294117649</v>
      </c>
      <c r="L3" s="4">
        <v>10.8</v>
      </c>
      <c r="M3">
        <v>8</v>
      </c>
      <c r="N3">
        <v>1</v>
      </c>
      <c r="O3" s="4">
        <v>164.6</v>
      </c>
      <c r="P3">
        <v>32</v>
      </c>
      <c r="Q3">
        <v>185</v>
      </c>
      <c r="R3" s="3">
        <v>5.8</v>
      </c>
      <c r="S3">
        <v>3</v>
      </c>
    </row>
    <row r="4" spans="1:19" x14ac:dyDescent="0.2">
      <c r="A4">
        <v>2016</v>
      </c>
      <c r="B4" t="s">
        <v>312</v>
      </c>
      <c r="C4" t="s">
        <v>322</v>
      </c>
      <c r="D4" t="s">
        <v>62</v>
      </c>
      <c r="E4" t="s">
        <v>94</v>
      </c>
      <c r="F4">
        <v>10</v>
      </c>
      <c r="G4">
        <v>116</v>
      </c>
      <c r="H4">
        <v>196</v>
      </c>
      <c r="I4" s="6">
        <v>59.183673469387756</v>
      </c>
      <c r="J4">
        <v>1526</v>
      </c>
      <c r="K4" s="3">
        <v>7.7857142857142856</v>
      </c>
      <c r="L4" s="4">
        <v>7.5</v>
      </c>
      <c r="M4">
        <v>13</v>
      </c>
      <c r="N4">
        <v>7</v>
      </c>
      <c r="O4" s="4">
        <v>139.30000000000001</v>
      </c>
      <c r="P4">
        <v>25</v>
      </c>
      <c r="Q4">
        <v>-26</v>
      </c>
      <c r="R4" s="3">
        <v>-1</v>
      </c>
      <c r="S4">
        <v>1</v>
      </c>
    </row>
    <row r="5" spans="1:19" x14ac:dyDescent="0.2">
      <c r="A5">
        <v>2017</v>
      </c>
      <c r="B5" t="s">
        <v>312</v>
      </c>
      <c r="C5" t="s">
        <v>320</v>
      </c>
      <c r="D5" t="s">
        <v>62</v>
      </c>
      <c r="E5" t="s">
        <v>94</v>
      </c>
      <c r="F5">
        <v>9</v>
      </c>
      <c r="G5">
        <v>105</v>
      </c>
      <c r="H5">
        <v>201</v>
      </c>
      <c r="I5" s="6">
        <v>52.238805970149251</v>
      </c>
      <c r="J5">
        <v>1471</v>
      </c>
      <c r="K5" s="3">
        <v>7.3184079601990053</v>
      </c>
      <c r="L5" s="4">
        <v>6.3</v>
      </c>
      <c r="M5">
        <v>8</v>
      </c>
      <c r="N5">
        <v>8</v>
      </c>
      <c r="O5" s="4">
        <v>118.9</v>
      </c>
      <c r="P5">
        <v>30</v>
      </c>
      <c r="Q5">
        <v>-79</v>
      </c>
      <c r="R5" s="3">
        <v>-2.6</v>
      </c>
      <c r="S5">
        <v>0</v>
      </c>
    </row>
    <row r="6" spans="1:19" x14ac:dyDescent="0.2">
      <c r="A6">
        <v>2018</v>
      </c>
      <c r="B6" t="s">
        <v>231</v>
      </c>
      <c r="C6" t="s">
        <v>320</v>
      </c>
      <c r="D6" t="s">
        <v>62</v>
      </c>
      <c r="E6" t="s">
        <v>94</v>
      </c>
      <c r="F6">
        <v>13</v>
      </c>
      <c r="G6">
        <v>240</v>
      </c>
      <c r="H6">
        <v>390</v>
      </c>
      <c r="I6" s="6">
        <v>61.53846153846154</v>
      </c>
      <c r="J6">
        <v>3019</v>
      </c>
      <c r="K6" s="3">
        <v>7.7410256410256411</v>
      </c>
      <c r="L6" s="4">
        <v>7.7</v>
      </c>
      <c r="M6">
        <v>19</v>
      </c>
      <c r="N6">
        <v>9</v>
      </c>
      <c r="O6" s="4">
        <v>138</v>
      </c>
      <c r="P6">
        <v>133</v>
      </c>
      <c r="Q6">
        <v>375</v>
      </c>
      <c r="R6" s="3">
        <v>2.8</v>
      </c>
      <c r="S6">
        <v>7</v>
      </c>
    </row>
    <row r="7" spans="1:19" x14ac:dyDescent="0.2">
      <c r="A7">
        <v>2019</v>
      </c>
      <c r="B7" t="s">
        <v>231</v>
      </c>
      <c r="C7" t="s">
        <v>319</v>
      </c>
      <c r="D7" t="s">
        <v>62</v>
      </c>
      <c r="E7" t="s">
        <v>94</v>
      </c>
      <c r="F7">
        <v>14</v>
      </c>
      <c r="G7">
        <v>251</v>
      </c>
      <c r="H7">
        <v>389</v>
      </c>
      <c r="I7" s="6">
        <v>64.52442159383034</v>
      </c>
      <c r="J7">
        <v>3161</v>
      </c>
      <c r="K7" s="3">
        <v>8.125964010282777</v>
      </c>
      <c r="L7" s="4">
        <v>8.4</v>
      </c>
      <c r="M7">
        <v>21</v>
      </c>
      <c r="N7">
        <v>7</v>
      </c>
      <c r="O7" s="4">
        <v>147</v>
      </c>
      <c r="P7">
        <v>147</v>
      </c>
      <c r="Q7">
        <v>344</v>
      </c>
      <c r="R7" s="3">
        <v>2.2999999999999998</v>
      </c>
      <c r="S7">
        <v>11</v>
      </c>
    </row>
    <row r="8" spans="1:19" x14ac:dyDescent="0.2">
      <c r="A8">
        <v>2020</v>
      </c>
      <c r="B8" t="s">
        <v>231</v>
      </c>
      <c r="C8" t="s">
        <v>321</v>
      </c>
      <c r="D8" t="s">
        <v>62</v>
      </c>
      <c r="E8" t="s">
        <v>94</v>
      </c>
      <c r="F8">
        <v>9</v>
      </c>
      <c r="G8">
        <v>198</v>
      </c>
      <c r="H8">
        <v>321</v>
      </c>
      <c r="I8" s="6">
        <v>61.682242990654203</v>
      </c>
      <c r="J8">
        <v>1958</v>
      </c>
      <c r="K8" s="3">
        <v>6.0996884735202492</v>
      </c>
      <c r="L8" s="4">
        <v>5.9</v>
      </c>
      <c r="M8">
        <v>14</v>
      </c>
      <c r="N8">
        <v>8</v>
      </c>
      <c r="O8" s="4">
        <v>122.3</v>
      </c>
      <c r="P8">
        <v>107</v>
      </c>
      <c r="Q8">
        <v>154</v>
      </c>
      <c r="R8" s="3">
        <v>1.4392523364485981</v>
      </c>
      <c r="S8">
        <v>4</v>
      </c>
    </row>
    <row r="9" spans="1:19" x14ac:dyDescent="0.2">
      <c r="A9">
        <v>2014</v>
      </c>
      <c r="B9" t="s">
        <v>560</v>
      </c>
      <c r="C9" t="s">
        <v>319</v>
      </c>
      <c r="D9" t="s">
        <v>75</v>
      </c>
      <c r="E9" t="s">
        <v>94</v>
      </c>
      <c r="F9">
        <v>11</v>
      </c>
      <c r="G9">
        <v>254</v>
      </c>
      <c r="H9">
        <v>451</v>
      </c>
      <c r="I9" s="6">
        <v>56.31929046563193</v>
      </c>
      <c r="J9">
        <v>2669</v>
      </c>
      <c r="K9" s="3">
        <v>5.917960088691796</v>
      </c>
      <c r="L9" s="4">
        <v>5.8</v>
      </c>
      <c r="M9">
        <v>18</v>
      </c>
      <c r="N9">
        <v>9</v>
      </c>
      <c r="O9" s="4">
        <v>115.2</v>
      </c>
      <c r="P9">
        <v>125</v>
      </c>
      <c r="Q9">
        <v>421</v>
      </c>
      <c r="R9" s="3">
        <v>3.4</v>
      </c>
      <c r="S9">
        <v>3</v>
      </c>
    </row>
    <row r="10" spans="1:19" x14ac:dyDescent="0.2">
      <c r="A10">
        <v>2015</v>
      </c>
      <c r="B10" t="s">
        <v>535</v>
      </c>
      <c r="C10" t="s">
        <v>320</v>
      </c>
      <c r="D10" t="s">
        <v>75</v>
      </c>
      <c r="E10" t="s">
        <v>94</v>
      </c>
      <c r="F10">
        <v>11</v>
      </c>
      <c r="G10">
        <v>107</v>
      </c>
      <c r="H10">
        <v>192</v>
      </c>
      <c r="I10" s="6">
        <f t="shared" ref="I10:I70" si="0">G10/H10*100</f>
        <v>55.729166666666664</v>
      </c>
      <c r="J10">
        <v>1247</v>
      </c>
      <c r="K10" s="3">
        <f>J10/H10</f>
        <v>6.494791666666667</v>
      </c>
      <c r="L10" s="4">
        <v>6.6</v>
      </c>
      <c r="M10">
        <v>10</v>
      </c>
      <c r="N10">
        <v>4</v>
      </c>
      <c r="O10" s="4">
        <v>123.3</v>
      </c>
      <c r="P10">
        <v>94</v>
      </c>
      <c r="Q10">
        <v>330</v>
      </c>
      <c r="R10" s="3">
        <f>Q10/P10</f>
        <v>3.5106382978723403</v>
      </c>
      <c r="S10">
        <v>4</v>
      </c>
    </row>
    <row r="11" spans="1:19" x14ac:dyDescent="0.2">
      <c r="A11">
        <v>2016</v>
      </c>
      <c r="B11" t="s">
        <v>468</v>
      </c>
      <c r="C11" t="s">
        <v>320</v>
      </c>
      <c r="D11" t="s">
        <v>75</v>
      </c>
      <c r="E11" t="s">
        <v>94</v>
      </c>
      <c r="F11">
        <v>10</v>
      </c>
      <c r="G11">
        <v>133</v>
      </c>
      <c r="H11">
        <v>225</v>
      </c>
      <c r="I11" s="6">
        <f t="shared" si="0"/>
        <v>59.111111111111114</v>
      </c>
      <c r="J11">
        <v>1791</v>
      </c>
      <c r="K11" s="3">
        <f t="shared" ref="K11:K71" si="1">J11/H11</f>
        <v>7.96</v>
      </c>
      <c r="L11" s="4">
        <v>8</v>
      </c>
      <c r="M11">
        <v>12</v>
      </c>
      <c r="N11">
        <v>5</v>
      </c>
      <c r="O11" s="4">
        <v>139.1</v>
      </c>
      <c r="P11">
        <v>36</v>
      </c>
      <c r="Q11">
        <v>59</v>
      </c>
      <c r="R11" s="3">
        <f t="shared" ref="R11:R71" si="2">Q11/P11</f>
        <v>1.6388888888888888</v>
      </c>
      <c r="S11">
        <v>1</v>
      </c>
    </row>
    <row r="12" spans="1:19" x14ac:dyDescent="0.2">
      <c r="A12">
        <v>2017</v>
      </c>
      <c r="B12" t="s">
        <v>636</v>
      </c>
      <c r="C12" t="s">
        <v>321</v>
      </c>
      <c r="D12" t="s">
        <v>75</v>
      </c>
      <c r="E12" t="s">
        <v>94</v>
      </c>
      <c r="F12">
        <v>8</v>
      </c>
      <c r="G12">
        <v>161</v>
      </c>
      <c r="H12">
        <v>243</v>
      </c>
      <c r="I12" s="6">
        <f t="shared" si="0"/>
        <v>66.255144032921805</v>
      </c>
      <c r="J12">
        <v>1787</v>
      </c>
      <c r="K12" s="3">
        <f t="shared" si="1"/>
        <v>7.3539094650205765</v>
      </c>
      <c r="L12" s="4">
        <v>8</v>
      </c>
      <c r="M12">
        <v>15</v>
      </c>
      <c r="N12">
        <v>3</v>
      </c>
      <c r="O12" s="4">
        <v>145.9</v>
      </c>
      <c r="P12">
        <v>31</v>
      </c>
      <c r="Q12">
        <v>-5</v>
      </c>
      <c r="R12" s="3">
        <f t="shared" si="2"/>
        <v>-0.16129032258064516</v>
      </c>
      <c r="S12">
        <v>0</v>
      </c>
    </row>
    <row r="13" spans="1:19" x14ac:dyDescent="0.2">
      <c r="A13">
        <v>2018</v>
      </c>
      <c r="B13" t="s">
        <v>284</v>
      </c>
      <c r="C13" t="s">
        <v>322</v>
      </c>
      <c r="D13" t="s">
        <v>75</v>
      </c>
      <c r="E13" t="s">
        <v>94</v>
      </c>
      <c r="F13">
        <v>10</v>
      </c>
      <c r="G13">
        <v>146</v>
      </c>
      <c r="H13">
        <v>220</v>
      </c>
      <c r="I13" s="6">
        <f t="shared" si="0"/>
        <v>66.363636363636374</v>
      </c>
      <c r="J13">
        <v>2250</v>
      </c>
      <c r="K13" s="3">
        <f t="shared" si="1"/>
        <v>10.227272727272727</v>
      </c>
      <c r="L13" s="4">
        <v>10.3</v>
      </c>
      <c r="M13">
        <v>16</v>
      </c>
      <c r="N13">
        <v>7</v>
      </c>
      <c r="O13" s="4">
        <v>169.9</v>
      </c>
      <c r="P13">
        <v>100</v>
      </c>
      <c r="Q13">
        <v>308</v>
      </c>
      <c r="R13" s="3">
        <f t="shared" si="2"/>
        <v>3.08</v>
      </c>
      <c r="S13">
        <v>5</v>
      </c>
    </row>
    <row r="14" spans="1:19" x14ac:dyDescent="0.2">
      <c r="A14">
        <v>2019</v>
      </c>
      <c r="B14" t="s">
        <v>284</v>
      </c>
      <c r="C14" t="s">
        <v>320</v>
      </c>
      <c r="D14" t="s">
        <v>75</v>
      </c>
      <c r="E14" t="s">
        <v>94</v>
      </c>
      <c r="F14">
        <v>13</v>
      </c>
      <c r="G14">
        <v>312</v>
      </c>
      <c r="H14">
        <v>475</v>
      </c>
      <c r="I14" s="6">
        <f t="shared" si="0"/>
        <v>65.684210526315795</v>
      </c>
      <c r="J14">
        <v>3982</v>
      </c>
      <c r="K14" s="3">
        <f t="shared" si="1"/>
        <v>8.3831578947368417</v>
      </c>
      <c r="L14" s="4">
        <v>8.6999999999999993</v>
      </c>
      <c r="M14">
        <v>27</v>
      </c>
      <c r="N14">
        <v>9</v>
      </c>
      <c r="O14" s="4">
        <v>151.1</v>
      </c>
      <c r="P14">
        <v>93</v>
      </c>
      <c r="Q14">
        <v>249</v>
      </c>
      <c r="R14" s="3">
        <f t="shared" si="2"/>
        <v>2.6774193548387095</v>
      </c>
      <c r="S14">
        <v>8</v>
      </c>
    </row>
    <row r="15" spans="1:19" x14ac:dyDescent="0.2">
      <c r="A15">
        <v>2020</v>
      </c>
      <c r="B15" t="s">
        <v>284</v>
      </c>
      <c r="C15" t="s">
        <v>319</v>
      </c>
      <c r="D15" t="s">
        <v>75</v>
      </c>
      <c r="E15" t="s">
        <v>94</v>
      </c>
      <c r="F15">
        <v>12</v>
      </c>
      <c r="G15">
        <v>243</v>
      </c>
      <c r="H15">
        <v>365</v>
      </c>
      <c r="I15" s="6">
        <f t="shared" si="0"/>
        <v>66.575342465753423</v>
      </c>
      <c r="J15">
        <v>2750</v>
      </c>
      <c r="K15" s="3">
        <f t="shared" si="1"/>
        <v>7.5342465753424657</v>
      </c>
      <c r="L15" s="4">
        <v>7.5</v>
      </c>
      <c r="M15">
        <v>19</v>
      </c>
      <c r="N15">
        <v>9</v>
      </c>
      <c r="O15" s="4">
        <v>142.1</v>
      </c>
      <c r="P15">
        <v>87</v>
      </c>
      <c r="Q15">
        <v>382</v>
      </c>
      <c r="R15" s="3">
        <f t="shared" si="2"/>
        <v>4.3908045977011492</v>
      </c>
      <c r="S15">
        <v>5</v>
      </c>
    </row>
    <row r="16" spans="1:19" x14ac:dyDescent="0.2">
      <c r="A16">
        <v>2014</v>
      </c>
      <c r="B16" t="s">
        <v>551</v>
      </c>
      <c r="C16" t="s">
        <v>319</v>
      </c>
      <c r="D16" t="s">
        <v>66</v>
      </c>
      <c r="E16" t="s">
        <v>94</v>
      </c>
      <c r="F16">
        <v>12</v>
      </c>
      <c r="G16">
        <v>137</v>
      </c>
      <c r="H16">
        <v>244</v>
      </c>
      <c r="I16" s="6">
        <f t="shared" si="0"/>
        <v>56.147540983606561</v>
      </c>
      <c r="J16">
        <v>1715</v>
      </c>
      <c r="K16" s="3">
        <f t="shared" si="1"/>
        <v>7.028688524590164</v>
      </c>
      <c r="L16" s="4">
        <v>6.7</v>
      </c>
      <c r="M16">
        <v>9</v>
      </c>
      <c r="N16">
        <v>6</v>
      </c>
      <c r="O16" s="4">
        <v>122.4</v>
      </c>
      <c r="P16">
        <v>67</v>
      </c>
      <c r="Q16">
        <v>23</v>
      </c>
      <c r="R16" s="3">
        <f t="shared" si="2"/>
        <v>0.34328358208955223</v>
      </c>
      <c r="S16">
        <v>4</v>
      </c>
    </row>
    <row r="17" spans="1:19" x14ac:dyDescent="0.2">
      <c r="A17">
        <v>2015</v>
      </c>
      <c r="B17" t="s">
        <v>418</v>
      </c>
      <c r="C17" t="s">
        <v>322</v>
      </c>
      <c r="D17" t="s">
        <v>66</v>
      </c>
      <c r="E17" t="s">
        <v>94</v>
      </c>
      <c r="F17">
        <v>10</v>
      </c>
      <c r="G17">
        <v>164</v>
      </c>
      <c r="H17">
        <v>315</v>
      </c>
      <c r="I17" s="6">
        <f t="shared" si="0"/>
        <v>52.06349206349207</v>
      </c>
      <c r="J17">
        <v>1719</v>
      </c>
      <c r="K17" s="3">
        <f t="shared" si="1"/>
        <v>5.4571428571428573</v>
      </c>
      <c r="L17" s="4">
        <v>4.5</v>
      </c>
      <c r="M17">
        <v>8</v>
      </c>
      <c r="N17">
        <v>10</v>
      </c>
      <c r="O17" s="4">
        <v>99.9</v>
      </c>
      <c r="P17">
        <v>58</v>
      </c>
      <c r="Q17">
        <v>-82</v>
      </c>
      <c r="R17" s="3">
        <f t="shared" si="2"/>
        <v>-1.4137931034482758</v>
      </c>
      <c r="S17">
        <v>0</v>
      </c>
    </row>
    <row r="18" spans="1:19" x14ac:dyDescent="0.2">
      <c r="A18">
        <v>2016</v>
      </c>
      <c r="B18" t="s">
        <v>637</v>
      </c>
      <c r="C18" t="s">
        <v>319</v>
      </c>
      <c r="D18" t="s">
        <v>66</v>
      </c>
      <c r="E18" t="s">
        <v>94</v>
      </c>
      <c r="F18">
        <v>7</v>
      </c>
      <c r="G18">
        <v>112</v>
      </c>
      <c r="H18">
        <v>191</v>
      </c>
      <c r="I18" s="6">
        <f t="shared" si="0"/>
        <v>58.638743455497377</v>
      </c>
      <c r="J18" s="2">
        <v>1075</v>
      </c>
      <c r="K18" s="3">
        <f t="shared" si="1"/>
        <v>5.6282722513089007</v>
      </c>
      <c r="L18" s="4">
        <v>4.2</v>
      </c>
      <c r="M18" s="2">
        <v>7</v>
      </c>
      <c r="N18" s="2">
        <v>9</v>
      </c>
      <c r="O18" s="4">
        <v>108.6</v>
      </c>
      <c r="P18" s="2">
        <v>28</v>
      </c>
      <c r="Q18" s="2">
        <v>91</v>
      </c>
      <c r="R18" s="3">
        <f t="shared" si="2"/>
        <v>3.25</v>
      </c>
      <c r="S18" s="2">
        <v>0</v>
      </c>
    </row>
    <row r="19" spans="1:19" x14ac:dyDescent="0.2">
      <c r="A19">
        <v>2017</v>
      </c>
      <c r="B19" t="s">
        <v>400</v>
      </c>
      <c r="C19" t="s">
        <v>319</v>
      </c>
      <c r="D19" t="s">
        <v>66</v>
      </c>
      <c r="E19" t="s">
        <v>94</v>
      </c>
      <c r="F19">
        <v>10</v>
      </c>
      <c r="G19">
        <v>148</v>
      </c>
      <c r="H19">
        <v>273</v>
      </c>
      <c r="I19" s="6">
        <f t="shared" si="0"/>
        <v>54.212454212454212</v>
      </c>
      <c r="J19">
        <v>1609</v>
      </c>
      <c r="K19" s="3">
        <f t="shared" si="1"/>
        <v>5.8937728937728942</v>
      </c>
      <c r="L19" s="4">
        <v>5</v>
      </c>
      <c r="M19">
        <v>10</v>
      </c>
      <c r="N19">
        <v>10</v>
      </c>
      <c r="O19" s="4">
        <v>108.5</v>
      </c>
      <c r="P19">
        <v>25</v>
      </c>
      <c r="Q19">
        <v>-87</v>
      </c>
      <c r="R19" s="3">
        <f t="shared" si="2"/>
        <v>-3.48</v>
      </c>
      <c r="S19">
        <v>0</v>
      </c>
    </row>
    <row r="20" spans="1:19" x14ac:dyDescent="0.2">
      <c r="A20">
        <v>2018</v>
      </c>
      <c r="B20" t="s">
        <v>400</v>
      </c>
      <c r="C20" t="s">
        <v>321</v>
      </c>
      <c r="D20" t="s">
        <v>66</v>
      </c>
      <c r="E20" t="s">
        <v>94</v>
      </c>
      <c r="F20">
        <v>11</v>
      </c>
      <c r="G20">
        <v>183</v>
      </c>
      <c r="H20">
        <v>321</v>
      </c>
      <c r="I20" s="6">
        <f t="shared" si="0"/>
        <v>57.009345794392516</v>
      </c>
      <c r="J20">
        <v>1894</v>
      </c>
      <c r="K20" s="3">
        <f t="shared" si="1"/>
        <v>5.9003115264797508</v>
      </c>
      <c r="L20" s="4">
        <v>6.3</v>
      </c>
      <c r="M20">
        <v>13</v>
      </c>
      <c r="N20">
        <v>3</v>
      </c>
      <c r="O20" s="4">
        <v>118.1</v>
      </c>
      <c r="P20">
        <v>35</v>
      </c>
      <c r="Q20">
        <v>-156</v>
      </c>
      <c r="R20" s="3">
        <f t="shared" si="2"/>
        <v>-4.4571428571428573</v>
      </c>
      <c r="S20">
        <v>0</v>
      </c>
    </row>
    <row r="21" spans="1:19" x14ac:dyDescent="0.2">
      <c r="A21">
        <v>2019</v>
      </c>
      <c r="B21" t="s">
        <v>366</v>
      </c>
      <c r="C21" t="s">
        <v>321</v>
      </c>
      <c r="D21" t="s">
        <v>66</v>
      </c>
      <c r="E21" t="s">
        <v>94</v>
      </c>
      <c r="F21">
        <v>12</v>
      </c>
      <c r="G21">
        <v>226</v>
      </c>
      <c r="H21">
        <v>371</v>
      </c>
      <c r="I21" s="6">
        <f t="shared" si="0"/>
        <v>60.916442048517517</v>
      </c>
      <c r="J21">
        <v>2664</v>
      </c>
      <c r="K21" s="3">
        <f t="shared" si="1"/>
        <v>7.1805929919137466</v>
      </c>
      <c r="L21" s="4">
        <v>7.1</v>
      </c>
      <c r="M21">
        <v>24</v>
      </c>
      <c r="N21">
        <v>11</v>
      </c>
      <c r="O21" s="4">
        <v>136.69999999999999</v>
      </c>
      <c r="P21">
        <v>67</v>
      </c>
      <c r="Q21">
        <v>68</v>
      </c>
      <c r="R21" s="3">
        <f t="shared" si="2"/>
        <v>1.0149253731343284</v>
      </c>
      <c r="S21">
        <v>1</v>
      </c>
    </row>
    <row r="22" spans="1:19" x14ac:dyDescent="0.2">
      <c r="A22">
        <v>2020</v>
      </c>
      <c r="B22" t="s">
        <v>273</v>
      </c>
      <c r="C22" t="s">
        <v>322</v>
      </c>
      <c r="D22" t="s">
        <v>66</v>
      </c>
      <c r="E22" t="s">
        <v>94</v>
      </c>
      <c r="F22">
        <v>7</v>
      </c>
      <c r="G22">
        <v>76</v>
      </c>
      <c r="H22">
        <v>152</v>
      </c>
      <c r="I22" s="6">
        <f t="shared" si="0"/>
        <v>50</v>
      </c>
      <c r="J22">
        <v>718</v>
      </c>
      <c r="K22" s="3">
        <f t="shared" si="1"/>
        <v>4.7236842105263159</v>
      </c>
      <c r="L22" s="4">
        <v>3.7</v>
      </c>
      <c r="M22">
        <v>1</v>
      </c>
      <c r="N22">
        <v>4</v>
      </c>
      <c r="O22" s="4">
        <v>86.6</v>
      </c>
      <c r="P22">
        <v>73</v>
      </c>
      <c r="Q22">
        <v>20</v>
      </c>
      <c r="R22" s="3">
        <f t="shared" si="2"/>
        <v>0.27397260273972601</v>
      </c>
      <c r="S22">
        <v>3</v>
      </c>
    </row>
    <row r="23" spans="1:19" x14ac:dyDescent="0.2">
      <c r="A23">
        <v>2014</v>
      </c>
      <c r="B23" t="s">
        <v>565</v>
      </c>
      <c r="C23" t="s">
        <v>321</v>
      </c>
      <c r="D23" t="s">
        <v>106</v>
      </c>
      <c r="E23" t="s">
        <v>94</v>
      </c>
      <c r="F23">
        <v>13</v>
      </c>
      <c r="G23">
        <v>262</v>
      </c>
      <c r="H23">
        <v>397</v>
      </c>
      <c r="I23" s="6">
        <f t="shared" si="0"/>
        <v>65.994962216624685</v>
      </c>
      <c r="J23">
        <v>3501</v>
      </c>
      <c r="K23" s="3">
        <f t="shared" si="1"/>
        <v>8.8186397984886646</v>
      </c>
      <c r="L23" s="4">
        <v>9.1</v>
      </c>
      <c r="M23">
        <v>22</v>
      </c>
      <c r="N23">
        <v>7</v>
      </c>
      <c r="O23" s="4">
        <v>154.80000000000001</v>
      </c>
      <c r="P23">
        <v>154</v>
      </c>
      <c r="Q23">
        <v>484</v>
      </c>
      <c r="R23" s="3">
        <f t="shared" si="2"/>
        <v>3.1428571428571428</v>
      </c>
      <c r="S23">
        <v>9</v>
      </c>
    </row>
    <row r="24" spans="1:19" x14ac:dyDescent="0.2">
      <c r="A24">
        <v>2015</v>
      </c>
      <c r="B24" t="s">
        <v>520</v>
      </c>
      <c r="C24" t="s">
        <v>319</v>
      </c>
      <c r="D24" t="s">
        <v>106</v>
      </c>
      <c r="E24" t="s">
        <v>94</v>
      </c>
      <c r="F24">
        <v>13</v>
      </c>
      <c r="G24">
        <v>131</v>
      </c>
      <c r="H24">
        <v>275</v>
      </c>
      <c r="I24" s="6">
        <f t="shared" si="0"/>
        <v>47.63636363636364</v>
      </c>
      <c r="J24">
        <v>1837</v>
      </c>
      <c r="K24" s="3">
        <f t="shared" si="1"/>
        <v>6.68</v>
      </c>
      <c r="L24" s="4">
        <v>5.7</v>
      </c>
      <c r="M24">
        <v>9</v>
      </c>
      <c r="N24">
        <v>10</v>
      </c>
      <c r="O24" s="4">
        <v>107.3</v>
      </c>
      <c r="P24">
        <v>180</v>
      </c>
      <c r="Q24">
        <v>613</v>
      </c>
      <c r="R24" s="3">
        <f t="shared" si="2"/>
        <v>3.4055555555555554</v>
      </c>
      <c r="S24">
        <v>13</v>
      </c>
    </row>
    <row r="25" spans="1:19" x14ac:dyDescent="0.2">
      <c r="A25">
        <v>2016</v>
      </c>
      <c r="B25" t="s">
        <v>499</v>
      </c>
      <c r="C25" t="s">
        <v>319</v>
      </c>
      <c r="D25" t="s">
        <v>106</v>
      </c>
      <c r="E25" t="s">
        <v>94</v>
      </c>
      <c r="F25">
        <v>13</v>
      </c>
      <c r="G25">
        <v>152</v>
      </c>
      <c r="H25">
        <v>264</v>
      </c>
      <c r="I25" s="6">
        <f t="shared" si="0"/>
        <v>57.575757575757578</v>
      </c>
      <c r="J25">
        <v>1755</v>
      </c>
      <c r="K25" s="3">
        <f t="shared" si="1"/>
        <v>6.6477272727272725</v>
      </c>
      <c r="L25" s="4">
        <v>6.6</v>
      </c>
      <c r="M25">
        <v>9</v>
      </c>
      <c r="N25">
        <v>4</v>
      </c>
      <c r="O25" s="4">
        <v>121.6</v>
      </c>
      <c r="P25">
        <v>183</v>
      </c>
      <c r="Q25">
        <v>1012</v>
      </c>
      <c r="R25" s="3">
        <f t="shared" si="2"/>
        <v>5.5300546448087431</v>
      </c>
      <c r="S25">
        <v>12</v>
      </c>
    </row>
    <row r="26" spans="1:19" x14ac:dyDescent="0.2">
      <c r="A26">
        <v>2017</v>
      </c>
      <c r="B26" t="s">
        <v>499</v>
      </c>
      <c r="C26" t="s">
        <v>321</v>
      </c>
      <c r="D26" t="s">
        <v>106</v>
      </c>
      <c r="E26" t="s">
        <v>94</v>
      </c>
      <c r="F26">
        <v>5</v>
      </c>
      <c r="G26">
        <v>55</v>
      </c>
      <c r="H26">
        <v>100</v>
      </c>
      <c r="I26" s="6">
        <f t="shared" si="0"/>
        <v>55.000000000000007</v>
      </c>
      <c r="J26">
        <v>930</v>
      </c>
      <c r="K26" s="3">
        <f t="shared" si="1"/>
        <v>9.3000000000000007</v>
      </c>
      <c r="L26" s="4">
        <v>9.4</v>
      </c>
      <c r="M26">
        <v>7</v>
      </c>
      <c r="N26">
        <v>3</v>
      </c>
      <c r="O26" s="4">
        <v>150.19999999999999</v>
      </c>
      <c r="P26">
        <v>65</v>
      </c>
      <c r="Q26">
        <v>336</v>
      </c>
      <c r="R26" s="3">
        <f t="shared" si="2"/>
        <v>5.1692307692307695</v>
      </c>
      <c r="S26">
        <v>3</v>
      </c>
    </row>
    <row r="27" spans="1:19" x14ac:dyDescent="0.2">
      <c r="A27">
        <v>2018</v>
      </c>
      <c r="B27" t="s">
        <v>341</v>
      </c>
      <c r="C27" t="s">
        <v>320</v>
      </c>
      <c r="D27" t="s">
        <v>106</v>
      </c>
      <c r="E27" t="s">
        <v>94</v>
      </c>
      <c r="F27">
        <v>11</v>
      </c>
      <c r="G27">
        <v>122</v>
      </c>
      <c r="H27">
        <v>208</v>
      </c>
      <c r="I27" s="6">
        <f t="shared" si="0"/>
        <v>58.653846153846153</v>
      </c>
      <c r="J27">
        <v>1391</v>
      </c>
      <c r="K27" s="3">
        <f t="shared" si="1"/>
        <v>6.6875</v>
      </c>
      <c r="L27" s="4">
        <v>6.7</v>
      </c>
      <c r="M27">
        <v>9</v>
      </c>
      <c r="N27">
        <v>4</v>
      </c>
      <c r="O27" s="4">
        <v>125.3</v>
      </c>
      <c r="P27">
        <v>105</v>
      </c>
      <c r="Q27">
        <v>373</v>
      </c>
      <c r="R27" s="3">
        <f t="shared" si="2"/>
        <v>3.5523809523809522</v>
      </c>
      <c r="S27">
        <v>5</v>
      </c>
    </row>
    <row r="28" spans="1:19" x14ac:dyDescent="0.2">
      <c r="A28">
        <v>2019</v>
      </c>
      <c r="B28" t="s">
        <v>341</v>
      </c>
      <c r="C28" t="s">
        <v>319</v>
      </c>
      <c r="D28" t="s">
        <v>106</v>
      </c>
      <c r="E28" t="s">
        <v>94</v>
      </c>
      <c r="F28">
        <v>13</v>
      </c>
      <c r="G28">
        <v>177</v>
      </c>
      <c r="H28">
        <v>297</v>
      </c>
      <c r="I28" s="6">
        <f t="shared" si="0"/>
        <v>59.595959595959592</v>
      </c>
      <c r="J28">
        <v>2315</v>
      </c>
      <c r="K28" s="3">
        <f t="shared" si="1"/>
        <v>7.794612794612795</v>
      </c>
      <c r="L28" s="4">
        <v>7.8</v>
      </c>
      <c r="M28">
        <v>12</v>
      </c>
      <c r="N28">
        <v>5</v>
      </c>
      <c r="O28" s="4">
        <v>135</v>
      </c>
      <c r="P28">
        <v>114</v>
      </c>
      <c r="Q28">
        <v>405</v>
      </c>
      <c r="R28" s="3">
        <f t="shared" si="2"/>
        <v>3.5526315789473686</v>
      </c>
      <c r="S28">
        <v>11</v>
      </c>
    </row>
    <row r="29" spans="1:19" x14ac:dyDescent="0.2">
      <c r="A29">
        <v>2020</v>
      </c>
      <c r="B29" t="s">
        <v>271</v>
      </c>
      <c r="C29" t="s">
        <v>322</v>
      </c>
      <c r="D29" t="s">
        <v>106</v>
      </c>
      <c r="E29" t="s">
        <v>94</v>
      </c>
      <c r="F29">
        <v>9</v>
      </c>
      <c r="G29">
        <v>90</v>
      </c>
      <c r="H29">
        <v>168</v>
      </c>
      <c r="I29" s="6">
        <f t="shared" si="0"/>
        <v>53.571428571428569</v>
      </c>
      <c r="J29">
        <v>1178</v>
      </c>
      <c r="K29" s="3">
        <f t="shared" si="1"/>
        <v>7.0119047619047619</v>
      </c>
      <c r="L29" s="4">
        <v>5.3</v>
      </c>
      <c r="M29">
        <v>8</v>
      </c>
      <c r="N29">
        <v>10</v>
      </c>
      <c r="O29" s="4">
        <v>116.3</v>
      </c>
      <c r="P29">
        <v>78</v>
      </c>
      <c r="Q29">
        <v>364</v>
      </c>
      <c r="R29" s="3">
        <f t="shared" si="2"/>
        <v>4.666666666666667</v>
      </c>
      <c r="S29">
        <v>3</v>
      </c>
    </row>
    <row r="30" spans="1:19" x14ac:dyDescent="0.2">
      <c r="A30">
        <v>2014</v>
      </c>
      <c r="B30" t="s">
        <v>497</v>
      </c>
      <c r="C30" t="s">
        <v>320</v>
      </c>
      <c r="D30" t="s">
        <v>12</v>
      </c>
      <c r="E30" t="s">
        <v>94</v>
      </c>
      <c r="F30">
        <v>10</v>
      </c>
      <c r="G30">
        <v>179</v>
      </c>
      <c r="H30">
        <v>316</v>
      </c>
      <c r="I30" s="6">
        <f t="shared" si="0"/>
        <v>56.64556962025317</v>
      </c>
      <c r="J30">
        <v>2300</v>
      </c>
      <c r="K30" s="3">
        <f t="shared" si="1"/>
        <v>7.2784810126582276</v>
      </c>
      <c r="L30" s="4">
        <v>6.5</v>
      </c>
      <c r="M30">
        <v>14</v>
      </c>
      <c r="N30">
        <v>12</v>
      </c>
      <c r="O30" s="4">
        <v>124.8</v>
      </c>
      <c r="P30">
        <v>68</v>
      </c>
      <c r="Q30">
        <v>339</v>
      </c>
      <c r="R30" s="3">
        <f t="shared" si="2"/>
        <v>4.9852941176470589</v>
      </c>
      <c r="S30">
        <v>5</v>
      </c>
    </row>
    <row r="31" spans="1:19" x14ac:dyDescent="0.2">
      <c r="A31">
        <v>2015</v>
      </c>
      <c r="B31" t="s">
        <v>152</v>
      </c>
      <c r="C31" t="s">
        <v>320</v>
      </c>
      <c r="D31" t="s">
        <v>12</v>
      </c>
      <c r="E31" t="s">
        <v>94</v>
      </c>
      <c r="F31">
        <v>13</v>
      </c>
      <c r="G31">
        <v>269</v>
      </c>
      <c r="H31">
        <v>395</v>
      </c>
      <c r="I31" s="6">
        <f t="shared" si="0"/>
        <v>68.101265822784811</v>
      </c>
      <c r="J31">
        <v>3700</v>
      </c>
      <c r="K31" s="3">
        <f t="shared" si="1"/>
        <v>9.3670886075949369</v>
      </c>
      <c r="L31" s="4">
        <v>10.4</v>
      </c>
      <c r="M31">
        <v>36</v>
      </c>
      <c r="N31">
        <v>7</v>
      </c>
      <c r="O31" s="4">
        <v>173.3</v>
      </c>
      <c r="P31">
        <v>141</v>
      </c>
      <c r="Q31">
        <v>405</v>
      </c>
      <c r="R31" s="3">
        <f t="shared" si="2"/>
        <v>2.8723404255319149</v>
      </c>
      <c r="S31">
        <v>7</v>
      </c>
    </row>
    <row r="32" spans="1:19" x14ac:dyDescent="0.2">
      <c r="A32">
        <v>2016</v>
      </c>
      <c r="B32" t="s">
        <v>152</v>
      </c>
      <c r="C32" t="s">
        <v>319</v>
      </c>
      <c r="D32" t="s">
        <v>12</v>
      </c>
      <c r="E32" t="s">
        <v>94</v>
      </c>
      <c r="F32">
        <v>13</v>
      </c>
      <c r="G32">
        <v>254</v>
      </c>
      <c r="H32">
        <v>358</v>
      </c>
      <c r="I32" s="6">
        <f t="shared" si="0"/>
        <v>70.949720670391059</v>
      </c>
      <c r="J32">
        <v>3965</v>
      </c>
      <c r="K32" s="3">
        <f t="shared" si="1"/>
        <v>11.075418994413408</v>
      </c>
      <c r="L32" s="4">
        <v>12.3</v>
      </c>
      <c r="M32">
        <v>40</v>
      </c>
      <c r="N32">
        <v>8</v>
      </c>
      <c r="O32" s="4">
        <v>196.4</v>
      </c>
      <c r="P32">
        <v>78</v>
      </c>
      <c r="Q32">
        <v>177</v>
      </c>
      <c r="R32" s="3">
        <f t="shared" si="2"/>
        <v>2.2692307692307692</v>
      </c>
      <c r="S32">
        <v>6</v>
      </c>
    </row>
    <row r="33" spans="1:19" x14ac:dyDescent="0.2">
      <c r="A33">
        <v>2017</v>
      </c>
      <c r="B33" t="s">
        <v>152</v>
      </c>
      <c r="C33" t="s">
        <v>321</v>
      </c>
      <c r="D33" t="s">
        <v>12</v>
      </c>
      <c r="E33" t="s">
        <v>94</v>
      </c>
      <c r="F33">
        <v>14</v>
      </c>
      <c r="G33">
        <v>285</v>
      </c>
      <c r="H33">
        <v>404</v>
      </c>
      <c r="I33" s="6">
        <f t="shared" si="0"/>
        <v>70.544554455445535</v>
      </c>
      <c r="J33">
        <v>4627</v>
      </c>
      <c r="K33" s="3">
        <f t="shared" si="1"/>
        <v>11.452970297029703</v>
      </c>
      <c r="L33" s="4">
        <v>12.9</v>
      </c>
      <c r="M33">
        <v>43</v>
      </c>
      <c r="N33">
        <v>6</v>
      </c>
      <c r="O33" s="4">
        <v>198.9</v>
      </c>
      <c r="P33">
        <v>97</v>
      </c>
      <c r="Q33">
        <v>311</v>
      </c>
      <c r="R33" s="3">
        <f t="shared" si="2"/>
        <v>3.2061855670103094</v>
      </c>
      <c r="S33">
        <v>5</v>
      </c>
    </row>
    <row r="34" spans="1:19" x14ac:dyDescent="0.2">
      <c r="A34">
        <v>2018</v>
      </c>
      <c r="B34" t="s">
        <v>167</v>
      </c>
      <c r="C34" t="s">
        <v>319</v>
      </c>
      <c r="D34" t="s">
        <v>12</v>
      </c>
      <c r="E34" t="s">
        <v>94</v>
      </c>
      <c r="F34">
        <v>14</v>
      </c>
      <c r="G34">
        <v>260</v>
      </c>
      <c r="H34">
        <v>377</v>
      </c>
      <c r="I34" s="6">
        <f t="shared" si="0"/>
        <v>68.965517241379317</v>
      </c>
      <c r="J34">
        <v>4361</v>
      </c>
      <c r="K34" s="3">
        <f t="shared" si="1"/>
        <v>11.567639257294429</v>
      </c>
      <c r="L34" s="4">
        <v>13</v>
      </c>
      <c r="M34">
        <v>42</v>
      </c>
      <c r="N34">
        <v>7</v>
      </c>
      <c r="O34" s="4">
        <v>199.2</v>
      </c>
      <c r="P34">
        <v>140</v>
      </c>
      <c r="Q34">
        <v>1001</v>
      </c>
      <c r="R34" s="3">
        <f t="shared" si="2"/>
        <v>7.15</v>
      </c>
      <c r="S34">
        <v>12</v>
      </c>
    </row>
    <row r="35" spans="1:19" x14ac:dyDescent="0.2">
      <c r="A35">
        <v>2019</v>
      </c>
      <c r="B35" t="s">
        <v>180</v>
      </c>
      <c r="C35" t="s">
        <v>321</v>
      </c>
      <c r="D35" t="s">
        <v>12</v>
      </c>
      <c r="E35" t="s">
        <v>94</v>
      </c>
      <c r="F35">
        <v>14</v>
      </c>
      <c r="G35">
        <v>237</v>
      </c>
      <c r="H35">
        <v>340</v>
      </c>
      <c r="I35" s="6">
        <f t="shared" si="0"/>
        <v>69.705882352941174</v>
      </c>
      <c r="J35">
        <v>3851</v>
      </c>
      <c r="K35" s="3">
        <f t="shared" si="1"/>
        <v>11.326470588235294</v>
      </c>
      <c r="L35" s="4">
        <v>12.2</v>
      </c>
      <c r="M35">
        <v>32</v>
      </c>
      <c r="N35">
        <v>8</v>
      </c>
      <c r="O35" s="4">
        <v>191.2</v>
      </c>
      <c r="P35">
        <v>233</v>
      </c>
      <c r="Q35">
        <v>1298</v>
      </c>
      <c r="R35" s="3">
        <f t="shared" si="2"/>
        <v>5.570815450643777</v>
      </c>
      <c r="S35">
        <v>20</v>
      </c>
    </row>
    <row r="36" spans="1:19" x14ac:dyDescent="0.2">
      <c r="A36">
        <v>2020</v>
      </c>
      <c r="B36" t="s">
        <v>283</v>
      </c>
      <c r="C36" t="s">
        <v>322</v>
      </c>
      <c r="D36" t="s">
        <v>12</v>
      </c>
      <c r="E36" t="s">
        <v>94</v>
      </c>
      <c r="F36">
        <v>11</v>
      </c>
      <c r="G36">
        <v>214</v>
      </c>
      <c r="H36">
        <v>317</v>
      </c>
      <c r="I36" s="6">
        <f t="shared" si="0"/>
        <v>67.50788643533123</v>
      </c>
      <c r="J36">
        <v>3031</v>
      </c>
      <c r="K36" s="3">
        <f t="shared" si="1"/>
        <v>9.5615141955835963</v>
      </c>
      <c r="L36" s="4">
        <v>10.3</v>
      </c>
      <c r="M36">
        <v>28</v>
      </c>
      <c r="N36">
        <v>7</v>
      </c>
      <c r="O36" s="4">
        <v>172.6</v>
      </c>
      <c r="P36">
        <v>81</v>
      </c>
      <c r="Q36">
        <v>160</v>
      </c>
      <c r="R36" s="3">
        <f t="shared" si="2"/>
        <v>1.9753086419753085</v>
      </c>
      <c r="S36">
        <v>6</v>
      </c>
    </row>
    <row r="37" spans="1:19" x14ac:dyDescent="0.2">
      <c r="A37">
        <v>2014</v>
      </c>
      <c r="B37" t="s">
        <v>638</v>
      </c>
      <c r="C37" t="s">
        <v>319</v>
      </c>
      <c r="D37" t="s">
        <v>110</v>
      </c>
      <c r="E37" t="s">
        <v>94</v>
      </c>
      <c r="F37">
        <v>9</v>
      </c>
      <c r="G37">
        <v>152</v>
      </c>
      <c r="H37">
        <v>277</v>
      </c>
      <c r="I37" s="6">
        <f t="shared" si="0"/>
        <v>54.873646209386287</v>
      </c>
      <c r="J37">
        <v>2041</v>
      </c>
      <c r="K37" s="3">
        <f t="shared" si="1"/>
        <v>7.3682310469314078</v>
      </c>
      <c r="L37" s="4">
        <v>6.3</v>
      </c>
      <c r="M37">
        <v>12</v>
      </c>
      <c r="N37">
        <v>12</v>
      </c>
      <c r="O37" s="4">
        <v>122.4</v>
      </c>
      <c r="P37">
        <v>60</v>
      </c>
      <c r="Q37">
        <v>-17</v>
      </c>
      <c r="R37" s="3">
        <f t="shared" si="2"/>
        <v>-0.28333333333333333</v>
      </c>
      <c r="S37">
        <v>1</v>
      </c>
    </row>
    <row r="38" spans="1:19" x14ac:dyDescent="0.2">
      <c r="A38">
        <v>2015</v>
      </c>
      <c r="B38" t="s">
        <v>157</v>
      </c>
      <c r="C38" t="s">
        <v>320</v>
      </c>
      <c r="D38" t="s">
        <v>110</v>
      </c>
      <c r="E38" t="s">
        <v>94</v>
      </c>
      <c r="F38">
        <v>13</v>
      </c>
      <c r="G38">
        <v>264</v>
      </c>
      <c r="H38">
        <v>424</v>
      </c>
      <c r="I38" s="6">
        <f t="shared" si="0"/>
        <v>62.264150943396224</v>
      </c>
      <c r="J38">
        <v>3770</v>
      </c>
      <c r="K38" s="3">
        <f t="shared" si="1"/>
        <v>8.8915094339622645</v>
      </c>
      <c r="L38" s="4">
        <v>8.9</v>
      </c>
      <c r="M38">
        <v>21</v>
      </c>
      <c r="N38">
        <v>9</v>
      </c>
      <c r="O38" s="4">
        <v>149.1</v>
      </c>
      <c r="P38">
        <v>67</v>
      </c>
      <c r="Q38">
        <v>-35</v>
      </c>
      <c r="R38" s="3">
        <f t="shared" si="2"/>
        <v>-0.52238805970149249</v>
      </c>
      <c r="S38">
        <v>1</v>
      </c>
    </row>
    <row r="39" spans="1:19" x14ac:dyDescent="0.2">
      <c r="A39">
        <v>2016</v>
      </c>
      <c r="B39" t="s">
        <v>157</v>
      </c>
      <c r="C39" t="s">
        <v>319</v>
      </c>
      <c r="D39" t="s">
        <v>110</v>
      </c>
      <c r="E39" t="s">
        <v>94</v>
      </c>
      <c r="F39">
        <v>13</v>
      </c>
      <c r="G39">
        <v>284</v>
      </c>
      <c r="H39">
        <v>448</v>
      </c>
      <c r="I39" s="6">
        <f t="shared" si="0"/>
        <v>63.392857142857139</v>
      </c>
      <c r="J39">
        <v>4091</v>
      </c>
      <c r="K39" s="3">
        <f t="shared" si="1"/>
        <v>9.1316964285714288</v>
      </c>
      <c r="L39" s="4">
        <v>10</v>
      </c>
      <c r="M39">
        <v>28</v>
      </c>
      <c r="N39">
        <v>4</v>
      </c>
      <c r="O39" s="4">
        <v>158.9</v>
      </c>
      <c r="P39">
        <v>83</v>
      </c>
      <c r="Q39">
        <v>61</v>
      </c>
      <c r="R39" s="3">
        <f t="shared" si="2"/>
        <v>0.73493975903614461</v>
      </c>
      <c r="S39">
        <v>6</v>
      </c>
    </row>
    <row r="40" spans="1:19" x14ac:dyDescent="0.2">
      <c r="A40">
        <v>2017</v>
      </c>
      <c r="B40" t="s">
        <v>157</v>
      </c>
      <c r="C40" t="s">
        <v>321</v>
      </c>
      <c r="D40" t="s">
        <v>110</v>
      </c>
      <c r="E40" t="s">
        <v>94</v>
      </c>
      <c r="F40">
        <v>13</v>
      </c>
      <c r="G40">
        <v>318</v>
      </c>
      <c r="H40">
        <v>489</v>
      </c>
      <c r="I40" s="6">
        <f t="shared" si="0"/>
        <v>65.030674846625772</v>
      </c>
      <c r="J40">
        <v>4904</v>
      </c>
      <c r="K40" s="3">
        <f t="shared" si="1"/>
        <v>10.028629856850715</v>
      </c>
      <c r="L40" s="4">
        <v>10.7</v>
      </c>
      <c r="M40">
        <v>37</v>
      </c>
      <c r="N40">
        <v>9</v>
      </c>
      <c r="O40" s="4">
        <v>170.6</v>
      </c>
      <c r="P40">
        <v>61</v>
      </c>
      <c r="Q40">
        <v>35</v>
      </c>
      <c r="R40" s="3">
        <f t="shared" si="2"/>
        <v>0.57377049180327866</v>
      </c>
      <c r="S40">
        <v>10</v>
      </c>
    </row>
    <row r="41" spans="1:19" x14ac:dyDescent="0.2">
      <c r="A41">
        <v>2018</v>
      </c>
      <c r="B41" t="s">
        <v>407</v>
      </c>
      <c r="C41" t="s">
        <v>321</v>
      </c>
      <c r="D41" t="s">
        <v>110</v>
      </c>
      <c r="E41" t="s">
        <v>94</v>
      </c>
      <c r="F41">
        <v>13</v>
      </c>
      <c r="G41">
        <v>288</v>
      </c>
      <c r="H41">
        <v>485</v>
      </c>
      <c r="I41" s="6">
        <f t="shared" si="0"/>
        <v>59.381443298969074</v>
      </c>
      <c r="J41">
        <v>3978</v>
      </c>
      <c r="K41" s="3">
        <f t="shared" si="1"/>
        <v>8.2020618556701024</v>
      </c>
      <c r="L41" s="4">
        <v>8.3000000000000007</v>
      </c>
      <c r="M41">
        <v>32</v>
      </c>
      <c r="N41">
        <v>13</v>
      </c>
      <c r="O41" s="4">
        <v>144.69999999999999</v>
      </c>
      <c r="P41">
        <v>122</v>
      </c>
      <c r="Q41">
        <v>406</v>
      </c>
      <c r="R41" s="3">
        <f t="shared" si="2"/>
        <v>3.3278688524590163</v>
      </c>
      <c r="S41">
        <v>10</v>
      </c>
    </row>
    <row r="42" spans="1:19" x14ac:dyDescent="0.2">
      <c r="A42">
        <v>2019</v>
      </c>
      <c r="B42" t="s">
        <v>295</v>
      </c>
      <c r="C42" t="s">
        <v>322</v>
      </c>
      <c r="D42" t="s">
        <v>110</v>
      </c>
      <c r="E42" t="s">
        <v>94</v>
      </c>
      <c r="F42">
        <v>11</v>
      </c>
      <c r="G42">
        <v>155</v>
      </c>
      <c r="H42">
        <v>247</v>
      </c>
      <c r="I42" s="6">
        <f t="shared" si="0"/>
        <v>62.753036437246969</v>
      </c>
      <c r="J42">
        <v>2065</v>
      </c>
      <c r="K42" s="3">
        <f t="shared" si="1"/>
        <v>8.3603238866396765</v>
      </c>
      <c r="L42" s="4">
        <v>7.7</v>
      </c>
      <c r="M42">
        <v>16</v>
      </c>
      <c r="N42">
        <v>11</v>
      </c>
      <c r="O42" s="4">
        <v>145.4</v>
      </c>
      <c r="P42">
        <v>139</v>
      </c>
      <c r="Q42">
        <v>628</v>
      </c>
      <c r="R42" s="3">
        <f t="shared" si="2"/>
        <v>4.5179856115107917</v>
      </c>
      <c r="S42">
        <v>2</v>
      </c>
    </row>
    <row r="43" spans="1:19" x14ac:dyDescent="0.2">
      <c r="A43">
        <v>2020</v>
      </c>
      <c r="B43" t="s">
        <v>295</v>
      </c>
      <c r="C43" t="s">
        <v>320</v>
      </c>
      <c r="D43" t="s">
        <v>110</v>
      </c>
      <c r="E43" t="s">
        <v>94</v>
      </c>
      <c r="F43">
        <v>9</v>
      </c>
      <c r="G43">
        <v>155</v>
      </c>
      <c r="H43">
        <v>247</v>
      </c>
      <c r="I43" s="6">
        <f t="shared" si="0"/>
        <v>62.753036437246969</v>
      </c>
      <c r="J43">
        <v>2007</v>
      </c>
      <c r="K43" s="3">
        <f t="shared" si="1"/>
        <v>8.1255060728744937</v>
      </c>
      <c r="L43" s="4">
        <v>7.8</v>
      </c>
      <c r="M43">
        <v>14</v>
      </c>
      <c r="N43">
        <v>8</v>
      </c>
      <c r="O43" s="4">
        <v>143.19999999999999</v>
      </c>
      <c r="P43">
        <v>101</v>
      </c>
      <c r="Q43">
        <v>269</v>
      </c>
      <c r="R43" s="3">
        <f t="shared" si="2"/>
        <v>2.6633663366336635</v>
      </c>
      <c r="S43">
        <v>2</v>
      </c>
    </row>
    <row r="44" spans="1:19" x14ac:dyDescent="0.2">
      <c r="A44">
        <v>2014</v>
      </c>
      <c r="B44" t="s">
        <v>587</v>
      </c>
      <c r="C44" t="s">
        <v>320</v>
      </c>
      <c r="D44" t="s">
        <v>36</v>
      </c>
      <c r="E44" t="s">
        <v>94</v>
      </c>
      <c r="F44">
        <v>12</v>
      </c>
      <c r="G44">
        <v>224</v>
      </c>
      <c r="H44">
        <v>384</v>
      </c>
      <c r="I44" s="6">
        <f t="shared" si="0"/>
        <v>58.333333333333336</v>
      </c>
      <c r="J44">
        <v>2409</v>
      </c>
      <c r="K44" s="3">
        <f t="shared" si="1"/>
        <v>6.2734375</v>
      </c>
      <c r="L44" s="4">
        <v>5.7</v>
      </c>
      <c r="M44">
        <v>13</v>
      </c>
      <c r="N44">
        <v>11</v>
      </c>
      <c r="O44" s="4">
        <v>116.5</v>
      </c>
      <c r="P44">
        <v>108</v>
      </c>
      <c r="Q44">
        <v>262</v>
      </c>
      <c r="R44" s="3">
        <f t="shared" si="2"/>
        <v>2.425925925925926</v>
      </c>
      <c r="S44">
        <v>4</v>
      </c>
    </row>
    <row r="45" spans="1:19" x14ac:dyDescent="0.2">
      <c r="A45">
        <v>2015</v>
      </c>
      <c r="B45" t="s">
        <v>639</v>
      </c>
      <c r="C45" t="s">
        <v>322</v>
      </c>
      <c r="D45" t="s">
        <v>36</v>
      </c>
      <c r="E45" t="s">
        <v>94</v>
      </c>
      <c r="F45">
        <v>12</v>
      </c>
      <c r="G45">
        <v>92</v>
      </c>
      <c r="H45">
        <v>159</v>
      </c>
      <c r="I45" s="6">
        <f t="shared" si="0"/>
        <v>57.861635220125784</v>
      </c>
      <c r="J45">
        <v>1214</v>
      </c>
      <c r="K45" s="3">
        <f t="shared" si="1"/>
        <v>7.6352201257861632</v>
      </c>
      <c r="L45" s="4">
        <v>6.8</v>
      </c>
      <c r="M45">
        <v>5</v>
      </c>
      <c r="N45">
        <v>5</v>
      </c>
      <c r="O45" s="4">
        <v>126.1</v>
      </c>
      <c r="P45">
        <v>140</v>
      </c>
      <c r="Q45">
        <v>561</v>
      </c>
      <c r="R45" s="3">
        <f t="shared" si="2"/>
        <v>4.0071428571428571</v>
      </c>
      <c r="S45">
        <v>3</v>
      </c>
    </row>
    <row r="46" spans="1:19" x14ac:dyDescent="0.2">
      <c r="A46">
        <v>2016</v>
      </c>
      <c r="B46" t="s">
        <v>216</v>
      </c>
      <c r="C46" t="s">
        <v>322</v>
      </c>
      <c r="D46" t="s">
        <v>36</v>
      </c>
      <c r="E46" t="s">
        <v>94</v>
      </c>
      <c r="F46">
        <v>12</v>
      </c>
      <c r="G46">
        <v>236</v>
      </c>
      <c r="H46">
        <v>391</v>
      </c>
      <c r="I46" s="6">
        <f t="shared" si="0"/>
        <v>60.358056265984651</v>
      </c>
      <c r="J46">
        <v>2958</v>
      </c>
      <c r="K46" s="3">
        <f t="shared" si="1"/>
        <v>7.5652173913043477</v>
      </c>
      <c r="L46" s="4">
        <v>7.4</v>
      </c>
      <c r="M46">
        <v>21</v>
      </c>
      <c r="N46">
        <v>11</v>
      </c>
      <c r="O46" s="4">
        <v>136</v>
      </c>
      <c r="P46">
        <v>96</v>
      </c>
      <c r="Q46">
        <v>161</v>
      </c>
      <c r="R46" s="3">
        <f t="shared" si="2"/>
        <v>1.6770833333333333</v>
      </c>
      <c r="S46">
        <v>2</v>
      </c>
    </row>
    <row r="47" spans="1:19" x14ac:dyDescent="0.2">
      <c r="A47">
        <v>2017</v>
      </c>
      <c r="B47" t="s">
        <v>196</v>
      </c>
      <c r="C47" t="s">
        <v>322</v>
      </c>
      <c r="D47" t="s">
        <v>36</v>
      </c>
      <c r="E47" t="s">
        <v>94</v>
      </c>
      <c r="F47">
        <v>9</v>
      </c>
      <c r="G47">
        <v>158</v>
      </c>
      <c r="H47">
        <v>275</v>
      </c>
      <c r="I47" s="6">
        <f t="shared" si="0"/>
        <v>57.45454545454546</v>
      </c>
      <c r="J47">
        <v>1915</v>
      </c>
      <c r="K47" s="3">
        <f t="shared" si="1"/>
        <v>6.9636363636363638</v>
      </c>
      <c r="L47" s="4">
        <v>6.6</v>
      </c>
      <c r="M47">
        <v>11</v>
      </c>
      <c r="N47">
        <v>7</v>
      </c>
      <c r="O47" s="4">
        <v>124.1</v>
      </c>
      <c r="P47">
        <v>114</v>
      </c>
      <c r="Q47">
        <v>381</v>
      </c>
      <c r="R47" s="3">
        <f t="shared" si="2"/>
        <v>3.3421052631578947</v>
      </c>
      <c r="S47">
        <v>2</v>
      </c>
    </row>
    <row r="48" spans="1:19" x14ac:dyDescent="0.2">
      <c r="A48">
        <v>2018</v>
      </c>
      <c r="B48" t="s">
        <v>196</v>
      </c>
      <c r="C48" t="s">
        <v>320</v>
      </c>
      <c r="D48" t="s">
        <v>36</v>
      </c>
      <c r="E48" t="s">
        <v>94</v>
      </c>
      <c r="F48">
        <v>14</v>
      </c>
      <c r="G48">
        <v>275</v>
      </c>
      <c r="H48">
        <v>425</v>
      </c>
      <c r="I48" s="6">
        <f t="shared" si="0"/>
        <v>64.705882352941174</v>
      </c>
      <c r="J48">
        <v>3292</v>
      </c>
      <c r="K48" s="3">
        <f t="shared" si="1"/>
        <v>7.7458823529411767</v>
      </c>
      <c r="L48" s="4">
        <v>8.4</v>
      </c>
      <c r="M48">
        <v>25</v>
      </c>
      <c r="N48">
        <v>5</v>
      </c>
      <c r="O48" s="4">
        <v>146.80000000000001</v>
      </c>
      <c r="P48">
        <v>164</v>
      </c>
      <c r="Q48">
        <v>482</v>
      </c>
      <c r="R48" s="3">
        <f t="shared" si="2"/>
        <v>2.9390243902439024</v>
      </c>
      <c r="S48">
        <v>16</v>
      </c>
    </row>
    <row r="49" spans="1:19" x14ac:dyDescent="0.2">
      <c r="A49">
        <v>2019</v>
      </c>
      <c r="B49" t="s">
        <v>196</v>
      </c>
      <c r="C49" t="s">
        <v>319</v>
      </c>
      <c r="D49" t="s">
        <v>36</v>
      </c>
      <c r="E49" t="s">
        <v>94</v>
      </c>
      <c r="F49">
        <v>13</v>
      </c>
      <c r="G49">
        <v>296</v>
      </c>
      <c r="H49">
        <v>454</v>
      </c>
      <c r="I49" s="6">
        <f t="shared" si="0"/>
        <v>65.198237885462547</v>
      </c>
      <c r="J49">
        <v>3663</v>
      </c>
      <c r="K49" s="3">
        <f t="shared" si="1"/>
        <v>8.0682819383259918</v>
      </c>
      <c r="L49" s="4">
        <v>8.5</v>
      </c>
      <c r="M49">
        <v>32</v>
      </c>
      <c r="N49">
        <v>10</v>
      </c>
      <c r="O49" s="4">
        <v>151.80000000000001</v>
      </c>
      <c r="P49">
        <v>163</v>
      </c>
      <c r="Q49">
        <v>663</v>
      </c>
      <c r="R49" s="3">
        <f t="shared" si="2"/>
        <v>4.0674846625766872</v>
      </c>
      <c r="S49">
        <v>7</v>
      </c>
    </row>
    <row r="50" spans="1:19" x14ac:dyDescent="0.2">
      <c r="A50">
        <v>2020</v>
      </c>
      <c r="B50" t="s">
        <v>196</v>
      </c>
      <c r="C50" t="s">
        <v>321</v>
      </c>
      <c r="D50" t="s">
        <v>36</v>
      </c>
      <c r="E50" t="s">
        <v>94</v>
      </c>
      <c r="F50">
        <v>10</v>
      </c>
      <c r="G50">
        <v>194</v>
      </c>
      <c r="H50">
        <v>322</v>
      </c>
      <c r="I50" s="6">
        <f t="shared" si="0"/>
        <v>60.248447204968947</v>
      </c>
      <c r="J50">
        <v>2566</v>
      </c>
      <c r="K50" s="3">
        <f t="shared" si="1"/>
        <v>7.9689440993788816</v>
      </c>
      <c r="L50" s="4">
        <v>8.9</v>
      </c>
      <c r="M50">
        <v>26</v>
      </c>
      <c r="N50">
        <v>5</v>
      </c>
      <c r="O50" s="4">
        <v>150.69999999999999</v>
      </c>
      <c r="P50">
        <v>113</v>
      </c>
      <c r="Q50">
        <v>377</v>
      </c>
      <c r="R50" s="3">
        <f t="shared" si="2"/>
        <v>3.336283185840708</v>
      </c>
      <c r="S50">
        <v>8</v>
      </c>
    </row>
    <row r="51" spans="1:19" x14ac:dyDescent="0.2">
      <c r="A51">
        <v>2014</v>
      </c>
      <c r="B51" t="s">
        <v>503</v>
      </c>
      <c r="C51" t="s">
        <v>319</v>
      </c>
      <c r="D51" t="s">
        <v>244</v>
      </c>
      <c r="E51" t="s">
        <v>94</v>
      </c>
      <c r="F51">
        <v>13</v>
      </c>
      <c r="G51">
        <v>301</v>
      </c>
      <c r="H51">
        <v>492</v>
      </c>
      <c r="I51" s="6">
        <f t="shared" si="0"/>
        <v>61.178861788617887</v>
      </c>
      <c r="J51">
        <v>3901</v>
      </c>
      <c r="K51" s="3">
        <f t="shared" si="1"/>
        <v>7.928861788617886</v>
      </c>
      <c r="L51" s="4">
        <v>8.4</v>
      </c>
      <c r="M51">
        <v>33</v>
      </c>
      <c r="N51">
        <v>10</v>
      </c>
      <c r="O51" s="4">
        <v>145.9</v>
      </c>
      <c r="P51">
        <v>152</v>
      </c>
      <c r="Q51">
        <v>707</v>
      </c>
      <c r="R51" s="3">
        <f t="shared" si="2"/>
        <v>4.6513157894736841</v>
      </c>
      <c r="S51">
        <v>8</v>
      </c>
    </row>
    <row r="52" spans="1:19" x14ac:dyDescent="0.2">
      <c r="A52">
        <v>2015</v>
      </c>
      <c r="B52" t="s">
        <v>503</v>
      </c>
      <c r="C52" t="s">
        <v>321</v>
      </c>
      <c r="D52" t="s">
        <v>244</v>
      </c>
      <c r="E52" t="s">
        <v>94</v>
      </c>
      <c r="F52">
        <v>11</v>
      </c>
      <c r="G52">
        <v>256</v>
      </c>
      <c r="H52">
        <v>395</v>
      </c>
      <c r="I52" s="6">
        <f t="shared" si="0"/>
        <v>64.810126582278485</v>
      </c>
      <c r="J52">
        <v>3574</v>
      </c>
      <c r="K52" s="3">
        <f t="shared" si="1"/>
        <v>9.0481012658227851</v>
      </c>
      <c r="L52" s="4">
        <v>9.5</v>
      </c>
      <c r="M52">
        <v>31</v>
      </c>
      <c r="N52">
        <v>10</v>
      </c>
      <c r="O52" s="4">
        <v>161.6</v>
      </c>
      <c r="P52">
        <v>123</v>
      </c>
      <c r="Q52">
        <v>612</v>
      </c>
      <c r="R52" s="3">
        <f t="shared" si="2"/>
        <v>4.975609756097561</v>
      </c>
      <c r="S52">
        <v>9</v>
      </c>
    </row>
    <row r="53" spans="1:19" x14ac:dyDescent="0.2">
      <c r="A53">
        <v>2016</v>
      </c>
      <c r="B53" t="s">
        <v>453</v>
      </c>
      <c r="C53" t="s">
        <v>319</v>
      </c>
      <c r="D53" t="s">
        <v>244</v>
      </c>
      <c r="E53" t="s">
        <v>94</v>
      </c>
      <c r="F53">
        <v>13</v>
      </c>
      <c r="G53">
        <v>269</v>
      </c>
      <c r="H53">
        <v>440</v>
      </c>
      <c r="I53" s="6">
        <f t="shared" si="0"/>
        <v>61.136363636363633</v>
      </c>
      <c r="J53">
        <v>3208</v>
      </c>
      <c r="K53" s="3">
        <f t="shared" si="1"/>
        <v>7.290909090909091</v>
      </c>
      <c r="L53" s="4">
        <v>6.7</v>
      </c>
      <c r="M53">
        <v>17</v>
      </c>
      <c r="N53">
        <v>13</v>
      </c>
      <c r="O53" s="4">
        <v>129.19999999999999</v>
      </c>
      <c r="P53">
        <v>125</v>
      </c>
      <c r="Q53">
        <v>609</v>
      </c>
      <c r="R53" s="3">
        <f t="shared" si="2"/>
        <v>4.8719999999999999</v>
      </c>
      <c r="S53">
        <v>10</v>
      </c>
    </row>
    <row r="54" spans="1:19" x14ac:dyDescent="0.2">
      <c r="A54">
        <v>2017</v>
      </c>
      <c r="B54" t="s">
        <v>453</v>
      </c>
      <c r="C54" t="s">
        <v>321</v>
      </c>
      <c r="D54" t="s">
        <v>244</v>
      </c>
      <c r="E54" t="s">
        <v>94</v>
      </c>
      <c r="F54">
        <v>13</v>
      </c>
      <c r="G54">
        <v>269</v>
      </c>
      <c r="H54">
        <v>400</v>
      </c>
      <c r="I54" s="6">
        <f t="shared" si="0"/>
        <v>67.25</v>
      </c>
      <c r="J54">
        <v>3152</v>
      </c>
      <c r="K54" s="3">
        <f t="shared" si="1"/>
        <v>7.88</v>
      </c>
      <c r="L54" s="4">
        <v>8.1</v>
      </c>
      <c r="M54">
        <v>23</v>
      </c>
      <c r="N54">
        <v>8</v>
      </c>
      <c r="O54" s="4">
        <v>148.4</v>
      </c>
      <c r="P54">
        <v>100</v>
      </c>
      <c r="Q54">
        <v>325</v>
      </c>
      <c r="R54" s="3">
        <f t="shared" si="2"/>
        <v>3.25</v>
      </c>
      <c r="S54">
        <v>5</v>
      </c>
    </row>
    <row r="55" spans="1:19" x14ac:dyDescent="0.2">
      <c r="A55">
        <v>2018</v>
      </c>
      <c r="B55" t="s">
        <v>640</v>
      </c>
      <c r="C55" t="s">
        <v>320</v>
      </c>
      <c r="D55" t="s">
        <v>244</v>
      </c>
      <c r="E55" t="s">
        <v>94</v>
      </c>
      <c r="F55">
        <v>7</v>
      </c>
      <c r="G55">
        <v>124</v>
      </c>
      <c r="H55">
        <v>204</v>
      </c>
      <c r="I55" s="6">
        <f t="shared" si="0"/>
        <v>60.784313725490193</v>
      </c>
      <c r="J55">
        <v>1334</v>
      </c>
      <c r="K55" s="3">
        <f t="shared" si="1"/>
        <v>6.5392156862745097</v>
      </c>
      <c r="L55" s="4">
        <v>5.7</v>
      </c>
      <c r="M55">
        <v>9</v>
      </c>
      <c r="N55">
        <v>8</v>
      </c>
      <c r="O55" s="4">
        <v>122.4</v>
      </c>
      <c r="P55">
        <v>49</v>
      </c>
      <c r="Q55">
        <v>230</v>
      </c>
      <c r="R55" s="3">
        <f t="shared" si="2"/>
        <v>4.6938775510204085</v>
      </c>
      <c r="S55">
        <v>3</v>
      </c>
    </row>
    <row r="56" spans="1:19" x14ac:dyDescent="0.2">
      <c r="A56">
        <v>2019</v>
      </c>
      <c r="B56" t="s">
        <v>243</v>
      </c>
      <c r="C56" t="s">
        <v>322</v>
      </c>
      <c r="D56" t="s">
        <v>244</v>
      </c>
      <c r="E56" t="s">
        <v>94</v>
      </c>
      <c r="F56">
        <v>12</v>
      </c>
      <c r="G56">
        <v>181</v>
      </c>
      <c r="H56">
        <v>339</v>
      </c>
      <c r="I56" s="6">
        <f t="shared" si="0"/>
        <v>53.392330383480825</v>
      </c>
      <c r="J56">
        <v>2077</v>
      </c>
      <c r="K56" s="3">
        <f t="shared" si="1"/>
        <v>6.1268436578171093</v>
      </c>
      <c r="L56" s="4">
        <v>5.7</v>
      </c>
      <c r="M56">
        <v>15</v>
      </c>
      <c r="N56">
        <v>10</v>
      </c>
      <c r="O56" s="4">
        <v>113.6</v>
      </c>
      <c r="P56">
        <v>130</v>
      </c>
      <c r="Q56">
        <v>555</v>
      </c>
      <c r="R56" s="3">
        <f t="shared" si="2"/>
        <v>4.2692307692307692</v>
      </c>
      <c r="S56">
        <v>6</v>
      </c>
    </row>
    <row r="57" spans="1:19" x14ac:dyDescent="0.2">
      <c r="A57">
        <v>2020</v>
      </c>
      <c r="B57" t="s">
        <v>243</v>
      </c>
      <c r="C57" t="s">
        <v>320</v>
      </c>
      <c r="D57" t="s">
        <v>244</v>
      </c>
      <c r="E57" t="s">
        <v>94</v>
      </c>
      <c r="F57">
        <v>10</v>
      </c>
      <c r="G57">
        <v>146</v>
      </c>
      <c r="H57">
        <v>240</v>
      </c>
      <c r="I57" s="6">
        <f t="shared" si="0"/>
        <v>60.833333333333329</v>
      </c>
      <c r="J57">
        <v>1795</v>
      </c>
      <c r="K57" s="3">
        <f t="shared" si="1"/>
        <v>7.479166666666667</v>
      </c>
      <c r="L57" s="4">
        <v>7.6</v>
      </c>
      <c r="M57">
        <v>10</v>
      </c>
      <c r="N57">
        <v>4</v>
      </c>
      <c r="O57" s="4">
        <v>134.1</v>
      </c>
      <c r="P57">
        <v>116</v>
      </c>
      <c r="Q57">
        <v>526</v>
      </c>
      <c r="R57" s="3">
        <f t="shared" si="2"/>
        <v>4.5344827586206895</v>
      </c>
      <c r="S57">
        <v>10</v>
      </c>
    </row>
    <row r="58" spans="1:19" x14ac:dyDescent="0.2">
      <c r="A58">
        <v>2014</v>
      </c>
      <c r="B58" t="s">
        <v>144</v>
      </c>
      <c r="C58" t="s">
        <v>320</v>
      </c>
      <c r="D58" t="s">
        <v>19</v>
      </c>
      <c r="E58" t="s">
        <v>94</v>
      </c>
      <c r="F58">
        <v>8</v>
      </c>
      <c r="G58">
        <v>211</v>
      </c>
      <c r="H58">
        <v>345</v>
      </c>
      <c r="I58" s="6">
        <f t="shared" si="0"/>
        <v>61.159420289855071</v>
      </c>
      <c r="J58">
        <v>2539</v>
      </c>
      <c r="K58" s="3">
        <f t="shared" si="1"/>
        <v>7.3594202898550725</v>
      </c>
      <c r="L58" s="4">
        <v>7.1</v>
      </c>
      <c r="M58">
        <v>24</v>
      </c>
      <c r="N58">
        <v>13</v>
      </c>
      <c r="O58" s="4">
        <v>138.4</v>
      </c>
      <c r="P58">
        <v>17</v>
      </c>
      <c r="Q58">
        <v>16</v>
      </c>
      <c r="R58" s="3">
        <f t="shared" si="2"/>
        <v>0.94117647058823528</v>
      </c>
      <c r="S58">
        <v>1</v>
      </c>
    </row>
    <row r="59" spans="1:19" x14ac:dyDescent="0.2">
      <c r="A59">
        <v>2015</v>
      </c>
      <c r="B59" t="s">
        <v>141</v>
      </c>
      <c r="C59" t="s">
        <v>320</v>
      </c>
      <c r="D59" t="s">
        <v>19</v>
      </c>
      <c r="E59" t="s">
        <v>94</v>
      </c>
      <c r="F59">
        <v>13</v>
      </c>
      <c r="G59">
        <v>364</v>
      </c>
      <c r="H59">
        <v>573</v>
      </c>
      <c r="I59" s="6">
        <f t="shared" si="0"/>
        <v>63.525305410122165</v>
      </c>
      <c r="J59">
        <v>4653</v>
      </c>
      <c r="K59" s="3">
        <f t="shared" si="1"/>
        <v>8.1204188481675388</v>
      </c>
      <c r="L59" s="4">
        <v>8.1999999999999993</v>
      </c>
      <c r="M59">
        <v>36</v>
      </c>
      <c r="N59">
        <v>15</v>
      </c>
      <c r="O59" s="4">
        <v>147.19999999999999</v>
      </c>
      <c r="P59">
        <v>131</v>
      </c>
      <c r="Q59">
        <v>456</v>
      </c>
      <c r="R59" s="3">
        <f t="shared" si="2"/>
        <v>3.4809160305343512</v>
      </c>
      <c r="S59">
        <v>10</v>
      </c>
    </row>
    <row r="60" spans="1:19" x14ac:dyDescent="0.2">
      <c r="A60">
        <v>2016</v>
      </c>
      <c r="B60" t="s">
        <v>141</v>
      </c>
      <c r="C60" t="s">
        <v>319</v>
      </c>
      <c r="D60" t="s">
        <v>19</v>
      </c>
      <c r="E60" t="s">
        <v>94</v>
      </c>
      <c r="F60">
        <v>12</v>
      </c>
      <c r="G60">
        <v>388</v>
      </c>
      <c r="H60">
        <v>591</v>
      </c>
      <c r="I60" s="6">
        <f t="shared" si="0"/>
        <v>65.651438240270735</v>
      </c>
      <c r="J60">
        <v>5052</v>
      </c>
      <c r="K60" s="3">
        <f t="shared" si="1"/>
        <v>8.5482233502538065</v>
      </c>
      <c r="L60" s="4">
        <v>9.1999999999999993</v>
      </c>
      <c r="M60">
        <v>41</v>
      </c>
      <c r="N60">
        <v>10</v>
      </c>
      <c r="O60" s="4">
        <v>157</v>
      </c>
      <c r="P60">
        <v>131</v>
      </c>
      <c r="Q60">
        <v>285</v>
      </c>
      <c r="R60" s="3">
        <f t="shared" si="2"/>
        <v>2.1755725190839694</v>
      </c>
      <c r="S60">
        <v>12</v>
      </c>
    </row>
    <row r="61" spans="1:19" x14ac:dyDescent="0.2">
      <c r="A61">
        <v>2017</v>
      </c>
      <c r="B61" t="s">
        <v>452</v>
      </c>
      <c r="C61" t="s">
        <v>321</v>
      </c>
      <c r="D61" t="s">
        <v>19</v>
      </c>
      <c r="E61" t="s">
        <v>94</v>
      </c>
      <c r="F61">
        <v>13</v>
      </c>
      <c r="G61">
        <v>328</v>
      </c>
      <c r="H61">
        <v>493</v>
      </c>
      <c r="I61" s="6">
        <f t="shared" si="0"/>
        <v>66.531440162271807</v>
      </c>
      <c r="J61">
        <v>3963</v>
      </c>
      <c r="K61" s="3">
        <f t="shared" si="1"/>
        <v>8.0385395537525355</v>
      </c>
      <c r="L61" s="4">
        <v>8.5</v>
      </c>
      <c r="M61">
        <v>33</v>
      </c>
      <c r="N61">
        <v>10</v>
      </c>
      <c r="O61" s="4">
        <v>152.1</v>
      </c>
      <c r="P61">
        <v>59</v>
      </c>
      <c r="Q61">
        <v>-66</v>
      </c>
      <c r="R61" s="3">
        <f t="shared" si="2"/>
        <v>-1.1186440677966101</v>
      </c>
      <c r="S61">
        <v>1</v>
      </c>
    </row>
    <row r="62" spans="1:19" x14ac:dyDescent="0.2">
      <c r="A62">
        <v>2018</v>
      </c>
      <c r="B62" t="s">
        <v>218</v>
      </c>
      <c r="C62" t="s">
        <v>322</v>
      </c>
      <c r="D62" t="s">
        <v>19</v>
      </c>
      <c r="E62" t="s">
        <v>94</v>
      </c>
      <c r="F62">
        <v>8</v>
      </c>
      <c r="G62">
        <v>227</v>
      </c>
      <c r="H62">
        <v>327</v>
      </c>
      <c r="I62" s="6">
        <f t="shared" si="0"/>
        <v>69.418960244648318</v>
      </c>
      <c r="J62">
        <v>2638</v>
      </c>
      <c r="K62" s="3">
        <f t="shared" si="1"/>
        <v>8.0672782874617734</v>
      </c>
      <c r="L62" s="4">
        <v>8.1</v>
      </c>
      <c r="M62">
        <v>17</v>
      </c>
      <c r="N62">
        <v>7</v>
      </c>
      <c r="O62" s="4">
        <v>150.1</v>
      </c>
      <c r="P62">
        <v>29</v>
      </c>
      <c r="Q62">
        <v>-26</v>
      </c>
      <c r="R62" s="3">
        <f t="shared" si="2"/>
        <v>-0.89655172413793105</v>
      </c>
      <c r="S62">
        <v>1</v>
      </c>
    </row>
    <row r="63" spans="1:19" x14ac:dyDescent="0.2">
      <c r="A63">
        <v>2019</v>
      </c>
      <c r="B63" t="s">
        <v>356</v>
      </c>
      <c r="C63" t="s">
        <v>319</v>
      </c>
      <c r="D63" t="s">
        <v>19</v>
      </c>
      <c r="E63" t="s">
        <v>94</v>
      </c>
      <c r="F63">
        <v>10</v>
      </c>
      <c r="G63">
        <v>239</v>
      </c>
      <c r="H63">
        <v>367</v>
      </c>
      <c r="I63" s="6">
        <f t="shared" si="0"/>
        <v>65.12261580381471</v>
      </c>
      <c r="J63">
        <v>2840</v>
      </c>
      <c r="K63" s="3">
        <f t="shared" si="1"/>
        <v>7.73841961852861</v>
      </c>
      <c r="L63" s="4">
        <v>8.1</v>
      </c>
      <c r="M63">
        <v>18</v>
      </c>
      <c r="N63">
        <v>5</v>
      </c>
      <c r="O63" s="4">
        <v>143.6</v>
      </c>
      <c r="P63">
        <v>72</v>
      </c>
      <c r="Q63">
        <v>212</v>
      </c>
      <c r="R63" s="3">
        <f t="shared" si="2"/>
        <v>2.9444444444444446</v>
      </c>
      <c r="S63">
        <v>1</v>
      </c>
    </row>
    <row r="64" spans="1:19" x14ac:dyDescent="0.2">
      <c r="A64">
        <v>2020</v>
      </c>
      <c r="B64" t="s">
        <v>218</v>
      </c>
      <c r="C64" t="s">
        <v>320</v>
      </c>
      <c r="D64" t="s">
        <v>19</v>
      </c>
      <c r="E64" t="s">
        <v>94</v>
      </c>
      <c r="F64">
        <v>8</v>
      </c>
      <c r="G64">
        <v>150</v>
      </c>
      <c r="H64">
        <v>232</v>
      </c>
      <c r="I64" s="6">
        <f t="shared" si="0"/>
        <v>64.65517241379311</v>
      </c>
      <c r="J64">
        <v>1602</v>
      </c>
      <c r="K64" s="3">
        <f t="shared" si="1"/>
        <v>6.9051724137931032</v>
      </c>
      <c r="L64" s="4">
        <v>6.4</v>
      </c>
      <c r="M64">
        <v>10</v>
      </c>
      <c r="N64">
        <v>7</v>
      </c>
      <c r="O64" s="4">
        <v>130.80000000000001</v>
      </c>
      <c r="P64">
        <v>10</v>
      </c>
      <c r="Q64">
        <v>3</v>
      </c>
      <c r="R64" s="3">
        <f t="shared" si="2"/>
        <v>0.3</v>
      </c>
      <c r="S64">
        <v>0</v>
      </c>
    </row>
    <row r="65" spans="1:19" x14ac:dyDescent="0.2">
      <c r="A65">
        <v>2014</v>
      </c>
      <c r="B65" t="s">
        <v>571</v>
      </c>
      <c r="C65" t="s">
        <v>321</v>
      </c>
      <c r="D65" t="s">
        <v>44</v>
      </c>
      <c r="E65" t="s">
        <v>94</v>
      </c>
      <c r="F65">
        <v>11</v>
      </c>
      <c r="G65">
        <v>281</v>
      </c>
      <c r="H65">
        <v>419</v>
      </c>
      <c r="I65" s="6">
        <f t="shared" si="0"/>
        <v>67.064439140811459</v>
      </c>
      <c r="J65">
        <v>3285</v>
      </c>
      <c r="K65" s="3">
        <f t="shared" si="1"/>
        <v>7.8400954653937944</v>
      </c>
      <c r="L65" s="4">
        <v>7.6</v>
      </c>
      <c r="M65">
        <v>18</v>
      </c>
      <c r="N65">
        <v>10</v>
      </c>
      <c r="O65" s="4">
        <v>142.30000000000001</v>
      </c>
      <c r="P65">
        <v>42</v>
      </c>
      <c r="Q65">
        <v>-106</v>
      </c>
      <c r="R65" s="3">
        <f t="shared" si="2"/>
        <v>-2.5238095238095237</v>
      </c>
      <c r="S65">
        <v>1</v>
      </c>
    </row>
    <row r="66" spans="1:19" x14ac:dyDescent="0.2">
      <c r="A66">
        <v>2015</v>
      </c>
      <c r="B66" t="s">
        <v>485</v>
      </c>
      <c r="C66" t="s">
        <v>319</v>
      </c>
      <c r="D66" t="s">
        <v>44</v>
      </c>
      <c r="E66" t="s">
        <v>94</v>
      </c>
      <c r="F66">
        <v>13</v>
      </c>
      <c r="G66">
        <v>221</v>
      </c>
      <c r="H66">
        <v>403</v>
      </c>
      <c r="I66" s="6">
        <f t="shared" si="0"/>
        <v>54.838709677419352</v>
      </c>
      <c r="J66">
        <v>3145</v>
      </c>
      <c r="K66" s="3">
        <f t="shared" si="1"/>
        <v>7.8039702233250621</v>
      </c>
      <c r="L66" s="4">
        <v>7.5</v>
      </c>
      <c r="M66">
        <v>26</v>
      </c>
      <c r="N66">
        <v>14</v>
      </c>
      <c r="O66" s="4">
        <v>134.69999999999999</v>
      </c>
      <c r="P66">
        <v>158</v>
      </c>
      <c r="Q66">
        <v>502</v>
      </c>
      <c r="R66" s="3">
        <f t="shared" si="2"/>
        <v>3.1772151898734178</v>
      </c>
      <c r="S66">
        <v>6</v>
      </c>
    </row>
    <row r="67" spans="1:19" x14ac:dyDescent="0.2">
      <c r="A67">
        <v>2016</v>
      </c>
      <c r="B67" t="s">
        <v>485</v>
      </c>
      <c r="C67" t="s">
        <v>321</v>
      </c>
      <c r="D67" t="s">
        <v>44</v>
      </c>
      <c r="E67" t="s">
        <v>94</v>
      </c>
      <c r="F67">
        <v>13</v>
      </c>
      <c r="G67">
        <v>247</v>
      </c>
      <c r="H67">
        <v>404</v>
      </c>
      <c r="I67" s="6">
        <f t="shared" si="0"/>
        <v>61.138613861386141</v>
      </c>
      <c r="J67">
        <v>3328</v>
      </c>
      <c r="K67" s="3">
        <f t="shared" si="1"/>
        <v>8.2376237623762378</v>
      </c>
      <c r="L67" s="4">
        <v>8.4</v>
      </c>
      <c r="M67">
        <v>26</v>
      </c>
      <c r="N67">
        <v>10</v>
      </c>
      <c r="O67" s="4">
        <v>146.6</v>
      </c>
      <c r="P67">
        <v>142</v>
      </c>
      <c r="Q67">
        <v>463</v>
      </c>
      <c r="R67" s="3">
        <f t="shared" si="2"/>
        <v>3.26056338028169</v>
      </c>
      <c r="S67">
        <v>10</v>
      </c>
    </row>
    <row r="68" spans="1:19" x14ac:dyDescent="0.2">
      <c r="A68">
        <v>2017</v>
      </c>
      <c r="B68" t="s">
        <v>171</v>
      </c>
      <c r="C68" t="s">
        <v>319</v>
      </c>
      <c r="D68" t="s">
        <v>44</v>
      </c>
      <c r="E68" t="s">
        <v>94</v>
      </c>
      <c r="F68">
        <v>11</v>
      </c>
      <c r="G68">
        <v>250</v>
      </c>
      <c r="H68">
        <v>388</v>
      </c>
      <c r="I68" s="6">
        <f t="shared" si="0"/>
        <v>64.432989690721655</v>
      </c>
      <c r="J68">
        <v>3490</v>
      </c>
      <c r="K68" s="3">
        <f t="shared" si="1"/>
        <v>8.9948453608247423</v>
      </c>
      <c r="L68" s="4">
        <v>9.4</v>
      </c>
      <c r="M68">
        <v>34</v>
      </c>
      <c r="N68">
        <v>12</v>
      </c>
      <c r="O68" s="4">
        <v>162.69999999999999</v>
      </c>
      <c r="P68">
        <v>63</v>
      </c>
      <c r="Q68">
        <v>122</v>
      </c>
      <c r="R68" s="3">
        <f t="shared" si="2"/>
        <v>1.9365079365079365</v>
      </c>
      <c r="S68">
        <v>2</v>
      </c>
    </row>
    <row r="69" spans="1:19" x14ac:dyDescent="0.2">
      <c r="A69">
        <v>2018</v>
      </c>
      <c r="B69" t="s">
        <v>171</v>
      </c>
      <c r="C69" t="s">
        <v>321</v>
      </c>
      <c r="D69" t="s">
        <v>44</v>
      </c>
      <c r="E69" t="s">
        <v>94</v>
      </c>
      <c r="F69">
        <v>11</v>
      </c>
      <c r="G69">
        <v>266</v>
      </c>
      <c r="H69">
        <v>397</v>
      </c>
      <c r="I69" s="6">
        <f t="shared" si="0"/>
        <v>67.002518891687657</v>
      </c>
      <c r="J69">
        <v>3864</v>
      </c>
      <c r="K69" s="3">
        <f t="shared" si="1"/>
        <v>9.7329974811083115</v>
      </c>
      <c r="L69" s="4">
        <v>10.7</v>
      </c>
      <c r="M69">
        <v>37</v>
      </c>
      <c r="N69">
        <v>8</v>
      </c>
      <c r="O69" s="4">
        <v>175.5</v>
      </c>
      <c r="P69">
        <v>48</v>
      </c>
      <c r="Q69">
        <v>-90</v>
      </c>
      <c r="R69" s="3">
        <f t="shared" si="2"/>
        <v>-1.875</v>
      </c>
      <c r="S69">
        <v>3</v>
      </c>
    </row>
    <row r="70" spans="1:19" x14ac:dyDescent="0.2">
      <c r="A70">
        <v>2019</v>
      </c>
      <c r="B70" t="s">
        <v>372</v>
      </c>
      <c r="C70" t="s">
        <v>319</v>
      </c>
      <c r="D70" t="s">
        <v>44</v>
      </c>
      <c r="E70" t="s">
        <v>94</v>
      </c>
      <c r="F70">
        <v>9</v>
      </c>
      <c r="G70">
        <v>187</v>
      </c>
      <c r="H70">
        <v>304</v>
      </c>
      <c r="I70" s="6">
        <f t="shared" si="0"/>
        <v>61.51315789473685</v>
      </c>
      <c r="J70">
        <v>1989</v>
      </c>
      <c r="K70" s="3">
        <f t="shared" si="1"/>
        <v>6.5427631578947372</v>
      </c>
      <c r="L70" s="4">
        <v>5.9</v>
      </c>
      <c r="M70">
        <v>12</v>
      </c>
      <c r="N70">
        <v>10</v>
      </c>
      <c r="O70" s="4">
        <v>122.9</v>
      </c>
      <c r="P70">
        <v>45</v>
      </c>
      <c r="Q70">
        <v>91</v>
      </c>
      <c r="R70" s="3">
        <f t="shared" si="2"/>
        <v>2.0222222222222221</v>
      </c>
      <c r="S70">
        <v>1</v>
      </c>
    </row>
    <row r="71" spans="1:19" x14ac:dyDescent="0.2">
      <c r="A71">
        <v>2020</v>
      </c>
      <c r="B71" t="s">
        <v>292</v>
      </c>
      <c r="C71" t="s">
        <v>319</v>
      </c>
      <c r="D71" t="s">
        <v>44</v>
      </c>
      <c r="E71" t="s">
        <v>94</v>
      </c>
      <c r="F71">
        <v>10</v>
      </c>
      <c r="G71">
        <v>239</v>
      </c>
      <c r="H71">
        <v>374</v>
      </c>
      <c r="I71" s="6">
        <f>G71/H71*100</f>
        <v>63.903743315508024</v>
      </c>
      <c r="J71">
        <v>2587</v>
      </c>
      <c r="K71" s="3">
        <f t="shared" si="1"/>
        <v>6.9171122994652405</v>
      </c>
      <c r="L71" s="4">
        <v>7.2</v>
      </c>
      <c r="M71">
        <v>14</v>
      </c>
      <c r="N71">
        <v>4</v>
      </c>
      <c r="O71" s="4">
        <v>132.19999999999999</v>
      </c>
      <c r="P71">
        <v>40</v>
      </c>
      <c r="Q71">
        <v>-101</v>
      </c>
      <c r="R71" s="3">
        <f t="shared" si="2"/>
        <v>-2.5249999999999999</v>
      </c>
      <c r="S71">
        <v>2</v>
      </c>
    </row>
    <row r="72" spans="1:19" x14ac:dyDescent="0.2">
      <c r="R72" s="3"/>
    </row>
  </sheetData>
  <autoFilter ref="A1:S72" xr:uid="{E88A85DF-95D6-7E47-A0A8-B26035E650FE}">
    <sortState xmlns:xlrd2="http://schemas.microsoft.com/office/spreadsheetml/2017/richdata2" ref="A2:S72">
      <sortCondition ref="D1:D7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7594-78A9-0546-B3CC-1C75BBB4B54B}">
  <dimension ref="A1:S99"/>
  <sheetViews>
    <sheetView workbookViewId="0">
      <pane ySplit="1" topLeftCell="A2" activePane="bottomLeft" state="frozen"/>
      <selection pane="bottomLeft" activeCell="A2" sqref="A1:S99"/>
    </sheetView>
  </sheetViews>
  <sheetFormatPr baseColWidth="10" defaultRowHeight="16" x14ac:dyDescent="0.2"/>
  <cols>
    <col min="1" max="1" width="5.1640625" bestFit="1" customWidth="1"/>
    <col min="2" max="2" width="18.5" bestFit="1" customWidth="1"/>
    <col min="4" max="4" width="13.5" bestFit="1" customWidth="1"/>
    <col min="5" max="5" width="10.33203125" bestFit="1" customWidth="1"/>
    <col min="6" max="6" width="7" bestFit="1" customWidth="1"/>
    <col min="7" max="7" width="11.33203125" bestFit="1" customWidth="1"/>
    <col min="8" max="8" width="8.83203125" bestFit="1" customWidth="1"/>
    <col min="9" max="9" width="20.83203125" bestFit="1" customWidth="1"/>
    <col min="10" max="11" width="5.6640625" bestFit="1" customWidth="1"/>
    <col min="12" max="12" width="5.33203125" style="4" bestFit="1" customWidth="1"/>
    <col min="13" max="14" width="3.33203125" bestFit="1" customWidth="1"/>
    <col min="15" max="15" width="5.6640625" bestFit="1" customWidth="1"/>
    <col min="16" max="16" width="13.83203125" bestFit="1" customWidth="1"/>
    <col min="17" max="17" width="10.6640625" bestFit="1" customWidth="1"/>
    <col min="18" max="18" width="12.83203125" bestFit="1" customWidth="1"/>
    <col min="19" max="19" width="8.33203125" bestFit="1" customWidth="1"/>
  </cols>
  <sheetData>
    <row r="1" spans="1:19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s="4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</row>
    <row r="2" spans="1:19" x14ac:dyDescent="0.2">
      <c r="A2">
        <v>2014</v>
      </c>
      <c r="B2" t="s">
        <v>585</v>
      </c>
      <c r="C2" t="s">
        <v>321</v>
      </c>
      <c r="D2" t="s">
        <v>42</v>
      </c>
      <c r="E2" t="s">
        <v>92</v>
      </c>
      <c r="F2">
        <v>10</v>
      </c>
      <c r="G2">
        <v>122</v>
      </c>
      <c r="H2">
        <v>206</v>
      </c>
      <c r="I2" s="6">
        <f t="shared" ref="I2:I65" si="0">G2/H2*100</f>
        <v>59.22330097087378</v>
      </c>
      <c r="J2">
        <v>1344</v>
      </c>
      <c r="K2" s="3">
        <f t="shared" ref="K2:K65" si="1">J2/H2</f>
        <v>6.5242718446601939</v>
      </c>
      <c r="L2" s="4">
        <v>5.7</v>
      </c>
      <c r="M2">
        <v>10</v>
      </c>
      <c r="N2">
        <v>8</v>
      </c>
      <c r="O2" s="4">
        <v>122.3</v>
      </c>
      <c r="P2">
        <v>95</v>
      </c>
      <c r="Q2">
        <v>263</v>
      </c>
      <c r="R2" s="3">
        <f t="shared" ref="R2:R65" si="2">Q2/P2</f>
        <v>2.7684210526315791</v>
      </c>
      <c r="S2">
        <v>1</v>
      </c>
    </row>
    <row r="3" spans="1:19" x14ac:dyDescent="0.2">
      <c r="A3">
        <v>2015</v>
      </c>
      <c r="B3" t="s">
        <v>539</v>
      </c>
      <c r="C3" t="s">
        <v>319</v>
      </c>
      <c r="D3" t="s">
        <v>42</v>
      </c>
      <c r="E3" t="s">
        <v>92</v>
      </c>
      <c r="F3">
        <v>12</v>
      </c>
      <c r="G3">
        <v>270</v>
      </c>
      <c r="H3">
        <v>481</v>
      </c>
      <c r="I3" s="6">
        <f t="shared" si="0"/>
        <v>56.133056133056137</v>
      </c>
      <c r="J3">
        <v>2761</v>
      </c>
      <c r="K3" s="3">
        <f t="shared" si="1"/>
        <v>5.7401247401247399</v>
      </c>
      <c r="L3" s="4">
        <v>5.8</v>
      </c>
      <c r="M3">
        <v>14</v>
      </c>
      <c r="N3">
        <v>6</v>
      </c>
      <c r="O3" s="4">
        <v>111.5</v>
      </c>
      <c r="P3">
        <v>24</v>
      </c>
      <c r="Q3">
        <v>-153</v>
      </c>
      <c r="R3" s="3">
        <f t="shared" si="2"/>
        <v>-6.375</v>
      </c>
      <c r="S3">
        <v>1</v>
      </c>
    </row>
    <row r="4" spans="1:19" x14ac:dyDescent="0.2">
      <c r="A4">
        <v>2016</v>
      </c>
      <c r="B4" t="s">
        <v>539</v>
      </c>
      <c r="C4" t="s">
        <v>321</v>
      </c>
      <c r="D4" t="s">
        <v>42</v>
      </c>
      <c r="E4" t="s">
        <v>92</v>
      </c>
      <c r="F4">
        <v>8</v>
      </c>
      <c r="G4">
        <v>127</v>
      </c>
      <c r="H4">
        <v>232</v>
      </c>
      <c r="I4" s="6">
        <f t="shared" si="0"/>
        <v>54.741379310344826</v>
      </c>
      <c r="J4">
        <v>1376</v>
      </c>
      <c r="K4" s="3">
        <f t="shared" si="1"/>
        <v>5.931034482758621</v>
      </c>
      <c r="L4" s="4">
        <v>6</v>
      </c>
      <c r="M4">
        <v>8</v>
      </c>
      <c r="N4">
        <v>3</v>
      </c>
      <c r="O4" s="4">
        <v>113.4</v>
      </c>
      <c r="P4">
        <v>20</v>
      </c>
      <c r="Q4">
        <v>-65</v>
      </c>
      <c r="R4" s="3">
        <f t="shared" si="2"/>
        <v>-3.25</v>
      </c>
      <c r="S4">
        <v>0</v>
      </c>
    </row>
    <row r="5" spans="1:19" x14ac:dyDescent="0.2">
      <c r="A5">
        <v>2017</v>
      </c>
      <c r="B5" t="s">
        <v>644</v>
      </c>
      <c r="C5" t="s">
        <v>320</v>
      </c>
      <c r="D5" t="s">
        <v>42</v>
      </c>
      <c r="E5" t="s">
        <v>92</v>
      </c>
      <c r="F5">
        <v>7</v>
      </c>
      <c r="G5">
        <v>94</v>
      </c>
      <c r="H5">
        <v>181</v>
      </c>
      <c r="I5" s="6">
        <f t="shared" si="0"/>
        <v>51.933701657458563</v>
      </c>
      <c r="J5">
        <v>1273</v>
      </c>
      <c r="K5" s="3">
        <f t="shared" si="1"/>
        <v>7.0331491712707184</v>
      </c>
      <c r="L5" s="4">
        <v>5.3</v>
      </c>
      <c r="M5">
        <v>7</v>
      </c>
      <c r="N5">
        <v>10</v>
      </c>
      <c r="O5" s="4">
        <v>112.7</v>
      </c>
      <c r="P5">
        <v>27</v>
      </c>
      <c r="Q5">
        <v>-81</v>
      </c>
      <c r="R5" s="3">
        <f t="shared" si="2"/>
        <v>-3</v>
      </c>
      <c r="S5">
        <v>0</v>
      </c>
    </row>
    <row r="6" spans="1:19" x14ac:dyDescent="0.2">
      <c r="A6">
        <v>2018</v>
      </c>
      <c r="B6" t="s">
        <v>396</v>
      </c>
      <c r="C6" t="s">
        <v>321</v>
      </c>
      <c r="D6" t="s">
        <v>42</v>
      </c>
      <c r="E6" t="s">
        <v>92</v>
      </c>
      <c r="F6">
        <v>10</v>
      </c>
      <c r="G6">
        <v>117</v>
      </c>
      <c r="H6">
        <v>217</v>
      </c>
      <c r="I6" s="6">
        <f t="shared" si="0"/>
        <v>53.917050691244242</v>
      </c>
      <c r="J6">
        <v>1413</v>
      </c>
      <c r="K6" s="3">
        <f t="shared" si="1"/>
        <v>6.5115207373271886</v>
      </c>
      <c r="L6" s="4">
        <v>5</v>
      </c>
      <c r="M6">
        <v>6</v>
      </c>
      <c r="N6">
        <v>10</v>
      </c>
      <c r="O6" s="4">
        <v>108.5</v>
      </c>
      <c r="P6">
        <v>138</v>
      </c>
      <c r="Q6">
        <v>733</v>
      </c>
      <c r="R6" s="3">
        <f t="shared" si="2"/>
        <v>5.3115942028985508</v>
      </c>
      <c r="S6">
        <v>8</v>
      </c>
    </row>
    <row r="7" spans="1:19" x14ac:dyDescent="0.2">
      <c r="A7">
        <v>2019</v>
      </c>
      <c r="B7" t="s">
        <v>351</v>
      </c>
      <c r="C7" t="s">
        <v>319</v>
      </c>
      <c r="D7" t="s">
        <v>42</v>
      </c>
      <c r="E7" t="s">
        <v>92</v>
      </c>
      <c r="F7">
        <v>11</v>
      </c>
      <c r="G7">
        <v>152</v>
      </c>
      <c r="H7">
        <v>275</v>
      </c>
      <c r="I7" s="6">
        <f t="shared" si="0"/>
        <v>55.272727272727273</v>
      </c>
      <c r="J7">
        <v>1884</v>
      </c>
      <c r="K7" s="3">
        <f t="shared" si="1"/>
        <v>6.8509090909090906</v>
      </c>
      <c r="L7" s="4">
        <v>6.9</v>
      </c>
      <c r="M7">
        <v>18</v>
      </c>
      <c r="N7">
        <v>8</v>
      </c>
      <c r="O7" s="4">
        <v>128.6</v>
      </c>
      <c r="P7">
        <v>74</v>
      </c>
      <c r="Q7">
        <v>213</v>
      </c>
      <c r="R7" s="3">
        <f t="shared" si="2"/>
        <v>2.8783783783783785</v>
      </c>
      <c r="S7">
        <v>3</v>
      </c>
    </row>
    <row r="8" spans="1:19" x14ac:dyDescent="0.2">
      <c r="A8">
        <v>2020</v>
      </c>
      <c r="B8" t="s">
        <v>351</v>
      </c>
      <c r="C8" t="s">
        <v>321</v>
      </c>
      <c r="D8" t="s">
        <v>42</v>
      </c>
      <c r="E8" t="s">
        <v>92</v>
      </c>
      <c r="F8">
        <v>5</v>
      </c>
      <c r="G8">
        <v>39</v>
      </c>
      <c r="H8">
        <v>80</v>
      </c>
      <c r="I8" s="6">
        <f t="shared" si="0"/>
        <v>48.75</v>
      </c>
      <c r="J8">
        <v>429</v>
      </c>
      <c r="K8" s="3">
        <f t="shared" si="1"/>
        <v>5.3624999999999998</v>
      </c>
      <c r="L8" s="4">
        <v>6.1</v>
      </c>
      <c r="M8">
        <v>3</v>
      </c>
      <c r="N8">
        <v>0</v>
      </c>
      <c r="O8" s="4">
        <v>106.2</v>
      </c>
      <c r="P8">
        <v>24</v>
      </c>
      <c r="Q8">
        <v>136</v>
      </c>
      <c r="R8" s="3">
        <f t="shared" si="2"/>
        <v>5.666666666666667</v>
      </c>
      <c r="S8">
        <v>1</v>
      </c>
    </row>
    <row r="9" spans="1:19" x14ac:dyDescent="0.2">
      <c r="A9">
        <v>2014</v>
      </c>
      <c r="B9" t="s">
        <v>133</v>
      </c>
      <c r="C9" t="s">
        <v>319</v>
      </c>
      <c r="D9" t="s">
        <v>76</v>
      </c>
      <c r="E9" t="s">
        <v>92</v>
      </c>
      <c r="F9">
        <v>7</v>
      </c>
      <c r="G9">
        <v>101</v>
      </c>
      <c r="H9">
        <v>167</v>
      </c>
      <c r="I9" s="6">
        <f t="shared" si="0"/>
        <v>60.479041916167667</v>
      </c>
      <c r="J9">
        <v>1151</v>
      </c>
      <c r="K9" s="3">
        <f t="shared" si="1"/>
        <v>6.8922155688622757</v>
      </c>
      <c r="L9" s="4">
        <v>6.8</v>
      </c>
      <c r="M9">
        <v>6</v>
      </c>
      <c r="N9">
        <v>3</v>
      </c>
      <c r="O9" s="4">
        <v>126.6</v>
      </c>
      <c r="P9">
        <v>36</v>
      </c>
      <c r="Q9">
        <v>98</v>
      </c>
      <c r="R9" s="3">
        <f t="shared" si="2"/>
        <v>2.7222222222222223</v>
      </c>
      <c r="S9">
        <v>2</v>
      </c>
    </row>
    <row r="10" spans="1:19" x14ac:dyDescent="0.2">
      <c r="A10">
        <v>2015</v>
      </c>
      <c r="B10" t="s">
        <v>133</v>
      </c>
      <c r="C10" t="s">
        <v>321</v>
      </c>
      <c r="D10" t="s">
        <v>76</v>
      </c>
      <c r="E10" t="s">
        <v>92</v>
      </c>
      <c r="F10">
        <v>12</v>
      </c>
      <c r="G10">
        <v>247</v>
      </c>
      <c r="H10">
        <v>412</v>
      </c>
      <c r="I10" s="6">
        <f t="shared" si="0"/>
        <v>59.95145631067961</v>
      </c>
      <c r="J10">
        <v>3573</v>
      </c>
      <c r="K10" s="3">
        <f t="shared" si="1"/>
        <v>8.6723300970873787</v>
      </c>
      <c r="L10" s="4">
        <v>9.1999999999999993</v>
      </c>
      <c r="M10">
        <v>27</v>
      </c>
      <c r="N10">
        <v>7</v>
      </c>
      <c r="O10" s="4">
        <v>151</v>
      </c>
      <c r="P10">
        <v>46</v>
      </c>
      <c r="Q10">
        <v>61</v>
      </c>
      <c r="R10" s="3">
        <f t="shared" si="2"/>
        <v>1.326086956521739</v>
      </c>
      <c r="S10">
        <v>5</v>
      </c>
    </row>
    <row r="11" spans="1:19" x14ac:dyDescent="0.2">
      <c r="A11">
        <v>2016</v>
      </c>
      <c r="B11" t="s">
        <v>436</v>
      </c>
      <c r="C11" t="s">
        <v>319</v>
      </c>
      <c r="D11" t="s">
        <v>76</v>
      </c>
      <c r="E11" t="s">
        <v>92</v>
      </c>
      <c r="F11">
        <v>13</v>
      </c>
      <c r="G11">
        <v>253</v>
      </c>
      <c r="H11">
        <v>438</v>
      </c>
      <c r="I11" s="6">
        <f t="shared" si="0"/>
        <v>57.762557077625573</v>
      </c>
      <c r="J11">
        <v>3362</v>
      </c>
      <c r="K11" s="3">
        <f t="shared" si="1"/>
        <v>7.6757990867579906</v>
      </c>
      <c r="L11" s="4">
        <v>6.8</v>
      </c>
      <c r="M11">
        <v>19</v>
      </c>
      <c r="N11">
        <v>17</v>
      </c>
      <c r="O11" s="4">
        <v>128.80000000000001</v>
      </c>
      <c r="P11">
        <v>41</v>
      </c>
      <c r="Q11">
        <v>-188</v>
      </c>
      <c r="R11" s="3">
        <f t="shared" si="2"/>
        <v>-4.5853658536585362</v>
      </c>
      <c r="S11">
        <v>2</v>
      </c>
    </row>
    <row r="12" spans="1:19" x14ac:dyDescent="0.2">
      <c r="A12">
        <v>2017</v>
      </c>
      <c r="B12" t="s">
        <v>436</v>
      </c>
      <c r="C12" t="s">
        <v>321</v>
      </c>
      <c r="D12" t="s">
        <v>76</v>
      </c>
      <c r="E12" t="s">
        <v>92</v>
      </c>
      <c r="F12">
        <v>10</v>
      </c>
      <c r="G12">
        <v>172</v>
      </c>
      <c r="H12">
        <v>295</v>
      </c>
      <c r="I12" s="6">
        <f t="shared" si="0"/>
        <v>58.305084745762713</v>
      </c>
      <c r="J12">
        <v>1936</v>
      </c>
      <c r="K12" s="3">
        <f t="shared" si="1"/>
        <v>6.5627118644067792</v>
      </c>
      <c r="L12" s="4">
        <v>6.4</v>
      </c>
      <c r="M12">
        <v>15</v>
      </c>
      <c r="N12">
        <v>8</v>
      </c>
      <c r="O12" s="4">
        <v>124.8</v>
      </c>
      <c r="P12">
        <v>37</v>
      </c>
      <c r="Q12">
        <v>-50</v>
      </c>
      <c r="R12" s="3">
        <f t="shared" si="2"/>
        <v>-1.3513513513513513</v>
      </c>
      <c r="S12">
        <v>0</v>
      </c>
    </row>
    <row r="13" spans="1:19" x14ac:dyDescent="0.2">
      <c r="A13">
        <v>2018</v>
      </c>
      <c r="B13" t="s">
        <v>302</v>
      </c>
      <c r="C13" t="s">
        <v>320</v>
      </c>
      <c r="D13" t="s">
        <v>76</v>
      </c>
      <c r="E13" t="s">
        <v>92</v>
      </c>
      <c r="F13">
        <v>12</v>
      </c>
      <c r="G13">
        <v>295</v>
      </c>
      <c r="H13">
        <v>447</v>
      </c>
      <c r="I13" s="6">
        <f t="shared" si="0"/>
        <v>65.995525727069349</v>
      </c>
      <c r="J13">
        <v>2875</v>
      </c>
      <c r="K13" s="3">
        <f t="shared" si="1"/>
        <v>6.4317673378076066</v>
      </c>
      <c r="L13" s="4">
        <v>6</v>
      </c>
      <c r="M13">
        <v>19</v>
      </c>
      <c r="N13">
        <v>13</v>
      </c>
      <c r="O13" s="4">
        <v>128.19999999999999</v>
      </c>
      <c r="P13">
        <v>111</v>
      </c>
      <c r="Q13">
        <v>354</v>
      </c>
      <c r="R13" s="3">
        <f t="shared" si="2"/>
        <v>3.189189189189189</v>
      </c>
      <c r="S13">
        <v>5</v>
      </c>
    </row>
    <row r="14" spans="1:19" x14ac:dyDescent="0.2">
      <c r="A14">
        <v>2019</v>
      </c>
      <c r="B14" t="s">
        <v>302</v>
      </c>
      <c r="C14" t="s">
        <v>319</v>
      </c>
      <c r="D14" t="s">
        <v>76</v>
      </c>
      <c r="E14" t="s">
        <v>92</v>
      </c>
      <c r="F14">
        <v>11</v>
      </c>
      <c r="G14">
        <v>204</v>
      </c>
      <c r="H14">
        <v>300</v>
      </c>
      <c r="I14" s="6">
        <f t="shared" si="0"/>
        <v>68</v>
      </c>
      <c r="J14">
        <v>2454</v>
      </c>
      <c r="K14" s="3">
        <f t="shared" si="1"/>
        <v>8.18</v>
      </c>
      <c r="L14" s="4">
        <v>8.3000000000000007</v>
      </c>
      <c r="M14">
        <v>13</v>
      </c>
      <c r="N14">
        <v>5</v>
      </c>
      <c r="O14" s="4">
        <v>147.69999999999999</v>
      </c>
      <c r="P14">
        <v>97</v>
      </c>
      <c r="Q14">
        <v>252</v>
      </c>
      <c r="R14" s="3">
        <f t="shared" si="2"/>
        <v>2.597938144329897</v>
      </c>
      <c r="S14">
        <v>7</v>
      </c>
    </row>
    <row r="15" spans="1:19" x14ac:dyDescent="0.2">
      <c r="A15">
        <v>2020</v>
      </c>
      <c r="B15" t="s">
        <v>311</v>
      </c>
      <c r="C15" t="s">
        <v>320</v>
      </c>
      <c r="D15" t="s">
        <v>76</v>
      </c>
      <c r="E15" t="s">
        <v>92</v>
      </c>
      <c r="F15">
        <v>6</v>
      </c>
      <c r="G15">
        <v>124</v>
      </c>
      <c r="H15">
        <v>220</v>
      </c>
      <c r="I15" s="6">
        <f t="shared" si="0"/>
        <v>56.36363636363636</v>
      </c>
      <c r="J15">
        <v>1645</v>
      </c>
      <c r="K15" s="3">
        <f t="shared" si="1"/>
        <v>7.4772727272727275</v>
      </c>
      <c r="L15" s="4">
        <v>7.9</v>
      </c>
      <c r="M15">
        <v>14</v>
      </c>
      <c r="N15">
        <v>4</v>
      </c>
      <c r="O15" s="4">
        <v>136.5</v>
      </c>
      <c r="P15">
        <v>18</v>
      </c>
      <c r="Q15">
        <v>25</v>
      </c>
      <c r="R15" s="3">
        <f t="shared" si="2"/>
        <v>1.3888888888888888</v>
      </c>
      <c r="S15">
        <v>2</v>
      </c>
    </row>
    <row r="16" spans="1:19" x14ac:dyDescent="0.2">
      <c r="A16">
        <v>2014</v>
      </c>
      <c r="B16" t="s">
        <v>134</v>
      </c>
      <c r="C16" t="s">
        <v>319</v>
      </c>
      <c r="D16" t="s">
        <v>25</v>
      </c>
      <c r="E16" t="s">
        <v>92</v>
      </c>
      <c r="F16">
        <v>12</v>
      </c>
      <c r="G16">
        <v>213</v>
      </c>
      <c r="H16">
        <v>345</v>
      </c>
      <c r="I16" s="6">
        <f t="shared" si="0"/>
        <v>61.739130434782609</v>
      </c>
      <c r="J16">
        <v>2436</v>
      </c>
      <c r="K16" s="3">
        <f t="shared" si="1"/>
        <v>7.0608695652173914</v>
      </c>
      <c r="L16" s="4">
        <v>7.3</v>
      </c>
      <c r="M16">
        <v>16</v>
      </c>
      <c r="N16">
        <v>5</v>
      </c>
      <c r="O16" s="4">
        <v>133.5</v>
      </c>
      <c r="P16">
        <v>67</v>
      </c>
      <c r="Q16">
        <v>176</v>
      </c>
      <c r="R16" s="3">
        <f t="shared" si="2"/>
        <v>2.6268656716417911</v>
      </c>
      <c r="S16">
        <v>3</v>
      </c>
    </row>
    <row r="17" spans="1:19" x14ac:dyDescent="0.2">
      <c r="A17">
        <v>2015</v>
      </c>
      <c r="B17" t="s">
        <v>145</v>
      </c>
      <c r="C17" t="s">
        <v>319</v>
      </c>
      <c r="D17" t="s">
        <v>25</v>
      </c>
      <c r="E17" t="s">
        <v>92</v>
      </c>
      <c r="F17">
        <v>14</v>
      </c>
      <c r="G17">
        <v>223</v>
      </c>
      <c r="H17">
        <v>362</v>
      </c>
      <c r="I17" s="6">
        <f t="shared" si="0"/>
        <v>61.602209944751387</v>
      </c>
      <c r="J17">
        <v>2809</v>
      </c>
      <c r="K17" s="3">
        <f t="shared" si="1"/>
        <v>7.7596685082872927</v>
      </c>
      <c r="L17" s="4">
        <v>8.1</v>
      </c>
      <c r="M17">
        <v>17</v>
      </c>
      <c r="N17">
        <v>5</v>
      </c>
      <c r="O17" s="4">
        <v>139.5</v>
      </c>
      <c r="P17">
        <v>100</v>
      </c>
      <c r="Q17">
        <v>237</v>
      </c>
      <c r="R17" s="3">
        <f t="shared" si="2"/>
        <v>2.37</v>
      </c>
      <c r="S17">
        <v>6</v>
      </c>
    </row>
    <row r="18" spans="1:19" x14ac:dyDescent="0.2">
      <c r="A18">
        <v>2016</v>
      </c>
      <c r="B18" t="s">
        <v>145</v>
      </c>
      <c r="C18" t="s">
        <v>321</v>
      </c>
      <c r="D18" t="s">
        <v>25</v>
      </c>
      <c r="E18" t="s">
        <v>92</v>
      </c>
      <c r="F18">
        <v>13</v>
      </c>
      <c r="G18">
        <v>170</v>
      </c>
      <c r="H18">
        <v>301</v>
      </c>
      <c r="I18" s="6">
        <f t="shared" si="0"/>
        <v>56.478405315614623</v>
      </c>
      <c r="J18">
        <v>1929</v>
      </c>
      <c r="K18" s="3">
        <f t="shared" si="1"/>
        <v>6.4086378737541532</v>
      </c>
      <c r="L18" s="4">
        <v>6</v>
      </c>
      <c r="M18">
        <v>17</v>
      </c>
      <c r="N18">
        <v>10</v>
      </c>
      <c r="O18" s="4">
        <v>122.3</v>
      </c>
      <c r="P18">
        <v>83</v>
      </c>
      <c r="Q18">
        <v>-13</v>
      </c>
      <c r="R18" s="3">
        <f t="shared" si="2"/>
        <v>-0.15662650602409639</v>
      </c>
      <c r="S18">
        <v>2</v>
      </c>
    </row>
    <row r="19" spans="1:19" x14ac:dyDescent="0.2">
      <c r="A19">
        <v>2017</v>
      </c>
      <c r="B19" t="s">
        <v>345</v>
      </c>
      <c r="C19" t="s">
        <v>320</v>
      </c>
      <c r="D19" t="s">
        <v>25</v>
      </c>
      <c r="E19" t="s">
        <v>92</v>
      </c>
      <c r="F19">
        <v>13</v>
      </c>
      <c r="G19">
        <v>196</v>
      </c>
      <c r="H19">
        <v>351</v>
      </c>
      <c r="I19" s="6">
        <f t="shared" si="0"/>
        <v>55.840455840455839</v>
      </c>
      <c r="J19">
        <v>2432</v>
      </c>
      <c r="K19" s="3">
        <f t="shared" si="1"/>
        <v>6.9287749287749287</v>
      </c>
      <c r="L19" s="4">
        <v>7.6</v>
      </c>
      <c r="M19">
        <v>26</v>
      </c>
      <c r="N19">
        <v>6</v>
      </c>
      <c r="O19" s="4">
        <v>135.1</v>
      </c>
      <c r="P19">
        <v>49</v>
      </c>
      <c r="Q19">
        <v>-115</v>
      </c>
      <c r="R19" s="3">
        <f t="shared" si="2"/>
        <v>-2.3469387755102042</v>
      </c>
      <c r="S19">
        <v>0</v>
      </c>
    </row>
    <row r="20" spans="1:19" x14ac:dyDescent="0.2">
      <c r="A20">
        <v>2018</v>
      </c>
      <c r="B20" t="s">
        <v>345</v>
      </c>
      <c r="C20" t="s">
        <v>319</v>
      </c>
      <c r="D20" t="s">
        <v>25</v>
      </c>
      <c r="E20" t="s">
        <v>92</v>
      </c>
      <c r="F20">
        <v>13</v>
      </c>
      <c r="G20">
        <v>235</v>
      </c>
      <c r="H20">
        <v>396</v>
      </c>
      <c r="I20" s="6">
        <f t="shared" si="0"/>
        <v>59.343434343434339</v>
      </c>
      <c r="J20">
        <v>2852</v>
      </c>
      <c r="K20" s="3">
        <f t="shared" si="1"/>
        <v>7.2020202020202024</v>
      </c>
      <c r="L20" s="4">
        <v>7.4</v>
      </c>
      <c r="M20">
        <v>26</v>
      </c>
      <c r="N20">
        <v>10</v>
      </c>
      <c r="O20" s="4">
        <v>136.5</v>
      </c>
      <c r="P20">
        <v>36</v>
      </c>
      <c r="Q20">
        <v>4</v>
      </c>
      <c r="R20" s="3">
        <f t="shared" si="2"/>
        <v>0.1111111111111111</v>
      </c>
      <c r="S20">
        <v>1</v>
      </c>
    </row>
    <row r="21" spans="1:19" x14ac:dyDescent="0.2">
      <c r="A21">
        <v>2019</v>
      </c>
      <c r="B21" t="s">
        <v>345</v>
      </c>
      <c r="C21" t="s">
        <v>321</v>
      </c>
      <c r="D21" t="s">
        <v>25</v>
      </c>
      <c r="E21" t="s">
        <v>92</v>
      </c>
      <c r="F21">
        <v>13</v>
      </c>
      <c r="G21">
        <v>237</v>
      </c>
      <c r="H21">
        <v>399</v>
      </c>
      <c r="I21" s="6">
        <f t="shared" si="0"/>
        <v>59.398496240601503</v>
      </c>
      <c r="J21">
        <v>2951</v>
      </c>
      <c r="K21" s="3">
        <f t="shared" si="1"/>
        <v>7.3959899749373434</v>
      </c>
      <c r="L21" s="4">
        <v>7.4</v>
      </c>
      <c r="M21">
        <v>16</v>
      </c>
      <c r="N21">
        <v>7</v>
      </c>
      <c r="O21" s="4">
        <v>131.19999999999999</v>
      </c>
      <c r="P21">
        <v>76</v>
      </c>
      <c r="Q21">
        <v>7</v>
      </c>
      <c r="R21" s="3">
        <f t="shared" si="2"/>
        <v>9.2105263157894732E-2</v>
      </c>
      <c r="S21">
        <v>1</v>
      </c>
    </row>
    <row r="22" spans="1:19" x14ac:dyDescent="0.2">
      <c r="A22">
        <v>2020</v>
      </c>
      <c r="B22" t="s">
        <v>261</v>
      </c>
      <c r="C22" t="s">
        <v>320</v>
      </c>
      <c r="D22" t="s">
        <v>25</v>
      </c>
      <c r="E22" t="s">
        <v>92</v>
      </c>
      <c r="F22">
        <v>8</v>
      </c>
      <c r="G22">
        <v>140</v>
      </c>
      <c r="H22">
        <v>245</v>
      </c>
      <c r="I22" s="6">
        <f t="shared" si="0"/>
        <v>57.142857142857139</v>
      </c>
      <c r="J22">
        <v>1569</v>
      </c>
      <c r="K22" s="3">
        <f t="shared" si="1"/>
        <v>6.4040816326530612</v>
      </c>
      <c r="L22" s="4">
        <v>6.2</v>
      </c>
      <c r="M22">
        <v>9</v>
      </c>
      <c r="N22">
        <v>5</v>
      </c>
      <c r="O22" s="4">
        <v>119</v>
      </c>
      <c r="P22">
        <v>32</v>
      </c>
      <c r="Q22">
        <v>-4</v>
      </c>
      <c r="R22" s="3">
        <f t="shared" si="2"/>
        <v>-0.125</v>
      </c>
      <c r="S22">
        <v>2</v>
      </c>
    </row>
    <row r="23" spans="1:19" x14ac:dyDescent="0.2">
      <c r="A23">
        <v>2014</v>
      </c>
      <c r="B23" t="s">
        <v>583</v>
      </c>
      <c r="C23" t="s">
        <v>321</v>
      </c>
      <c r="D23" t="s">
        <v>15</v>
      </c>
      <c r="E23" t="s">
        <v>92</v>
      </c>
      <c r="F23">
        <v>13</v>
      </c>
      <c r="G23">
        <v>189</v>
      </c>
      <c r="H23">
        <v>354</v>
      </c>
      <c r="I23" s="6">
        <f t="shared" si="0"/>
        <v>53.389830508474581</v>
      </c>
      <c r="J23">
        <v>2288</v>
      </c>
      <c r="K23" s="3">
        <f t="shared" si="1"/>
        <v>6.463276836158192</v>
      </c>
      <c r="L23" s="4">
        <v>5.9</v>
      </c>
      <c r="M23">
        <v>13</v>
      </c>
      <c r="N23">
        <v>10</v>
      </c>
      <c r="O23" s="4">
        <v>114.2</v>
      </c>
      <c r="P23">
        <v>161</v>
      </c>
      <c r="Q23">
        <v>539</v>
      </c>
      <c r="R23" s="3">
        <f t="shared" si="2"/>
        <v>3.347826086956522</v>
      </c>
      <c r="S23">
        <v>8</v>
      </c>
    </row>
    <row r="24" spans="1:19" x14ac:dyDescent="0.2">
      <c r="A24">
        <v>2015</v>
      </c>
      <c r="B24" t="s">
        <v>494</v>
      </c>
      <c r="C24" t="s">
        <v>319</v>
      </c>
      <c r="D24" t="s">
        <v>15</v>
      </c>
      <c r="E24" t="s">
        <v>92</v>
      </c>
      <c r="F24">
        <v>9</v>
      </c>
      <c r="G24">
        <v>90</v>
      </c>
      <c r="H24">
        <v>180</v>
      </c>
      <c r="I24" s="6">
        <f t="shared" si="0"/>
        <v>50</v>
      </c>
      <c r="J24">
        <v>1001</v>
      </c>
      <c r="K24" s="3">
        <f t="shared" si="1"/>
        <v>5.5611111111111109</v>
      </c>
      <c r="L24" s="4">
        <v>3.2</v>
      </c>
      <c r="M24">
        <v>8</v>
      </c>
      <c r="N24">
        <v>13</v>
      </c>
      <c r="O24" s="4">
        <v>96.9</v>
      </c>
      <c r="P24">
        <v>109</v>
      </c>
      <c r="Q24">
        <v>535</v>
      </c>
      <c r="R24" s="3">
        <f t="shared" si="2"/>
        <v>4.9082568807339451</v>
      </c>
      <c r="S24">
        <v>3</v>
      </c>
    </row>
    <row r="25" spans="1:19" x14ac:dyDescent="0.2">
      <c r="A25">
        <v>2016</v>
      </c>
      <c r="B25" t="s">
        <v>494</v>
      </c>
      <c r="C25" t="s">
        <v>321</v>
      </c>
      <c r="D25" t="s">
        <v>15</v>
      </c>
      <c r="E25" t="s">
        <v>92</v>
      </c>
      <c r="F25">
        <v>11</v>
      </c>
      <c r="G25">
        <v>122</v>
      </c>
      <c r="H25">
        <v>197</v>
      </c>
      <c r="I25" s="6">
        <f t="shared" si="0"/>
        <v>61.928934010152282</v>
      </c>
      <c r="J25">
        <v>1464</v>
      </c>
      <c r="K25" s="3">
        <f t="shared" si="1"/>
        <v>7.4314720812182742</v>
      </c>
      <c r="L25" s="4">
        <v>7.7</v>
      </c>
      <c r="M25">
        <v>12</v>
      </c>
      <c r="N25">
        <v>4</v>
      </c>
      <c r="O25" s="4">
        <v>140.4</v>
      </c>
      <c r="P25">
        <v>91</v>
      </c>
      <c r="Q25">
        <v>93</v>
      </c>
      <c r="R25" s="3">
        <f t="shared" si="2"/>
        <v>1.0219780219780219</v>
      </c>
      <c r="S25">
        <v>4</v>
      </c>
    </row>
    <row r="26" spans="1:19" x14ac:dyDescent="0.2">
      <c r="A26">
        <v>2017</v>
      </c>
      <c r="B26" t="s">
        <v>443</v>
      </c>
      <c r="C26" t="s">
        <v>320</v>
      </c>
      <c r="D26" t="s">
        <v>15</v>
      </c>
      <c r="E26" t="s">
        <v>92</v>
      </c>
      <c r="F26">
        <v>10</v>
      </c>
      <c r="G26">
        <v>121</v>
      </c>
      <c r="H26">
        <v>233</v>
      </c>
      <c r="I26" s="6">
        <f t="shared" si="0"/>
        <v>51.931330472102999</v>
      </c>
      <c r="J26">
        <v>1313</v>
      </c>
      <c r="K26" s="3">
        <f t="shared" si="1"/>
        <v>5.6351931330472107</v>
      </c>
      <c r="L26" s="4">
        <v>5.5</v>
      </c>
      <c r="M26">
        <v>10</v>
      </c>
      <c r="N26">
        <v>5</v>
      </c>
      <c r="O26" s="4">
        <v>109.1</v>
      </c>
      <c r="P26">
        <v>72</v>
      </c>
      <c r="Q26">
        <v>13</v>
      </c>
      <c r="R26" s="3">
        <f t="shared" si="2"/>
        <v>0.18055555555555555</v>
      </c>
      <c r="S26">
        <v>2</v>
      </c>
    </row>
    <row r="27" spans="1:19" x14ac:dyDescent="0.2">
      <c r="A27">
        <v>2018</v>
      </c>
      <c r="B27" t="s">
        <v>645</v>
      </c>
      <c r="C27" t="s">
        <v>322</v>
      </c>
      <c r="D27" t="s">
        <v>15</v>
      </c>
      <c r="E27" t="s">
        <v>92</v>
      </c>
      <c r="F27">
        <v>10</v>
      </c>
      <c r="G27">
        <v>84</v>
      </c>
      <c r="H27">
        <v>170</v>
      </c>
      <c r="I27" s="6">
        <f t="shared" si="0"/>
        <v>49.411764705882355</v>
      </c>
      <c r="J27">
        <v>1083</v>
      </c>
      <c r="K27" s="3">
        <f t="shared" si="1"/>
        <v>6.3705882352941172</v>
      </c>
      <c r="L27" s="4">
        <v>6.4</v>
      </c>
      <c r="M27">
        <v>9</v>
      </c>
      <c r="N27">
        <v>4</v>
      </c>
      <c r="O27" s="4">
        <v>115.7</v>
      </c>
      <c r="P27">
        <v>40</v>
      </c>
      <c r="Q27">
        <v>-15</v>
      </c>
      <c r="R27" s="3">
        <f t="shared" si="2"/>
        <v>-0.375</v>
      </c>
      <c r="S27">
        <v>0</v>
      </c>
    </row>
    <row r="28" spans="1:19" x14ac:dyDescent="0.2">
      <c r="A28">
        <v>2019</v>
      </c>
      <c r="B28" t="s">
        <v>374</v>
      </c>
      <c r="C28" t="s">
        <v>319</v>
      </c>
      <c r="D28" t="s">
        <v>15</v>
      </c>
      <c r="E28" t="s">
        <v>92</v>
      </c>
      <c r="F28">
        <v>10</v>
      </c>
      <c r="G28">
        <v>98</v>
      </c>
      <c r="H28">
        <v>207</v>
      </c>
      <c r="I28" s="6">
        <f t="shared" si="0"/>
        <v>47.342995169082123</v>
      </c>
      <c r="J28">
        <v>1274</v>
      </c>
      <c r="K28" s="3">
        <f t="shared" si="1"/>
        <v>6.1545893719806761</v>
      </c>
      <c r="L28" s="4">
        <v>6</v>
      </c>
      <c r="M28">
        <v>12</v>
      </c>
      <c r="N28">
        <v>6</v>
      </c>
      <c r="O28" s="4">
        <v>112.4</v>
      </c>
      <c r="P28">
        <v>53</v>
      </c>
      <c r="Q28">
        <v>-53</v>
      </c>
      <c r="R28" s="3">
        <f t="shared" si="2"/>
        <v>-1</v>
      </c>
      <c r="S28">
        <v>0</v>
      </c>
    </row>
    <row r="29" spans="1:19" x14ac:dyDescent="0.2">
      <c r="A29">
        <v>2020</v>
      </c>
      <c r="B29" t="s">
        <v>232</v>
      </c>
      <c r="C29" t="s">
        <v>320</v>
      </c>
      <c r="D29" t="s">
        <v>15</v>
      </c>
      <c r="E29" t="s">
        <v>92</v>
      </c>
      <c r="F29">
        <v>4</v>
      </c>
      <c r="G29">
        <v>75</v>
      </c>
      <c r="H29">
        <v>122</v>
      </c>
      <c r="I29" s="6">
        <f t="shared" si="0"/>
        <v>61.475409836065573</v>
      </c>
      <c r="J29">
        <v>1011</v>
      </c>
      <c r="K29" s="3">
        <f t="shared" si="1"/>
        <v>8.2868852459016402</v>
      </c>
      <c r="L29" s="4">
        <v>6.9</v>
      </c>
      <c r="M29">
        <v>7</v>
      </c>
      <c r="N29">
        <v>7</v>
      </c>
      <c r="O29" s="4">
        <v>138.5</v>
      </c>
      <c r="P29">
        <v>26</v>
      </c>
      <c r="Q29">
        <v>44</v>
      </c>
      <c r="R29" s="3">
        <f t="shared" si="2"/>
        <v>1.6923076923076923</v>
      </c>
      <c r="S29">
        <v>2</v>
      </c>
    </row>
    <row r="30" spans="1:19" x14ac:dyDescent="0.2">
      <c r="A30">
        <v>2014</v>
      </c>
      <c r="B30" t="s">
        <v>554</v>
      </c>
      <c r="C30" t="s">
        <v>321</v>
      </c>
      <c r="D30" t="s">
        <v>33</v>
      </c>
      <c r="E30" t="s">
        <v>92</v>
      </c>
      <c r="F30">
        <v>12</v>
      </c>
      <c r="G30">
        <v>174</v>
      </c>
      <c r="H30">
        <v>283</v>
      </c>
      <c r="I30" s="6">
        <f t="shared" si="0"/>
        <v>61.484098939929332</v>
      </c>
      <c r="J30">
        <v>1896</v>
      </c>
      <c r="K30" s="3">
        <f t="shared" si="1"/>
        <v>6.6996466431095403</v>
      </c>
      <c r="L30" s="4">
        <v>5</v>
      </c>
      <c r="M30">
        <v>10</v>
      </c>
      <c r="N30">
        <v>15</v>
      </c>
      <c r="O30" s="4">
        <v>118.8</v>
      </c>
      <c r="P30">
        <v>98</v>
      </c>
      <c r="Q30">
        <v>258</v>
      </c>
      <c r="R30" s="3">
        <f t="shared" si="2"/>
        <v>2.6326530612244898</v>
      </c>
      <c r="S30">
        <v>4</v>
      </c>
    </row>
    <row r="31" spans="1:19" x14ac:dyDescent="0.2">
      <c r="A31">
        <v>2015</v>
      </c>
      <c r="B31" t="s">
        <v>134</v>
      </c>
      <c r="C31" t="s">
        <v>321</v>
      </c>
      <c r="D31" t="s">
        <v>33</v>
      </c>
      <c r="E31" t="s">
        <v>92</v>
      </c>
      <c r="F31">
        <v>13</v>
      </c>
      <c r="G31">
        <v>249</v>
      </c>
      <c r="H31">
        <v>389</v>
      </c>
      <c r="I31" s="6">
        <f t="shared" si="0"/>
        <v>64.010282776349612</v>
      </c>
      <c r="J31">
        <v>3017</v>
      </c>
      <c r="K31" s="3">
        <f t="shared" si="1"/>
        <v>7.7557840616966578</v>
      </c>
      <c r="L31" s="4">
        <v>7.7</v>
      </c>
      <c r="M31">
        <v>20</v>
      </c>
      <c r="N31">
        <v>9</v>
      </c>
      <c r="O31" s="4">
        <v>141.5</v>
      </c>
      <c r="P31">
        <v>58</v>
      </c>
      <c r="Q31">
        <v>166</v>
      </c>
      <c r="R31" s="3">
        <f t="shared" si="2"/>
        <v>2.8620689655172415</v>
      </c>
      <c r="S31">
        <v>4</v>
      </c>
    </row>
    <row r="32" spans="1:19" x14ac:dyDescent="0.2">
      <c r="A32">
        <v>2016</v>
      </c>
      <c r="B32" t="s">
        <v>489</v>
      </c>
      <c r="C32" t="s">
        <v>319</v>
      </c>
      <c r="D32" t="s">
        <v>33</v>
      </c>
      <c r="E32" t="s">
        <v>92</v>
      </c>
      <c r="F32">
        <v>12</v>
      </c>
      <c r="G32">
        <v>204</v>
      </c>
      <c r="H32">
        <v>331</v>
      </c>
      <c r="I32" s="6">
        <f t="shared" si="0"/>
        <v>61.631419939577036</v>
      </c>
      <c r="J32">
        <v>2538</v>
      </c>
      <c r="K32" s="3">
        <f t="shared" si="1"/>
        <v>7.6676737160120849</v>
      </c>
      <c r="L32" s="4">
        <v>7.8</v>
      </c>
      <c r="M32">
        <v>18</v>
      </c>
      <c r="N32">
        <v>7</v>
      </c>
      <c r="O32" s="4">
        <v>139.80000000000001</v>
      </c>
      <c r="P32">
        <v>35</v>
      </c>
      <c r="Q32">
        <v>-60</v>
      </c>
      <c r="R32" s="3">
        <f t="shared" si="2"/>
        <v>-1.7142857142857142</v>
      </c>
      <c r="S32">
        <v>1</v>
      </c>
    </row>
    <row r="33" spans="1:19" x14ac:dyDescent="0.2">
      <c r="A33">
        <v>2017</v>
      </c>
      <c r="B33" t="s">
        <v>647</v>
      </c>
      <c r="C33" t="s">
        <v>321</v>
      </c>
      <c r="D33" t="s">
        <v>33</v>
      </c>
      <c r="E33" t="s">
        <v>92</v>
      </c>
      <c r="F33">
        <v>9</v>
      </c>
      <c r="G33">
        <v>84</v>
      </c>
      <c r="H33">
        <v>157</v>
      </c>
      <c r="I33" s="6">
        <f t="shared" si="0"/>
        <v>53.503184713375795</v>
      </c>
      <c r="J33">
        <v>973</v>
      </c>
      <c r="K33" s="3">
        <f t="shared" si="1"/>
        <v>6.1974522292993628</v>
      </c>
      <c r="L33" s="4">
        <v>4.7</v>
      </c>
      <c r="M33">
        <v>2</v>
      </c>
      <c r="N33">
        <v>6</v>
      </c>
      <c r="O33" s="4">
        <v>102.1</v>
      </c>
      <c r="P33">
        <v>44</v>
      </c>
      <c r="Q33">
        <v>-54</v>
      </c>
      <c r="R33" s="3">
        <f t="shared" si="2"/>
        <v>-1.2272727272727273</v>
      </c>
      <c r="S33">
        <v>0</v>
      </c>
    </row>
    <row r="34" spans="1:19" x14ac:dyDescent="0.2">
      <c r="A34">
        <v>2018</v>
      </c>
      <c r="B34" t="s">
        <v>333</v>
      </c>
      <c r="C34" t="s">
        <v>319</v>
      </c>
      <c r="D34" t="s">
        <v>33</v>
      </c>
      <c r="E34" t="s">
        <v>92</v>
      </c>
      <c r="F34">
        <v>13</v>
      </c>
      <c r="G34">
        <v>210</v>
      </c>
      <c r="H34">
        <v>325</v>
      </c>
      <c r="I34" s="6">
        <f t="shared" si="0"/>
        <v>64.615384615384613</v>
      </c>
      <c r="J34">
        <v>2600</v>
      </c>
      <c r="K34" s="3">
        <f t="shared" si="1"/>
        <v>8</v>
      </c>
      <c r="L34" s="4">
        <v>8.4</v>
      </c>
      <c r="M34">
        <v>22</v>
      </c>
      <c r="N34">
        <v>7</v>
      </c>
      <c r="O34" s="4">
        <v>149.80000000000001</v>
      </c>
      <c r="P34">
        <v>76</v>
      </c>
      <c r="Q34">
        <v>273</v>
      </c>
      <c r="R34" s="3">
        <f t="shared" si="2"/>
        <v>3.5921052631578947</v>
      </c>
      <c r="S34">
        <v>2</v>
      </c>
    </row>
    <row r="35" spans="1:19" x14ac:dyDescent="0.2">
      <c r="A35">
        <v>2019</v>
      </c>
      <c r="B35" t="s">
        <v>333</v>
      </c>
      <c r="C35" t="s">
        <v>321</v>
      </c>
      <c r="D35" t="s">
        <v>33</v>
      </c>
      <c r="E35" t="s">
        <v>92</v>
      </c>
      <c r="F35">
        <v>13</v>
      </c>
      <c r="G35">
        <v>214</v>
      </c>
      <c r="H35">
        <v>381</v>
      </c>
      <c r="I35" s="6">
        <f t="shared" si="0"/>
        <v>56.167979002624669</v>
      </c>
      <c r="J35">
        <v>3061</v>
      </c>
      <c r="K35" s="3">
        <f t="shared" si="1"/>
        <v>8.0341207349081358</v>
      </c>
      <c r="L35" s="4">
        <v>8.3000000000000007</v>
      </c>
      <c r="M35">
        <v>23</v>
      </c>
      <c r="N35">
        <v>8</v>
      </c>
      <c r="O35" s="4">
        <v>139.4</v>
      </c>
      <c r="P35">
        <v>87</v>
      </c>
      <c r="Q35">
        <v>50</v>
      </c>
      <c r="R35" s="3">
        <f t="shared" si="2"/>
        <v>0.57471264367816088</v>
      </c>
      <c r="S35">
        <v>5</v>
      </c>
    </row>
    <row r="36" spans="1:19" x14ac:dyDescent="0.2">
      <c r="A36">
        <v>2020</v>
      </c>
      <c r="B36" t="s">
        <v>262</v>
      </c>
      <c r="C36" t="s">
        <v>319</v>
      </c>
      <c r="D36" t="s">
        <v>33</v>
      </c>
      <c r="E36" t="s">
        <v>92</v>
      </c>
      <c r="F36">
        <v>6</v>
      </c>
      <c r="G36">
        <v>80</v>
      </c>
      <c r="H36">
        <v>141</v>
      </c>
      <c r="I36" s="6">
        <f t="shared" si="0"/>
        <v>56.737588652482273</v>
      </c>
      <c r="J36">
        <v>1077</v>
      </c>
      <c r="K36" s="3">
        <f t="shared" si="1"/>
        <v>7.6382978723404253</v>
      </c>
      <c r="L36" s="4">
        <v>6.9</v>
      </c>
      <c r="M36">
        <v>4</v>
      </c>
      <c r="N36">
        <v>4</v>
      </c>
      <c r="O36" s="4">
        <v>124.6</v>
      </c>
      <c r="P36">
        <v>38</v>
      </c>
      <c r="Q36">
        <v>109</v>
      </c>
      <c r="R36" s="3">
        <f t="shared" si="2"/>
        <v>2.8684210526315788</v>
      </c>
      <c r="S36">
        <v>1</v>
      </c>
    </row>
    <row r="37" spans="1:19" x14ac:dyDescent="0.2">
      <c r="A37">
        <v>2014</v>
      </c>
      <c r="B37" t="s">
        <v>129</v>
      </c>
      <c r="C37" t="s">
        <v>319</v>
      </c>
      <c r="D37" t="s">
        <v>87</v>
      </c>
      <c r="E37" t="s">
        <v>92</v>
      </c>
      <c r="F37">
        <v>13</v>
      </c>
      <c r="G37">
        <v>212</v>
      </c>
      <c r="H37">
        <v>365</v>
      </c>
      <c r="I37" s="6">
        <f t="shared" si="0"/>
        <v>58.082191780821915</v>
      </c>
      <c r="J37">
        <v>3214</v>
      </c>
      <c r="K37" s="3">
        <f t="shared" si="1"/>
        <v>8.8054794520547937</v>
      </c>
      <c r="L37" s="4">
        <v>9.1</v>
      </c>
      <c r="M37">
        <v>24</v>
      </c>
      <c r="N37">
        <v>8</v>
      </c>
      <c r="O37" s="4">
        <v>149.4</v>
      </c>
      <c r="P37">
        <v>51</v>
      </c>
      <c r="Q37">
        <v>80</v>
      </c>
      <c r="R37" s="3">
        <f t="shared" si="2"/>
        <v>1.5686274509803921</v>
      </c>
      <c r="S37">
        <v>2</v>
      </c>
    </row>
    <row r="38" spans="1:19" x14ac:dyDescent="0.2">
      <c r="A38">
        <v>2015</v>
      </c>
      <c r="B38" t="s">
        <v>129</v>
      </c>
      <c r="C38" t="s">
        <v>321</v>
      </c>
      <c r="D38" t="s">
        <v>87</v>
      </c>
      <c r="E38" t="s">
        <v>92</v>
      </c>
      <c r="F38">
        <v>13</v>
      </c>
      <c r="G38">
        <v>229</v>
      </c>
      <c r="H38">
        <v>408</v>
      </c>
      <c r="I38" s="6">
        <f t="shared" si="0"/>
        <v>56.127450980392155</v>
      </c>
      <c r="J38">
        <v>3131</v>
      </c>
      <c r="K38" s="3">
        <f t="shared" si="1"/>
        <v>7.6740196078431371</v>
      </c>
      <c r="L38" s="4">
        <v>8.1</v>
      </c>
      <c r="M38">
        <v>24</v>
      </c>
      <c r="N38">
        <v>7</v>
      </c>
      <c r="O38" s="4">
        <v>136.6</v>
      </c>
      <c r="P38">
        <v>52</v>
      </c>
      <c r="Q38">
        <v>56</v>
      </c>
      <c r="R38" s="3">
        <f t="shared" si="2"/>
        <v>1.0769230769230769</v>
      </c>
      <c r="S38">
        <v>0</v>
      </c>
    </row>
    <row r="39" spans="1:19" x14ac:dyDescent="0.2">
      <c r="A39">
        <v>2016</v>
      </c>
      <c r="B39" t="s">
        <v>470</v>
      </c>
      <c r="C39" t="s">
        <v>321</v>
      </c>
      <c r="D39" t="s">
        <v>87</v>
      </c>
      <c r="E39" t="s">
        <v>92</v>
      </c>
      <c r="F39">
        <v>11</v>
      </c>
      <c r="G39">
        <v>154</v>
      </c>
      <c r="H39">
        <v>262</v>
      </c>
      <c r="I39" s="6">
        <f t="shared" si="0"/>
        <v>58.778625954198475</v>
      </c>
      <c r="J39">
        <v>1970</v>
      </c>
      <c r="K39" s="3">
        <f t="shared" si="1"/>
        <v>7.5190839694656493</v>
      </c>
      <c r="L39" s="4">
        <v>7.2</v>
      </c>
      <c r="M39">
        <v>16</v>
      </c>
      <c r="N39">
        <v>9</v>
      </c>
      <c r="O39" s="4">
        <v>135.19999999999999</v>
      </c>
      <c r="P39">
        <v>63</v>
      </c>
      <c r="Q39">
        <v>70</v>
      </c>
      <c r="R39" s="3">
        <f t="shared" si="2"/>
        <v>1.1111111111111112</v>
      </c>
      <c r="S39">
        <v>0</v>
      </c>
    </row>
    <row r="40" spans="1:19" x14ac:dyDescent="0.2">
      <c r="A40">
        <v>2017</v>
      </c>
      <c r="B40" t="s">
        <v>349</v>
      </c>
      <c r="C40" t="s">
        <v>320</v>
      </c>
      <c r="D40" t="s">
        <v>87</v>
      </c>
      <c r="E40" t="s">
        <v>92</v>
      </c>
      <c r="F40">
        <v>13</v>
      </c>
      <c r="G40">
        <v>246</v>
      </c>
      <c r="H40">
        <v>417</v>
      </c>
      <c r="I40" s="6">
        <f t="shared" si="0"/>
        <v>58.992805755395686</v>
      </c>
      <c r="J40">
        <v>2793</v>
      </c>
      <c r="K40" s="3">
        <f t="shared" si="1"/>
        <v>6.6978417266187051</v>
      </c>
      <c r="L40" s="4">
        <v>6.9</v>
      </c>
      <c r="M40">
        <v>20</v>
      </c>
      <c r="N40">
        <v>7</v>
      </c>
      <c r="O40" s="4">
        <v>127.7</v>
      </c>
      <c r="P40">
        <v>124</v>
      </c>
      <c r="Q40">
        <v>559</v>
      </c>
      <c r="R40" s="3">
        <f t="shared" si="2"/>
        <v>4.508064516129032</v>
      </c>
      <c r="S40">
        <v>5</v>
      </c>
    </row>
    <row r="41" spans="1:19" x14ac:dyDescent="0.2">
      <c r="A41">
        <v>2018</v>
      </c>
      <c r="B41" t="s">
        <v>349</v>
      </c>
      <c r="C41" t="s">
        <v>319</v>
      </c>
      <c r="D41" t="s">
        <v>87</v>
      </c>
      <c r="E41" t="s">
        <v>92</v>
      </c>
      <c r="F41">
        <v>11</v>
      </c>
      <c r="G41">
        <v>184</v>
      </c>
      <c r="H41">
        <v>339</v>
      </c>
      <c r="I41" s="6">
        <f t="shared" si="0"/>
        <v>54.277286135693217</v>
      </c>
      <c r="J41">
        <v>2040</v>
      </c>
      <c r="K41" s="3">
        <f t="shared" si="1"/>
        <v>6.0176991150442474</v>
      </c>
      <c r="L41" s="4">
        <v>5</v>
      </c>
      <c r="M41">
        <v>8</v>
      </c>
      <c r="N41">
        <v>11</v>
      </c>
      <c r="O41" s="4">
        <v>106.1</v>
      </c>
      <c r="P41">
        <v>90</v>
      </c>
      <c r="Q41">
        <v>184</v>
      </c>
      <c r="R41" s="3">
        <f t="shared" si="2"/>
        <v>2.0444444444444443</v>
      </c>
      <c r="S41">
        <v>2</v>
      </c>
    </row>
    <row r="42" spans="1:19" x14ac:dyDescent="0.2">
      <c r="A42">
        <v>2019</v>
      </c>
      <c r="B42" t="s">
        <v>349</v>
      </c>
      <c r="C42" t="s">
        <v>321</v>
      </c>
      <c r="D42" t="s">
        <v>87</v>
      </c>
      <c r="E42" t="s">
        <v>92</v>
      </c>
      <c r="F42">
        <v>13</v>
      </c>
      <c r="G42">
        <v>260</v>
      </c>
      <c r="H42">
        <v>436</v>
      </c>
      <c r="I42" s="6">
        <f t="shared" si="0"/>
        <v>59.633027522935777</v>
      </c>
      <c r="J42">
        <v>3079</v>
      </c>
      <c r="K42" s="3">
        <f t="shared" si="1"/>
        <v>7.0619266055045875</v>
      </c>
      <c r="L42" s="4">
        <v>6.5</v>
      </c>
      <c r="M42">
        <v>17</v>
      </c>
      <c r="N42">
        <v>13</v>
      </c>
      <c r="O42" s="4">
        <v>125.9</v>
      </c>
      <c r="P42">
        <v>111</v>
      </c>
      <c r="Q42">
        <v>363</v>
      </c>
      <c r="R42" s="3">
        <f t="shared" si="2"/>
        <v>3.2702702702702702</v>
      </c>
      <c r="S42">
        <v>3</v>
      </c>
    </row>
    <row r="43" spans="1:19" x14ac:dyDescent="0.2">
      <c r="A43">
        <v>2020</v>
      </c>
      <c r="B43" t="s">
        <v>272</v>
      </c>
      <c r="C43" t="s">
        <v>319</v>
      </c>
      <c r="D43" t="s">
        <v>87</v>
      </c>
      <c r="E43" t="s">
        <v>92</v>
      </c>
      <c r="F43">
        <v>6</v>
      </c>
      <c r="G43">
        <v>84</v>
      </c>
      <c r="H43">
        <v>157</v>
      </c>
      <c r="I43" s="6">
        <f t="shared" si="0"/>
        <v>53.503184713375795</v>
      </c>
      <c r="J43">
        <v>1090</v>
      </c>
      <c r="K43" s="3">
        <f t="shared" si="1"/>
        <v>6.9426751592356686</v>
      </c>
      <c r="L43" s="4">
        <v>5.4</v>
      </c>
      <c r="M43">
        <v>8</v>
      </c>
      <c r="N43">
        <v>9</v>
      </c>
      <c r="O43" s="4">
        <v>117.2</v>
      </c>
      <c r="P43">
        <v>32</v>
      </c>
      <c r="Q43">
        <v>39</v>
      </c>
      <c r="R43" s="3">
        <f t="shared" si="2"/>
        <v>1.21875</v>
      </c>
      <c r="S43">
        <v>0</v>
      </c>
    </row>
    <row r="44" spans="1:19" x14ac:dyDescent="0.2">
      <c r="A44">
        <v>2014</v>
      </c>
      <c r="B44" t="s">
        <v>496</v>
      </c>
      <c r="C44" t="s">
        <v>320</v>
      </c>
      <c r="D44" t="s">
        <v>16</v>
      </c>
      <c r="E44" t="s">
        <v>92</v>
      </c>
      <c r="F44">
        <v>12</v>
      </c>
      <c r="G44">
        <v>122</v>
      </c>
      <c r="H44">
        <v>237</v>
      </c>
      <c r="I44" s="6">
        <f t="shared" si="0"/>
        <v>51.47679324894515</v>
      </c>
      <c r="J44">
        <v>1798</v>
      </c>
      <c r="K44" s="3">
        <f t="shared" si="1"/>
        <v>7.5864978902953588</v>
      </c>
      <c r="L44" s="4">
        <v>7</v>
      </c>
      <c r="M44">
        <v>11</v>
      </c>
      <c r="N44">
        <v>8</v>
      </c>
      <c r="O44" s="4">
        <v>123.8</v>
      </c>
      <c r="P44">
        <v>126</v>
      </c>
      <c r="Q44">
        <v>452</v>
      </c>
      <c r="R44" s="3">
        <f t="shared" si="2"/>
        <v>3.5873015873015874</v>
      </c>
      <c r="S44">
        <v>10</v>
      </c>
    </row>
    <row r="45" spans="1:19" x14ac:dyDescent="0.2">
      <c r="A45">
        <v>2015</v>
      </c>
      <c r="B45" t="s">
        <v>496</v>
      </c>
      <c r="C45" t="s">
        <v>319</v>
      </c>
      <c r="D45" t="s">
        <v>16</v>
      </c>
      <c r="E45" t="s">
        <v>92</v>
      </c>
      <c r="F45">
        <v>13</v>
      </c>
      <c r="G45">
        <v>242</v>
      </c>
      <c r="H45">
        <v>407</v>
      </c>
      <c r="I45" s="6">
        <f t="shared" si="0"/>
        <v>59.45945945945946</v>
      </c>
      <c r="J45">
        <v>2701</v>
      </c>
      <c r="K45" s="3">
        <f t="shared" si="1"/>
        <v>6.6363636363636367</v>
      </c>
      <c r="L45" s="4">
        <v>6.1</v>
      </c>
      <c r="M45">
        <v>14</v>
      </c>
      <c r="N45">
        <v>11</v>
      </c>
      <c r="O45" s="4">
        <v>121.2</v>
      </c>
      <c r="P45">
        <v>107</v>
      </c>
      <c r="Q45">
        <v>270</v>
      </c>
      <c r="R45" s="3">
        <f t="shared" si="2"/>
        <v>2.5233644859813085</v>
      </c>
      <c r="S45">
        <v>6</v>
      </c>
    </row>
    <row r="46" spans="1:19" x14ac:dyDescent="0.2">
      <c r="A46">
        <v>2016</v>
      </c>
      <c r="B46" t="s">
        <v>496</v>
      </c>
      <c r="C46" t="s">
        <v>321</v>
      </c>
      <c r="D46" t="s">
        <v>16</v>
      </c>
      <c r="E46" t="s">
        <v>92</v>
      </c>
      <c r="F46">
        <v>12</v>
      </c>
      <c r="G46">
        <v>173</v>
      </c>
      <c r="H46">
        <v>307</v>
      </c>
      <c r="I46" s="6">
        <f t="shared" si="0"/>
        <v>56.351791530944631</v>
      </c>
      <c r="J46">
        <v>2169</v>
      </c>
      <c r="K46" s="3">
        <f t="shared" si="1"/>
        <v>7.0651465798045603</v>
      </c>
      <c r="L46" s="4">
        <v>5.8</v>
      </c>
      <c r="M46">
        <v>8</v>
      </c>
      <c r="N46">
        <v>12</v>
      </c>
      <c r="O46" s="4">
        <v>116.5</v>
      </c>
      <c r="P46">
        <v>111</v>
      </c>
      <c r="Q46">
        <v>366</v>
      </c>
      <c r="R46" s="3">
        <f t="shared" si="2"/>
        <v>3.2972972972972974</v>
      </c>
      <c r="S46">
        <v>10</v>
      </c>
    </row>
    <row r="47" spans="1:19" x14ac:dyDescent="0.2">
      <c r="A47">
        <v>2017</v>
      </c>
      <c r="B47" t="s">
        <v>648</v>
      </c>
      <c r="C47" t="s">
        <v>319</v>
      </c>
      <c r="D47" t="s">
        <v>16</v>
      </c>
      <c r="E47" t="s">
        <v>92</v>
      </c>
      <c r="F47">
        <v>9</v>
      </c>
      <c r="G47">
        <v>51</v>
      </c>
      <c r="H47">
        <v>123</v>
      </c>
      <c r="I47" s="6">
        <f t="shared" si="0"/>
        <v>41.463414634146339</v>
      </c>
      <c r="J47">
        <v>674</v>
      </c>
      <c r="K47" s="3">
        <f t="shared" si="1"/>
        <v>5.4796747967479673</v>
      </c>
      <c r="L47" s="4">
        <v>3.6</v>
      </c>
      <c r="M47">
        <v>4</v>
      </c>
      <c r="N47">
        <v>7</v>
      </c>
      <c r="O47" s="4">
        <v>86.8</v>
      </c>
      <c r="P47">
        <v>79</v>
      </c>
      <c r="Q47">
        <v>311</v>
      </c>
      <c r="R47" s="3">
        <f t="shared" si="2"/>
        <v>3.9367088607594938</v>
      </c>
      <c r="S47">
        <v>4</v>
      </c>
    </row>
    <row r="48" spans="1:19" x14ac:dyDescent="0.2">
      <c r="A48">
        <v>2018</v>
      </c>
      <c r="B48" t="s">
        <v>649</v>
      </c>
      <c r="C48" t="s">
        <v>322</v>
      </c>
      <c r="D48" t="s">
        <v>16</v>
      </c>
      <c r="E48" t="s">
        <v>92</v>
      </c>
      <c r="F48">
        <v>7</v>
      </c>
      <c r="G48">
        <v>97</v>
      </c>
      <c r="H48">
        <v>187</v>
      </c>
      <c r="I48" s="6">
        <f t="shared" si="0"/>
        <v>51.871657754010691</v>
      </c>
      <c r="J48">
        <v>1277</v>
      </c>
      <c r="K48" s="3">
        <f t="shared" si="1"/>
        <v>6.8288770053475938</v>
      </c>
      <c r="L48" s="4">
        <v>6.1</v>
      </c>
      <c r="M48">
        <v>9</v>
      </c>
      <c r="N48">
        <v>7</v>
      </c>
      <c r="O48" s="4">
        <v>117.6</v>
      </c>
      <c r="P48">
        <v>23</v>
      </c>
      <c r="Q48">
        <v>-89</v>
      </c>
      <c r="R48" s="3">
        <f t="shared" si="2"/>
        <v>-3.8695652173913042</v>
      </c>
      <c r="S48">
        <v>0</v>
      </c>
    </row>
    <row r="49" spans="1:19" x14ac:dyDescent="0.2">
      <c r="A49">
        <v>2019</v>
      </c>
      <c r="B49" t="s">
        <v>259</v>
      </c>
      <c r="C49" t="s">
        <v>320</v>
      </c>
      <c r="D49" t="s">
        <v>16</v>
      </c>
      <c r="E49" t="s">
        <v>92</v>
      </c>
      <c r="F49">
        <v>13</v>
      </c>
      <c r="G49">
        <v>210</v>
      </c>
      <c r="H49">
        <v>318</v>
      </c>
      <c r="I49" s="6">
        <f t="shared" si="0"/>
        <v>66.037735849056602</v>
      </c>
      <c r="J49">
        <v>3253</v>
      </c>
      <c r="K49" s="3">
        <f t="shared" si="1"/>
        <v>10.229559748427674</v>
      </c>
      <c r="L49" s="4">
        <v>11.1</v>
      </c>
      <c r="M49">
        <v>30</v>
      </c>
      <c r="N49">
        <v>7</v>
      </c>
      <c r="O49" s="4">
        <v>178.7</v>
      </c>
      <c r="P49">
        <v>61</v>
      </c>
      <c r="Q49">
        <v>-57</v>
      </c>
      <c r="R49" s="3">
        <f t="shared" si="2"/>
        <v>-0.93442622950819676</v>
      </c>
      <c r="S49">
        <v>1</v>
      </c>
    </row>
    <row r="50" spans="1:19" x14ac:dyDescent="0.2">
      <c r="A50">
        <v>2020</v>
      </c>
      <c r="B50" t="s">
        <v>259</v>
      </c>
      <c r="C50" t="s">
        <v>319</v>
      </c>
      <c r="D50" t="s">
        <v>16</v>
      </c>
      <c r="E50" t="s">
        <v>92</v>
      </c>
      <c r="F50">
        <v>7</v>
      </c>
      <c r="G50">
        <v>106</v>
      </c>
      <c r="H50">
        <v>183</v>
      </c>
      <c r="I50" s="6">
        <f t="shared" si="0"/>
        <v>57.923497267759558</v>
      </c>
      <c r="J50">
        <v>1374</v>
      </c>
      <c r="K50" s="3">
        <f t="shared" si="1"/>
        <v>7.5081967213114753</v>
      </c>
      <c r="L50" s="4">
        <v>7</v>
      </c>
      <c r="M50">
        <v>7</v>
      </c>
      <c r="N50">
        <v>5</v>
      </c>
      <c r="O50" s="4">
        <v>128.19999999999999</v>
      </c>
      <c r="P50">
        <v>25</v>
      </c>
      <c r="Q50">
        <v>-35</v>
      </c>
      <c r="R50" s="3">
        <f t="shared" si="2"/>
        <v>-1.4</v>
      </c>
      <c r="S50">
        <v>0</v>
      </c>
    </row>
    <row r="51" spans="1:19" x14ac:dyDescent="0.2">
      <c r="A51">
        <v>2014</v>
      </c>
      <c r="B51" t="s">
        <v>493</v>
      </c>
      <c r="C51" t="s">
        <v>320</v>
      </c>
      <c r="D51" t="s">
        <v>7</v>
      </c>
      <c r="E51" t="s">
        <v>92</v>
      </c>
      <c r="F51">
        <v>13</v>
      </c>
      <c r="G51">
        <v>184</v>
      </c>
      <c r="H51">
        <v>345</v>
      </c>
      <c r="I51" s="6">
        <f t="shared" si="0"/>
        <v>53.333333333333336</v>
      </c>
      <c r="J51">
        <v>2695</v>
      </c>
      <c r="K51" s="3">
        <f t="shared" si="1"/>
        <v>7.8115942028985508</v>
      </c>
      <c r="L51" s="4">
        <v>7.5</v>
      </c>
      <c r="M51">
        <v>22</v>
      </c>
      <c r="N51">
        <v>12</v>
      </c>
      <c r="O51" s="4">
        <v>133</v>
      </c>
      <c r="P51">
        <v>145</v>
      </c>
      <c r="Q51">
        <v>705</v>
      </c>
      <c r="R51" s="3">
        <f t="shared" si="2"/>
        <v>4.8620689655172411</v>
      </c>
      <c r="S51">
        <v>6</v>
      </c>
    </row>
    <row r="52" spans="1:19" x14ac:dyDescent="0.2">
      <c r="A52">
        <v>2015</v>
      </c>
      <c r="B52" t="s">
        <v>493</v>
      </c>
      <c r="C52" t="s">
        <v>319</v>
      </c>
      <c r="D52" t="s">
        <v>7</v>
      </c>
      <c r="E52" t="s">
        <v>92</v>
      </c>
      <c r="F52">
        <v>12</v>
      </c>
      <c r="G52">
        <v>222</v>
      </c>
      <c r="H52">
        <v>402</v>
      </c>
      <c r="I52" s="6">
        <f t="shared" si="0"/>
        <v>55.223880597014926</v>
      </c>
      <c r="J52">
        <v>3030</v>
      </c>
      <c r="K52" s="3">
        <f t="shared" si="1"/>
        <v>7.5373134328358207</v>
      </c>
      <c r="L52" s="4">
        <v>6.8</v>
      </c>
      <c r="M52">
        <v>22</v>
      </c>
      <c r="N52">
        <v>16</v>
      </c>
      <c r="O52" s="4">
        <v>128.6</v>
      </c>
      <c r="P52">
        <v>98</v>
      </c>
      <c r="Q52">
        <v>400</v>
      </c>
      <c r="R52" s="3">
        <f t="shared" si="2"/>
        <v>4.0816326530612246</v>
      </c>
      <c r="S52">
        <v>7</v>
      </c>
    </row>
    <row r="53" spans="1:19" x14ac:dyDescent="0.2">
      <c r="A53">
        <v>2016</v>
      </c>
      <c r="B53" t="s">
        <v>493</v>
      </c>
      <c r="C53" t="s">
        <v>321</v>
      </c>
      <c r="D53" t="s">
        <v>7</v>
      </c>
      <c r="E53" t="s">
        <v>92</v>
      </c>
      <c r="F53">
        <v>11</v>
      </c>
      <c r="G53">
        <v>151</v>
      </c>
      <c r="H53">
        <v>294</v>
      </c>
      <c r="I53" s="6">
        <f t="shared" si="0"/>
        <v>51.360544217687078</v>
      </c>
      <c r="J53">
        <v>2180</v>
      </c>
      <c r="K53" s="3">
        <f t="shared" si="1"/>
        <v>7.4149659863945576</v>
      </c>
      <c r="L53" s="4">
        <v>7.1</v>
      </c>
      <c r="M53">
        <v>14</v>
      </c>
      <c r="N53">
        <v>8</v>
      </c>
      <c r="O53" s="4">
        <v>123.9</v>
      </c>
      <c r="P53">
        <v>113</v>
      </c>
      <c r="Q53">
        <v>512</v>
      </c>
      <c r="R53" s="3">
        <f t="shared" si="2"/>
        <v>4.5309734513274336</v>
      </c>
      <c r="S53">
        <v>8</v>
      </c>
    </row>
    <row r="54" spans="1:19" x14ac:dyDescent="0.2">
      <c r="A54">
        <v>2017</v>
      </c>
      <c r="B54" t="s">
        <v>160</v>
      </c>
      <c r="C54" t="s">
        <v>319</v>
      </c>
      <c r="D54" t="s">
        <v>7</v>
      </c>
      <c r="E54" t="s">
        <v>92</v>
      </c>
      <c r="F54">
        <v>12</v>
      </c>
      <c r="G54">
        <v>246</v>
      </c>
      <c r="H54">
        <v>428</v>
      </c>
      <c r="I54" s="6">
        <f t="shared" si="0"/>
        <v>57.476635514018696</v>
      </c>
      <c r="J54">
        <v>3143</v>
      </c>
      <c r="K54" s="3">
        <f t="shared" si="1"/>
        <v>7.3434579439252339</v>
      </c>
      <c r="L54" s="4">
        <v>6.7</v>
      </c>
      <c r="M54">
        <v>23</v>
      </c>
      <c r="N54">
        <v>16</v>
      </c>
      <c r="O54" s="4">
        <v>129.4</v>
      </c>
      <c r="P54">
        <v>30</v>
      </c>
      <c r="Q54">
        <v>-97</v>
      </c>
      <c r="R54" s="3">
        <f t="shared" si="2"/>
        <v>-3.2333333333333334</v>
      </c>
      <c r="S54">
        <v>2</v>
      </c>
    </row>
    <row r="55" spans="1:19" x14ac:dyDescent="0.2">
      <c r="A55">
        <v>2018</v>
      </c>
      <c r="B55" t="s">
        <v>205</v>
      </c>
      <c r="C55" t="s">
        <v>322</v>
      </c>
      <c r="D55" t="s">
        <v>7</v>
      </c>
      <c r="E55" t="s">
        <v>92</v>
      </c>
      <c r="F55">
        <v>11</v>
      </c>
      <c r="G55">
        <v>224</v>
      </c>
      <c r="H55">
        <v>347</v>
      </c>
      <c r="I55" s="6">
        <f t="shared" si="0"/>
        <v>64.553314121037459</v>
      </c>
      <c r="J55">
        <v>2617</v>
      </c>
      <c r="K55" s="3">
        <f t="shared" si="1"/>
        <v>7.5417867435158499</v>
      </c>
      <c r="L55" s="4">
        <v>7.5</v>
      </c>
      <c r="M55">
        <v>17</v>
      </c>
      <c r="N55">
        <v>8</v>
      </c>
      <c r="O55" s="4">
        <v>139.5</v>
      </c>
      <c r="P55">
        <v>140</v>
      </c>
      <c r="Q55">
        <v>629</v>
      </c>
      <c r="R55" s="3">
        <f t="shared" si="2"/>
        <v>4.4928571428571429</v>
      </c>
      <c r="S55">
        <v>8</v>
      </c>
    </row>
    <row r="56" spans="1:19" x14ac:dyDescent="0.2">
      <c r="A56">
        <v>2019</v>
      </c>
      <c r="B56" t="s">
        <v>205</v>
      </c>
      <c r="C56" t="s">
        <v>320</v>
      </c>
      <c r="D56" t="s">
        <v>7</v>
      </c>
      <c r="E56" t="s">
        <v>92</v>
      </c>
      <c r="F56">
        <v>10</v>
      </c>
      <c r="G56">
        <v>149</v>
      </c>
      <c r="H56">
        <v>251</v>
      </c>
      <c r="I56" s="6">
        <f t="shared" si="0"/>
        <v>59.362549800796813</v>
      </c>
      <c r="J56">
        <v>1956</v>
      </c>
      <c r="K56" s="3">
        <f t="shared" si="1"/>
        <v>7.7928286852589643</v>
      </c>
      <c r="L56" s="4">
        <v>7</v>
      </c>
      <c r="M56">
        <v>10</v>
      </c>
      <c r="N56">
        <v>9</v>
      </c>
      <c r="O56" s="4">
        <v>130.80000000000001</v>
      </c>
      <c r="P56">
        <v>144</v>
      </c>
      <c r="Q56">
        <v>626</v>
      </c>
      <c r="R56" s="3">
        <f t="shared" si="2"/>
        <v>4.3472222222222223</v>
      </c>
      <c r="S56">
        <v>7</v>
      </c>
    </row>
    <row r="57" spans="1:19" x14ac:dyDescent="0.2">
      <c r="A57">
        <v>2020</v>
      </c>
      <c r="B57" t="s">
        <v>205</v>
      </c>
      <c r="C57" t="s">
        <v>319</v>
      </c>
      <c r="D57" t="s">
        <v>7</v>
      </c>
      <c r="E57" t="s">
        <v>92</v>
      </c>
      <c r="F57">
        <v>7</v>
      </c>
      <c r="G57">
        <v>108</v>
      </c>
      <c r="H57">
        <v>151</v>
      </c>
      <c r="I57" s="6">
        <f t="shared" si="0"/>
        <v>71.523178807947019</v>
      </c>
      <c r="J57">
        <v>1055</v>
      </c>
      <c r="K57" s="3">
        <f t="shared" si="1"/>
        <v>6.9867549668874176</v>
      </c>
      <c r="L57" s="4">
        <v>6.6</v>
      </c>
      <c r="M57">
        <v>4</v>
      </c>
      <c r="N57">
        <v>3</v>
      </c>
      <c r="O57" s="4">
        <v>135</v>
      </c>
      <c r="P57">
        <v>91</v>
      </c>
      <c r="Q57">
        <v>521</v>
      </c>
      <c r="R57" s="3">
        <f t="shared" si="2"/>
        <v>5.7252747252747254</v>
      </c>
      <c r="S57">
        <v>7</v>
      </c>
    </row>
    <row r="58" spans="1:19" x14ac:dyDescent="0.2">
      <c r="A58">
        <v>2014</v>
      </c>
      <c r="B58" t="s">
        <v>121</v>
      </c>
      <c r="C58" t="s">
        <v>321</v>
      </c>
      <c r="D58" t="s">
        <v>53</v>
      </c>
      <c r="E58" t="s">
        <v>92</v>
      </c>
      <c r="F58">
        <v>11</v>
      </c>
      <c r="G58">
        <v>228</v>
      </c>
      <c r="H58">
        <v>392</v>
      </c>
      <c r="I58" s="6">
        <f t="shared" si="0"/>
        <v>58.163265306122447</v>
      </c>
      <c r="J58">
        <v>2214</v>
      </c>
      <c r="K58" s="3">
        <f t="shared" si="1"/>
        <v>5.6479591836734695</v>
      </c>
      <c r="L58" s="4">
        <v>4.7</v>
      </c>
      <c r="M58">
        <v>7</v>
      </c>
      <c r="N58">
        <v>11</v>
      </c>
      <c r="O58" s="4">
        <v>105.9</v>
      </c>
      <c r="P58">
        <v>68</v>
      </c>
      <c r="Q58">
        <v>-123</v>
      </c>
      <c r="R58" s="3">
        <f t="shared" si="2"/>
        <v>-1.8088235294117647</v>
      </c>
      <c r="S58">
        <v>5</v>
      </c>
    </row>
    <row r="59" spans="1:19" x14ac:dyDescent="0.2">
      <c r="A59">
        <v>2015</v>
      </c>
      <c r="B59" t="s">
        <v>174</v>
      </c>
      <c r="C59" t="s">
        <v>322</v>
      </c>
      <c r="D59" t="s">
        <v>53</v>
      </c>
      <c r="E59" t="s">
        <v>92</v>
      </c>
      <c r="F59">
        <v>13</v>
      </c>
      <c r="G59">
        <v>150</v>
      </c>
      <c r="H59">
        <v>295</v>
      </c>
      <c r="I59" s="6">
        <f t="shared" si="0"/>
        <v>50.847457627118644</v>
      </c>
      <c r="J59">
        <v>1522</v>
      </c>
      <c r="K59" s="3">
        <f t="shared" si="1"/>
        <v>5.159322033898305</v>
      </c>
      <c r="L59" s="4">
        <v>4.3</v>
      </c>
      <c r="M59">
        <v>7</v>
      </c>
      <c r="N59">
        <v>9</v>
      </c>
      <c r="O59" s="4">
        <v>95.9</v>
      </c>
      <c r="P59">
        <v>100</v>
      </c>
      <c r="Q59">
        <v>397</v>
      </c>
      <c r="R59" s="3">
        <f t="shared" si="2"/>
        <v>3.97</v>
      </c>
      <c r="S59">
        <v>5</v>
      </c>
    </row>
    <row r="60" spans="1:19" x14ac:dyDescent="0.2">
      <c r="A60">
        <v>2016</v>
      </c>
      <c r="B60" t="s">
        <v>174</v>
      </c>
      <c r="C60" t="s">
        <v>320</v>
      </c>
      <c r="D60" t="s">
        <v>53</v>
      </c>
      <c r="E60" t="s">
        <v>92</v>
      </c>
      <c r="F60">
        <v>13</v>
      </c>
      <c r="G60">
        <v>280</v>
      </c>
      <c r="H60">
        <v>478</v>
      </c>
      <c r="I60" s="6">
        <f t="shared" si="0"/>
        <v>58.577405857740587</v>
      </c>
      <c r="J60">
        <v>3182</v>
      </c>
      <c r="K60" s="3">
        <f t="shared" si="1"/>
        <v>6.6569037656903767</v>
      </c>
      <c r="L60" s="4">
        <v>6.7</v>
      </c>
      <c r="M60">
        <v>22</v>
      </c>
      <c r="N60">
        <v>9</v>
      </c>
      <c r="O60" s="4">
        <v>125.9</v>
      </c>
      <c r="P60">
        <v>97</v>
      </c>
      <c r="Q60">
        <v>98</v>
      </c>
      <c r="R60" s="3">
        <f t="shared" si="2"/>
        <v>1.0103092783505154</v>
      </c>
      <c r="S60">
        <v>5</v>
      </c>
    </row>
    <row r="61" spans="1:19" x14ac:dyDescent="0.2">
      <c r="A61">
        <v>2017</v>
      </c>
      <c r="B61" t="s">
        <v>174</v>
      </c>
      <c r="C61" t="s">
        <v>319</v>
      </c>
      <c r="D61" t="s">
        <v>53</v>
      </c>
      <c r="E61" t="s">
        <v>92</v>
      </c>
      <c r="F61">
        <v>13</v>
      </c>
      <c r="G61">
        <v>262</v>
      </c>
      <c r="H61">
        <v>434</v>
      </c>
      <c r="I61" s="6">
        <f t="shared" si="0"/>
        <v>60.36866359447005</v>
      </c>
      <c r="J61">
        <v>2844</v>
      </c>
      <c r="K61" s="3">
        <f t="shared" si="1"/>
        <v>6.5529953917050694</v>
      </c>
      <c r="L61" s="4">
        <v>6</v>
      </c>
      <c r="M61">
        <v>15</v>
      </c>
      <c r="N61">
        <v>12</v>
      </c>
      <c r="O61" s="4">
        <v>121.3</v>
      </c>
      <c r="P61">
        <v>87</v>
      </c>
      <c r="Q61">
        <v>23</v>
      </c>
      <c r="R61" s="3">
        <f t="shared" si="2"/>
        <v>0.26436781609195403</v>
      </c>
      <c r="S61">
        <v>8</v>
      </c>
    </row>
    <row r="62" spans="1:19" x14ac:dyDescent="0.2">
      <c r="A62">
        <v>2018</v>
      </c>
      <c r="B62" t="s">
        <v>174</v>
      </c>
      <c r="C62" t="s">
        <v>321</v>
      </c>
      <c r="D62" t="s">
        <v>53</v>
      </c>
      <c r="E62" t="s">
        <v>92</v>
      </c>
      <c r="F62">
        <v>14</v>
      </c>
      <c r="G62">
        <v>299</v>
      </c>
      <c r="H62">
        <v>489</v>
      </c>
      <c r="I62" s="6">
        <f t="shared" si="0"/>
        <v>61.145194274028626</v>
      </c>
      <c r="J62">
        <v>3183</v>
      </c>
      <c r="K62" s="3">
        <f t="shared" si="1"/>
        <v>6.5092024539877302</v>
      </c>
      <c r="L62" s="4">
        <v>5.8</v>
      </c>
      <c r="M62">
        <v>17</v>
      </c>
      <c r="N62">
        <v>15</v>
      </c>
      <c r="O62" s="4">
        <v>121.2</v>
      </c>
      <c r="P62">
        <v>78</v>
      </c>
      <c r="Q62">
        <v>-110</v>
      </c>
      <c r="R62" s="3">
        <f t="shared" si="2"/>
        <v>-1.4102564102564104</v>
      </c>
      <c r="S62">
        <v>9</v>
      </c>
    </row>
    <row r="63" spans="1:19" x14ac:dyDescent="0.2">
      <c r="A63">
        <v>2019</v>
      </c>
      <c r="B63" t="s">
        <v>646</v>
      </c>
      <c r="C63" t="s">
        <v>319</v>
      </c>
      <c r="D63" t="s">
        <v>53</v>
      </c>
      <c r="E63" t="s">
        <v>92</v>
      </c>
      <c r="F63">
        <v>8</v>
      </c>
      <c r="G63">
        <v>86</v>
      </c>
      <c r="H63">
        <v>171</v>
      </c>
      <c r="I63" s="6">
        <f t="shared" si="0"/>
        <v>50.292397660818708</v>
      </c>
      <c r="J63">
        <v>760</v>
      </c>
      <c r="K63" s="3">
        <f t="shared" si="1"/>
        <v>4.4444444444444446</v>
      </c>
      <c r="L63" s="4">
        <v>2.4</v>
      </c>
      <c r="M63">
        <v>3</v>
      </c>
      <c r="N63">
        <v>9</v>
      </c>
      <c r="O63" s="4">
        <v>82.9</v>
      </c>
      <c r="P63">
        <v>72</v>
      </c>
      <c r="Q63">
        <v>211</v>
      </c>
      <c r="R63" s="3">
        <f t="shared" si="2"/>
        <v>2.9305555555555554</v>
      </c>
      <c r="S63">
        <v>1</v>
      </c>
    </row>
    <row r="64" spans="1:19" x14ac:dyDescent="0.2">
      <c r="A64">
        <v>2020</v>
      </c>
      <c r="B64" t="s">
        <v>302</v>
      </c>
      <c r="C64" t="s">
        <v>321</v>
      </c>
      <c r="D64" t="s">
        <v>53</v>
      </c>
      <c r="E64" t="s">
        <v>92</v>
      </c>
      <c r="F64">
        <v>9</v>
      </c>
      <c r="G64">
        <v>172</v>
      </c>
      <c r="H64">
        <v>282</v>
      </c>
      <c r="I64" s="6">
        <f t="shared" si="0"/>
        <v>60.99290780141844</v>
      </c>
      <c r="J64">
        <v>1733</v>
      </c>
      <c r="K64" s="3">
        <f t="shared" si="1"/>
        <v>6.1453900709219855</v>
      </c>
      <c r="L64" s="4">
        <v>5.7</v>
      </c>
      <c r="M64">
        <v>12</v>
      </c>
      <c r="N64">
        <v>8</v>
      </c>
      <c r="O64" s="4">
        <v>121</v>
      </c>
      <c r="P64">
        <v>84</v>
      </c>
      <c r="Q64">
        <v>247</v>
      </c>
      <c r="R64" s="3">
        <f t="shared" si="2"/>
        <v>2.9404761904761907</v>
      </c>
      <c r="S64">
        <v>3</v>
      </c>
    </row>
    <row r="65" spans="1:19" x14ac:dyDescent="0.2">
      <c r="A65">
        <v>2014</v>
      </c>
      <c r="B65" t="s">
        <v>448</v>
      </c>
      <c r="C65" t="s">
        <v>322</v>
      </c>
      <c r="D65" t="s">
        <v>81</v>
      </c>
      <c r="E65" t="s">
        <v>92</v>
      </c>
      <c r="F65">
        <v>12</v>
      </c>
      <c r="G65">
        <v>203</v>
      </c>
      <c r="H65">
        <v>314</v>
      </c>
      <c r="I65" s="6">
        <f t="shared" si="0"/>
        <v>64.649681528662413</v>
      </c>
      <c r="J65">
        <v>2834</v>
      </c>
      <c r="K65" s="3">
        <f t="shared" si="1"/>
        <v>9.0254777070063703</v>
      </c>
      <c r="L65" s="4">
        <v>9.8000000000000007</v>
      </c>
      <c r="M65">
        <v>34</v>
      </c>
      <c r="N65">
        <v>10</v>
      </c>
      <c r="O65" s="4">
        <v>169.8</v>
      </c>
      <c r="P65">
        <v>171</v>
      </c>
      <c r="Q65">
        <v>938</v>
      </c>
      <c r="R65" s="3">
        <f t="shared" si="2"/>
        <v>5.4853801169590639</v>
      </c>
      <c r="S65">
        <v>11</v>
      </c>
    </row>
    <row r="66" spans="1:19" x14ac:dyDescent="0.2">
      <c r="A66">
        <v>2015</v>
      </c>
      <c r="B66" t="s">
        <v>131</v>
      </c>
      <c r="C66" t="s">
        <v>319</v>
      </c>
      <c r="D66" t="s">
        <v>81</v>
      </c>
      <c r="E66" t="s">
        <v>92</v>
      </c>
      <c r="F66">
        <v>10</v>
      </c>
      <c r="G66">
        <v>109</v>
      </c>
      <c r="H66">
        <v>175</v>
      </c>
      <c r="I66" s="6">
        <f t="shared" ref="I66:I99" si="3">G66/H66*100</f>
        <v>62.285714285714292</v>
      </c>
      <c r="J66">
        <v>1459</v>
      </c>
      <c r="K66" s="3">
        <f t="shared" ref="K66:K99" si="4">J66/H66</f>
        <v>8.3371428571428563</v>
      </c>
      <c r="L66" s="4">
        <v>8</v>
      </c>
      <c r="M66">
        <v>8</v>
      </c>
      <c r="N66">
        <v>5</v>
      </c>
      <c r="O66" s="4">
        <v>141.69999999999999</v>
      </c>
      <c r="P66">
        <v>64</v>
      </c>
      <c r="Q66">
        <v>193</v>
      </c>
      <c r="R66" s="3">
        <f t="shared" ref="R66:R99" si="5">Q66/P66</f>
        <v>3.015625</v>
      </c>
      <c r="S66">
        <v>2</v>
      </c>
    </row>
    <row r="67" spans="1:19" x14ac:dyDescent="0.2">
      <c r="A67">
        <v>2016</v>
      </c>
      <c r="B67" t="s">
        <v>448</v>
      </c>
      <c r="C67" t="s">
        <v>319</v>
      </c>
      <c r="D67" t="s">
        <v>81</v>
      </c>
      <c r="E67" t="s">
        <v>92</v>
      </c>
      <c r="F67">
        <v>13</v>
      </c>
      <c r="G67">
        <v>233</v>
      </c>
      <c r="H67">
        <v>379</v>
      </c>
      <c r="I67" s="6">
        <f t="shared" si="3"/>
        <v>61.477572559366756</v>
      </c>
      <c r="J67">
        <v>2555</v>
      </c>
      <c r="K67" s="3">
        <f t="shared" si="4"/>
        <v>6.7414248021108181</v>
      </c>
      <c r="L67" s="4">
        <v>7.2</v>
      </c>
      <c r="M67">
        <v>24</v>
      </c>
      <c r="N67">
        <v>7</v>
      </c>
      <c r="O67" s="4">
        <v>135.30000000000001</v>
      </c>
      <c r="P67">
        <v>205</v>
      </c>
      <c r="Q67">
        <v>845</v>
      </c>
      <c r="R67" s="3">
        <f t="shared" si="5"/>
        <v>4.1219512195121952</v>
      </c>
      <c r="S67">
        <v>9</v>
      </c>
    </row>
    <row r="68" spans="1:19" x14ac:dyDescent="0.2">
      <c r="A68">
        <v>2017</v>
      </c>
      <c r="B68" t="s">
        <v>448</v>
      </c>
      <c r="C68" t="s">
        <v>321</v>
      </c>
      <c r="D68" t="s">
        <v>81</v>
      </c>
      <c r="E68" t="s">
        <v>92</v>
      </c>
      <c r="F68">
        <v>14</v>
      </c>
      <c r="G68">
        <v>240</v>
      </c>
      <c r="H68">
        <v>371</v>
      </c>
      <c r="I68" s="6">
        <f t="shared" si="3"/>
        <v>64.690026954177895</v>
      </c>
      <c r="J68">
        <v>3053</v>
      </c>
      <c r="K68" s="3">
        <f t="shared" si="4"/>
        <v>8.2291105121293793</v>
      </c>
      <c r="L68" s="4">
        <v>9</v>
      </c>
      <c r="M68">
        <v>35</v>
      </c>
      <c r="N68">
        <v>9</v>
      </c>
      <c r="O68" s="4">
        <v>160.1</v>
      </c>
      <c r="P68">
        <v>165</v>
      </c>
      <c r="Q68">
        <v>798</v>
      </c>
      <c r="R68" s="3">
        <f t="shared" si="5"/>
        <v>4.836363636363636</v>
      </c>
      <c r="S68">
        <v>12</v>
      </c>
    </row>
    <row r="69" spans="1:19" x14ac:dyDescent="0.2">
      <c r="A69">
        <v>2018</v>
      </c>
      <c r="B69" t="s">
        <v>169</v>
      </c>
      <c r="C69" t="s">
        <v>320</v>
      </c>
      <c r="D69" t="s">
        <v>81</v>
      </c>
      <c r="E69" t="s">
        <v>92</v>
      </c>
      <c r="F69">
        <v>14</v>
      </c>
      <c r="G69">
        <v>373</v>
      </c>
      <c r="H69">
        <v>533</v>
      </c>
      <c r="I69" s="6">
        <f t="shared" si="3"/>
        <v>69.981238273921193</v>
      </c>
      <c r="J69">
        <v>4831</v>
      </c>
      <c r="K69" s="3">
        <f t="shared" si="4"/>
        <v>9.0637898686679179</v>
      </c>
      <c r="L69" s="4">
        <v>10.3</v>
      </c>
      <c r="M69">
        <v>50</v>
      </c>
      <c r="N69">
        <v>8</v>
      </c>
      <c r="O69" s="4">
        <v>174.1</v>
      </c>
      <c r="P69">
        <v>79</v>
      </c>
      <c r="Q69">
        <v>108</v>
      </c>
      <c r="R69" s="3">
        <f t="shared" si="5"/>
        <v>1.3670886075949367</v>
      </c>
      <c r="S69">
        <v>4</v>
      </c>
    </row>
    <row r="70" spans="1:19" x14ac:dyDescent="0.2">
      <c r="A70">
        <v>2019</v>
      </c>
      <c r="B70" t="s">
        <v>190</v>
      </c>
      <c r="C70" t="s">
        <v>320</v>
      </c>
      <c r="D70" t="s">
        <v>81</v>
      </c>
      <c r="E70" t="s">
        <v>92</v>
      </c>
      <c r="F70">
        <v>14</v>
      </c>
      <c r="G70">
        <v>238</v>
      </c>
      <c r="H70">
        <v>354</v>
      </c>
      <c r="I70" s="6">
        <f t="shared" si="3"/>
        <v>67.2316384180791</v>
      </c>
      <c r="J70">
        <v>3273</v>
      </c>
      <c r="K70" s="3">
        <f t="shared" si="4"/>
        <v>9.2457627118644066</v>
      </c>
      <c r="L70" s="4">
        <v>11.2</v>
      </c>
      <c r="M70">
        <v>41</v>
      </c>
      <c r="N70">
        <v>3</v>
      </c>
      <c r="O70" s="4">
        <v>181.4</v>
      </c>
      <c r="P70">
        <v>137</v>
      </c>
      <c r="Q70">
        <v>484</v>
      </c>
      <c r="R70" s="3">
        <f t="shared" si="5"/>
        <v>3.5328467153284673</v>
      </c>
      <c r="S70">
        <v>10</v>
      </c>
    </row>
    <row r="71" spans="1:19" x14ac:dyDescent="0.2">
      <c r="A71">
        <v>2020</v>
      </c>
      <c r="B71" t="s">
        <v>190</v>
      </c>
      <c r="C71" t="s">
        <v>319</v>
      </c>
      <c r="D71" t="s">
        <v>81</v>
      </c>
      <c r="E71" t="s">
        <v>92</v>
      </c>
      <c r="F71">
        <v>8</v>
      </c>
      <c r="G71">
        <v>158</v>
      </c>
      <c r="H71">
        <v>225</v>
      </c>
      <c r="I71" s="6">
        <f t="shared" si="3"/>
        <v>70.222222222222214</v>
      </c>
      <c r="J71">
        <v>2100</v>
      </c>
      <c r="K71" s="3">
        <f t="shared" si="4"/>
        <v>9.3333333333333339</v>
      </c>
      <c r="L71" s="4">
        <v>10.1</v>
      </c>
      <c r="M71">
        <v>22</v>
      </c>
      <c r="N71">
        <v>6</v>
      </c>
      <c r="O71" s="4">
        <v>175.6</v>
      </c>
      <c r="P71">
        <v>81</v>
      </c>
      <c r="Q71">
        <v>383</v>
      </c>
      <c r="R71" s="3">
        <f t="shared" si="5"/>
        <v>4.7283950617283947</v>
      </c>
      <c r="S71">
        <v>5</v>
      </c>
    </row>
    <row r="72" spans="1:19" x14ac:dyDescent="0.2">
      <c r="A72">
        <v>2014</v>
      </c>
      <c r="B72" t="s">
        <v>126</v>
      </c>
      <c r="C72" t="s">
        <v>320</v>
      </c>
      <c r="D72" t="s">
        <v>58</v>
      </c>
      <c r="E72" t="s">
        <v>92</v>
      </c>
      <c r="F72">
        <v>13</v>
      </c>
      <c r="G72">
        <v>270</v>
      </c>
      <c r="H72">
        <v>484</v>
      </c>
      <c r="I72" s="6">
        <f t="shared" si="3"/>
        <v>55.785123966942152</v>
      </c>
      <c r="J72">
        <v>2977</v>
      </c>
      <c r="K72" s="3">
        <f t="shared" si="4"/>
        <v>6.1508264462809921</v>
      </c>
      <c r="L72" s="4">
        <v>5.3</v>
      </c>
      <c r="M72">
        <v>12</v>
      </c>
      <c r="N72">
        <v>15</v>
      </c>
      <c r="O72" s="4">
        <v>109.4</v>
      </c>
      <c r="P72">
        <v>93</v>
      </c>
      <c r="Q72">
        <v>-94</v>
      </c>
      <c r="R72" s="3">
        <f t="shared" si="5"/>
        <v>-1.010752688172043</v>
      </c>
      <c r="S72">
        <v>0</v>
      </c>
    </row>
    <row r="73" spans="1:19" x14ac:dyDescent="0.2">
      <c r="A73">
        <v>2015</v>
      </c>
      <c r="B73" t="s">
        <v>126</v>
      </c>
      <c r="C73" t="s">
        <v>319</v>
      </c>
      <c r="D73" t="s">
        <v>58</v>
      </c>
      <c r="E73" t="s">
        <v>92</v>
      </c>
      <c r="F73">
        <v>13</v>
      </c>
      <c r="G73">
        <v>192</v>
      </c>
      <c r="H73">
        <v>359</v>
      </c>
      <c r="I73" s="6">
        <f t="shared" si="3"/>
        <v>53.48189415041783</v>
      </c>
      <c r="J73">
        <v>2525</v>
      </c>
      <c r="K73" s="3">
        <f t="shared" si="4"/>
        <v>7.0334261838440115</v>
      </c>
      <c r="L73" s="4">
        <v>7.2</v>
      </c>
      <c r="M73">
        <v>16</v>
      </c>
      <c r="N73">
        <v>6</v>
      </c>
      <c r="O73" s="4">
        <v>123.9</v>
      </c>
      <c r="P73">
        <v>66</v>
      </c>
      <c r="Q73">
        <v>-80</v>
      </c>
      <c r="R73" s="3">
        <f t="shared" si="5"/>
        <v>-1.2121212121212122</v>
      </c>
      <c r="S73">
        <v>2</v>
      </c>
    </row>
    <row r="74" spans="1:19" x14ac:dyDescent="0.2">
      <c r="A74">
        <v>2016</v>
      </c>
      <c r="B74" t="s">
        <v>175</v>
      </c>
      <c r="C74" t="s">
        <v>320</v>
      </c>
      <c r="D74" t="s">
        <v>58</v>
      </c>
      <c r="E74" t="s">
        <v>92</v>
      </c>
      <c r="F74">
        <v>14</v>
      </c>
      <c r="G74">
        <v>224</v>
      </c>
      <c r="H74">
        <v>387</v>
      </c>
      <c r="I74" s="6">
        <f t="shared" si="3"/>
        <v>57.881136950904391</v>
      </c>
      <c r="J74">
        <v>3614</v>
      </c>
      <c r="K74" s="3">
        <f t="shared" si="4"/>
        <v>9.3385012919896635</v>
      </c>
      <c r="L74" s="4">
        <v>9.9</v>
      </c>
      <c r="M74">
        <v>29</v>
      </c>
      <c r="N74">
        <v>8</v>
      </c>
      <c r="O74" s="4">
        <v>156.9</v>
      </c>
      <c r="P74">
        <v>146</v>
      </c>
      <c r="Q74">
        <v>365</v>
      </c>
      <c r="R74" s="3">
        <f t="shared" si="5"/>
        <v>2.5</v>
      </c>
      <c r="S74">
        <v>7</v>
      </c>
    </row>
    <row r="75" spans="1:19" x14ac:dyDescent="0.2">
      <c r="A75">
        <v>2017</v>
      </c>
      <c r="B75" t="s">
        <v>175</v>
      </c>
      <c r="C75" t="s">
        <v>319</v>
      </c>
      <c r="D75" t="s">
        <v>58</v>
      </c>
      <c r="E75" t="s">
        <v>92</v>
      </c>
      <c r="F75">
        <v>13</v>
      </c>
      <c r="G75">
        <v>284</v>
      </c>
      <c r="H75">
        <v>427</v>
      </c>
      <c r="I75" s="6">
        <f t="shared" si="3"/>
        <v>66.510538641686182</v>
      </c>
      <c r="J75">
        <v>3570</v>
      </c>
      <c r="K75" s="3">
        <f t="shared" si="4"/>
        <v>8.3606557377049189</v>
      </c>
      <c r="L75" s="4">
        <v>8.6</v>
      </c>
      <c r="M75">
        <v>28</v>
      </c>
      <c r="N75">
        <v>10</v>
      </c>
      <c r="O75" s="4">
        <v>153.69999999999999</v>
      </c>
      <c r="P75">
        <v>144</v>
      </c>
      <c r="Q75">
        <v>491</v>
      </c>
      <c r="R75" s="3">
        <f t="shared" si="5"/>
        <v>3.4097222222222223</v>
      </c>
      <c r="S75">
        <v>11</v>
      </c>
    </row>
    <row r="76" spans="1:19" x14ac:dyDescent="0.2">
      <c r="A76">
        <v>2018</v>
      </c>
      <c r="B76" t="s">
        <v>175</v>
      </c>
      <c r="C76" t="s">
        <v>321</v>
      </c>
      <c r="D76" t="s">
        <v>58</v>
      </c>
      <c r="E76" t="s">
        <v>92</v>
      </c>
      <c r="F76">
        <v>13</v>
      </c>
      <c r="G76">
        <v>192</v>
      </c>
      <c r="H76">
        <v>361</v>
      </c>
      <c r="I76" s="6">
        <f t="shared" si="3"/>
        <v>53.18559556786704</v>
      </c>
      <c r="J76">
        <v>2530</v>
      </c>
      <c r="K76" s="3">
        <f t="shared" si="4"/>
        <v>7.0083102493074794</v>
      </c>
      <c r="L76" s="4">
        <v>7.1</v>
      </c>
      <c r="M76">
        <v>18</v>
      </c>
      <c r="N76">
        <v>7</v>
      </c>
      <c r="O76" s="4">
        <v>124.6</v>
      </c>
      <c r="P76">
        <v>170</v>
      </c>
      <c r="Q76">
        <v>798</v>
      </c>
      <c r="R76" s="3">
        <f t="shared" si="5"/>
        <v>4.6941176470588237</v>
      </c>
      <c r="S76">
        <v>12</v>
      </c>
    </row>
    <row r="77" spans="1:19" x14ac:dyDescent="0.2">
      <c r="A77">
        <v>2019</v>
      </c>
      <c r="B77" t="s">
        <v>245</v>
      </c>
      <c r="C77" t="s">
        <v>320</v>
      </c>
      <c r="D77" t="s">
        <v>58</v>
      </c>
      <c r="E77" t="s">
        <v>92</v>
      </c>
      <c r="F77">
        <v>12</v>
      </c>
      <c r="G77">
        <v>189</v>
      </c>
      <c r="H77">
        <v>319</v>
      </c>
      <c r="I77" s="6">
        <f t="shared" si="3"/>
        <v>59.247648902821318</v>
      </c>
      <c r="J77">
        <v>2654</v>
      </c>
      <c r="K77" s="3">
        <f t="shared" si="4"/>
        <v>8.3197492163009397</v>
      </c>
      <c r="L77" s="4">
        <v>8.8000000000000007</v>
      </c>
      <c r="M77">
        <v>23</v>
      </c>
      <c r="N77">
        <v>7</v>
      </c>
      <c r="O77" s="4">
        <v>148.5</v>
      </c>
      <c r="P77">
        <v>116</v>
      </c>
      <c r="Q77">
        <v>402</v>
      </c>
      <c r="R77" s="3">
        <f t="shared" si="5"/>
        <v>3.4655172413793105</v>
      </c>
      <c r="S77">
        <v>5</v>
      </c>
    </row>
    <row r="78" spans="1:19" x14ac:dyDescent="0.2">
      <c r="A78">
        <v>2020</v>
      </c>
      <c r="B78" t="s">
        <v>245</v>
      </c>
      <c r="C78" t="s">
        <v>319</v>
      </c>
      <c r="D78" t="s">
        <v>58</v>
      </c>
      <c r="E78" t="s">
        <v>92</v>
      </c>
      <c r="F78">
        <v>9</v>
      </c>
      <c r="G78">
        <v>152</v>
      </c>
      <c r="H78">
        <v>251</v>
      </c>
      <c r="I78" s="6">
        <f t="shared" si="3"/>
        <v>60.557768924302792</v>
      </c>
      <c r="J78">
        <v>1883</v>
      </c>
      <c r="K78" s="3">
        <f t="shared" si="4"/>
        <v>7.5019920318725104</v>
      </c>
      <c r="L78" s="4">
        <v>7.2</v>
      </c>
      <c r="M78">
        <v>16</v>
      </c>
      <c r="N78">
        <v>9</v>
      </c>
      <c r="O78" s="4">
        <v>137.4</v>
      </c>
      <c r="P78">
        <v>99</v>
      </c>
      <c r="Q78">
        <v>335</v>
      </c>
      <c r="R78" s="3">
        <f t="shared" si="5"/>
        <v>3.3838383838383836</v>
      </c>
      <c r="S78">
        <v>3</v>
      </c>
    </row>
    <row r="79" spans="1:19" x14ac:dyDescent="0.2">
      <c r="A79">
        <v>2014</v>
      </c>
      <c r="B79" t="s">
        <v>562</v>
      </c>
      <c r="C79" t="s">
        <v>320</v>
      </c>
      <c r="D79" t="s">
        <v>24</v>
      </c>
      <c r="E79" t="s">
        <v>92</v>
      </c>
      <c r="F79">
        <v>10</v>
      </c>
      <c r="G79">
        <v>144</v>
      </c>
      <c r="H79">
        <v>272</v>
      </c>
      <c r="I79" s="6">
        <f t="shared" si="3"/>
        <v>52.941176470588239</v>
      </c>
      <c r="J79">
        <v>1449</v>
      </c>
      <c r="K79" s="3">
        <f t="shared" si="4"/>
        <v>5.3272058823529411</v>
      </c>
      <c r="L79" s="4">
        <v>4.2</v>
      </c>
      <c r="M79">
        <v>10</v>
      </c>
      <c r="N79">
        <v>11</v>
      </c>
      <c r="O79" s="4">
        <v>101.7</v>
      </c>
      <c r="P79">
        <v>61</v>
      </c>
      <c r="Q79">
        <v>198</v>
      </c>
      <c r="R79" s="3">
        <f t="shared" si="5"/>
        <v>3.2459016393442623</v>
      </c>
      <c r="S79">
        <v>5</v>
      </c>
    </row>
    <row r="80" spans="1:19" x14ac:dyDescent="0.2">
      <c r="A80">
        <v>2015</v>
      </c>
      <c r="B80" t="s">
        <v>166</v>
      </c>
      <c r="C80" t="s">
        <v>320</v>
      </c>
      <c r="D80" t="s">
        <v>24</v>
      </c>
      <c r="E80" t="s">
        <v>92</v>
      </c>
      <c r="F80">
        <v>10</v>
      </c>
      <c r="G80">
        <v>169</v>
      </c>
      <c r="H80">
        <v>293</v>
      </c>
      <c r="I80" s="6">
        <f t="shared" si="3"/>
        <v>57.67918088737202</v>
      </c>
      <c r="J80">
        <v>1574</v>
      </c>
      <c r="K80" s="3">
        <f t="shared" si="4"/>
        <v>5.3720136518771335</v>
      </c>
      <c r="L80" s="4">
        <v>4.8</v>
      </c>
      <c r="M80">
        <v>10</v>
      </c>
      <c r="N80">
        <v>8</v>
      </c>
      <c r="O80" s="4">
        <v>108.6</v>
      </c>
      <c r="P80">
        <v>67</v>
      </c>
      <c r="Q80">
        <v>94</v>
      </c>
      <c r="R80" s="3">
        <f t="shared" si="5"/>
        <v>1.4029850746268657</v>
      </c>
      <c r="S80">
        <v>4</v>
      </c>
    </row>
    <row r="81" spans="1:19" x14ac:dyDescent="0.2">
      <c r="A81">
        <v>2016</v>
      </c>
      <c r="B81" t="s">
        <v>166</v>
      </c>
      <c r="C81" t="s">
        <v>319</v>
      </c>
      <c r="D81" t="s">
        <v>24</v>
      </c>
      <c r="E81" t="s">
        <v>92</v>
      </c>
      <c r="F81">
        <v>12</v>
      </c>
      <c r="G81">
        <v>295</v>
      </c>
      <c r="H81">
        <v>517</v>
      </c>
      <c r="I81" s="6">
        <f t="shared" si="3"/>
        <v>57.059961315280461</v>
      </c>
      <c r="J81">
        <v>3352</v>
      </c>
      <c r="K81" s="3">
        <f t="shared" si="4"/>
        <v>6.483558994197292</v>
      </c>
      <c r="L81" s="4">
        <v>5.6</v>
      </c>
      <c r="M81">
        <v>25</v>
      </c>
      <c r="N81">
        <v>21</v>
      </c>
      <c r="O81" s="4">
        <v>119.4</v>
      </c>
      <c r="P81">
        <v>80</v>
      </c>
      <c r="Q81">
        <v>13</v>
      </c>
      <c r="R81" s="3">
        <f t="shared" si="5"/>
        <v>0.16250000000000001</v>
      </c>
      <c r="S81">
        <v>4</v>
      </c>
    </row>
    <row r="82" spans="1:19" x14ac:dyDescent="0.2">
      <c r="A82">
        <v>2017</v>
      </c>
      <c r="B82" t="s">
        <v>466</v>
      </c>
      <c r="C82" t="s">
        <v>320</v>
      </c>
      <c r="D82" t="s">
        <v>24</v>
      </c>
      <c r="E82" t="s">
        <v>92</v>
      </c>
      <c r="F82">
        <v>12</v>
      </c>
      <c r="G82">
        <v>187</v>
      </c>
      <c r="H82">
        <v>329</v>
      </c>
      <c r="I82" s="6">
        <f t="shared" si="3"/>
        <v>56.838905775075986</v>
      </c>
      <c r="J82">
        <v>2099</v>
      </c>
      <c r="K82" s="3">
        <f t="shared" si="4"/>
        <v>6.3799392097264436</v>
      </c>
      <c r="L82" s="4">
        <v>6.5</v>
      </c>
      <c r="M82">
        <v>18</v>
      </c>
      <c r="N82">
        <v>7</v>
      </c>
      <c r="O82" s="4">
        <v>124.2</v>
      </c>
      <c r="P82">
        <v>33</v>
      </c>
      <c r="Q82">
        <v>-76</v>
      </c>
      <c r="R82" s="3">
        <f t="shared" si="5"/>
        <v>-2.3030303030303032</v>
      </c>
      <c r="S82">
        <v>0</v>
      </c>
    </row>
    <row r="83" spans="1:19" x14ac:dyDescent="0.2">
      <c r="A83">
        <v>2018</v>
      </c>
      <c r="B83" t="s">
        <v>166</v>
      </c>
      <c r="C83" t="s">
        <v>321</v>
      </c>
      <c r="D83" t="s">
        <v>24</v>
      </c>
      <c r="E83" t="s">
        <v>92</v>
      </c>
      <c r="F83">
        <v>13</v>
      </c>
      <c r="G83">
        <v>305</v>
      </c>
      <c r="H83">
        <v>462</v>
      </c>
      <c r="I83" s="6">
        <f t="shared" si="3"/>
        <v>66.01731601731602</v>
      </c>
      <c r="J83">
        <v>3705</v>
      </c>
      <c r="K83" s="3">
        <f t="shared" si="4"/>
        <v>8.0194805194805188</v>
      </c>
      <c r="L83" s="4">
        <v>8.1</v>
      </c>
      <c r="M83">
        <v>25</v>
      </c>
      <c r="N83">
        <v>10</v>
      </c>
      <c r="O83" s="4">
        <v>146.9</v>
      </c>
      <c r="P83">
        <v>75</v>
      </c>
      <c r="Q83">
        <v>52</v>
      </c>
      <c r="R83" s="3">
        <f t="shared" si="5"/>
        <v>0.69333333333333336</v>
      </c>
      <c r="S83">
        <v>3</v>
      </c>
    </row>
    <row r="84" spans="1:19" x14ac:dyDescent="0.2">
      <c r="A84">
        <v>2019</v>
      </c>
      <c r="B84" t="s">
        <v>650</v>
      </c>
      <c r="C84" t="s">
        <v>322</v>
      </c>
      <c r="D84" t="s">
        <v>24</v>
      </c>
      <c r="E84" t="s">
        <v>92</v>
      </c>
      <c r="F84">
        <v>7</v>
      </c>
      <c r="G84">
        <v>144</v>
      </c>
      <c r="H84">
        <v>241</v>
      </c>
      <c r="I84" s="6">
        <f t="shared" ref="I84" si="6">G84/H84*100</f>
        <v>59.751037344398341</v>
      </c>
      <c r="J84">
        <v>1603</v>
      </c>
      <c r="K84" s="3">
        <f t="shared" si="4"/>
        <v>6.6514522821576767</v>
      </c>
      <c r="L84" s="4">
        <v>6.1</v>
      </c>
      <c r="M84">
        <v>11</v>
      </c>
      <c r="N84">
        <v>8</v>
      </c>
      <c r="O84" s="4">
        <v>124</v>
      </c>
      <c r="P84">
        <v>62</v>
      </c>
      <c r="Q84">
        <v>56</v>
      </c>
      <c r="R84" s="3">
        <f t="shared" ref="R84" si="7">Q84/P84</f>
        <v>0.90322580645161288</v>
      </c>
      <c r="S84">
        <v>0</v>
      </c>
    </row>
    <row r="85" spans="1:19" x14ac:dyDescent="0.2">
      <c r="A85">
        <v>2020</v>
      </c>
      <c r="B85" t="s">
        <v>651</v>
      </c>
      <c r="C85" t="s">
        <v>319</v>
      </c>
      <c r="D85" t="s">
        <v>24</v>
      </c>
      <c r="E85" t="s">
        <v>92</v>
      </c>
      <c r="F85">
        <v>3</v>
      </c>
      <c r="G85">
        <v>88</v>
      </c>
      <c r="H85">
        <v>136</v>
      </c>
      <c r="I85" s="6">
        <f t="shared" si="3"/>
        <v>64.705882352941174</v>
      </c>
      <c r="J85">
        <v>916</v>
      </c>
      <c r="K85" s="3">
        <f t="shared" si="4"/>
        <v>6.7352941176470589</v>
      </c>
      <c r="L85" s="4">
        <v>7.1</v>
      </c>
      <c r="M85">
        <v>7</v>
      </c>
      <c r="N85">
        <v>2</v>
      </c>
      <c r="O85" s="4">
        <v>135.30000000000001</v>
      </c>
      <c r="P85">
        <v>12</v>
      </c>
      <c r="Q85">
        <v>-64</v>
      </c>
      <c r="R85" s="3">
        <f t="shared" si="5"/>
        <v>-5.333333333333333</v>
      </c>
      <c r="S85">
        <v>0</v>
      </c>
    </row>
    <row r="86" spans="1:19" x14ac:dyDescent="0.2">
      <c r="A86">
        <v>2014</v>
      </c>
      <c r="B86" t="s">
        <v>567</v>
      </c>
      <c r="C86" t="s">
        <v>321</v>
      </c>
      <c r="D86" t="s">
        <v>68</v>
      </c>
      <c r="E86" t="s">
        <v>92</v>
      </c>
      <c r="F86">
        <v>13</v>
      </c>
      <c r="G86">
        <v>187</v>
      </c>
      <c r="H86">
        <v>327</v>
      </c>
      <c r="I86" s="6">
        <f t="shared" si="3"/>
        <v>57.186544342507652</v>
      </c>
      <c r="J86">
        <v>2851</v>
      </c>
      <c r="K86" s="3">
        <f t="shared" si="4"/>
        <v>8.7186544342507641</v>
      </c>
      <c r="L86" s="4">
        <v>8.4</v>
      </c>
      <c r="M86">
        <v>22</v>
      </c>
      <c r="N86">
        <v>12</v>
      </c>
      <c r="O86" s="4">
        <v>145.30000000000001</v>
      </c>
      <c r="P86">
        <v>45</v>
      </c>
      <c r="Q86">
        <v>-5</v>
      </c>
      <c r="R86" s="3">
        <f t="shared" si="5"/>
        <v>-0.1111111111111111</v>
      </c>
      <c r="S86">
        <v>3</v>
      </c>
    </row>
    <row r="87" spans="1:19" x14ac:dyDescent="0.2">
      <c r="A87">
        <v>2015</v>
      </c>
      <c r="B87" t="s">
        <v>527</v>
      </c>
      <c r="C87" t="s">
        <v>320</v>
      </c>
      <c r="D87" t="s">
        <v>68</v>
      </c>
      <c r="E87" t="s">
        <v>92</v>
      </c>
      <c r="F87">
        <v>12</v>
      </c>
      <c r="G87">
        <v>187</v>
      </c>
      <c r="H87">
        <v>307</v>
      </c>
      <c r="I87" s="6">
        <f t="shared" si="3"/>
        <v>60.912052117263848</v>
      </c>
      <c r="J87">
        <v>2247</v>
      </c>
      <c r="K87" s="3">
        <f t="shared" si="4"/>
        <v>7.3192182410423454</v>
      </c>
      <c r="L87" s="4">
        <v>6.6</v>
      </c>
      <c r="M87">
        <v>16</v>
      </c>
      <c r="N87">
        <v>12</v>
      </c>
      <c r="O87" s="4">
        <v>131.80000000000001</v>
      </c>
      <c r="P87">
        <v>65</v>
      </c>
      <c r="Q87">
        <v>-38</v>
      </c>
      <c r="R87" s="3">
        <f t="shared" si="5"/>
        <v>-0.58461538461538465</v>
      </c>
      <c r="S87">
        <v>0</v>
      </c>
    </row>
    <row r="88" spans="1:19" x14ac:dyDescent="0.2">
      <c r="A88">
        <v>2016</v>
      </c>
      <c r="B88" t="s">
        <v>652</v>
      </c>
      <c r="C88" t="s">
        <v>319</v>
      </c>
      <c r="D88" t="s">
        <v>68</v>
      </c>
      <c r="E88" t="s">
        <v>92</v>
      </c>
      <c r="F88">
        <v>7</v>
      </c>
      <c r="G88">
        <v>86</v>
      </c>
      <c r="H88">
        <v>163</v>
      </c>
      <c r="I88" s="6">
        <f t="shared" si="3"/>
        <v>52.760736196319016</v>
      </c>
      <c r="J88">
        <v>889</v>
      </c>
      <c r="K88" s="3">
        <f t="shared" si="4"/>
        <v>5.4539877300613497</v>
      </c>
      <c r="L88" s="4">
        <v>4.7</v>
      </c>
      <c r="M88">
        <v>5</v>
      </c>
      <c r="N88">
        <v>5</v>
      </c>
      <c r="O88" s="4">
        <v>102.6</v>
      </c>
      <c r="P88">
        <v>59</v>
      </c>
      <c r="Q88">
        <v>107</v>
      </c>
      <c r="R88" s="3">
        <f t="shared" si="5"/>
        <v>1.8135593220338984</v>
      </c>
      <c r="S88">
        <v>2</v>
      </c>
    </row>
    <row r="89" spans="1:19" x14ac:dyDescent="0.2">
      <c r="A89">
        <v>2017</v>
      </c>
      <c r="B89" t="s">
        <v>653</v>
      </c>
      <c r="C89" t="s">
        <v>321</v>
      </c>
      <c r="D89" t="s">
        <v>68</v>
      </c>
      <c r="E89" t="s">
        <v>92</v>
      </c>
      <c r="F89">
        <v>6</v>
      </c>
      <c r="G89">
        <v>73</v>
      </c>
      <c r="H89">
        <v>133</v>
      </c>
      <c r="I89" s="6">
        <f t="shared" si="3"/>
        <v>54.887218045112782</v>
      </c>
      <c r="J89">
        <v>711</v>
      </c>
      <c r="K89" s="3">
        <f t="shared" si="4"/>
        <v>5.3458646616541357</v>
      </c>
      <c r="L89" s="4">
        <v>3.8</v>
      </c>
      <c r="M89">
        <v>3</v>
      </c>
      <c r="N89">
        <v>6</v>
      </c>
      <c r="O89" s="4">
        <v>98.2</v>
      </c>
      <c r="P89">
        <v>11</v>
      </c>
      <c r="Q89">
        <v>10</v>
      </c>
      <c r="R89" s="3">
        <f t="shared" si="5"/>
        <v>0.90909090909090906</v>
      </c>
      <c r="S89">
        <v>0</v>
      </c>
    </row>
    <row r="90" spans="1:19" x14ac:dyDescent="0.2">
      <c r="A90">
        <v>2018</v>
      </c>
      <c r="B90" t="s">
        <v>404</v>
      </c>
      <c r="C90" t="s">
        <v>322</v>
      </c>
      <c r="D90" t="s">
        <v>68</v>
      </c>
      <c r="E90" t="s">
        <v>92</v>
      </c>
      <c r="F90">
        <v>11</v>
      </c>
      <c r="G90">
        <v>134</v>
      </c>
      <c r="H90">
        <v>273</v>
      </c>
      <c r="I90" s="6">
        <f t="shared" si="3"/>
        <v>49.08424908424908</v>
      </c>
      <c r="J90">
        <v>1158</v>
      </c>
      <c r="K90" s="3">
        <f t="shared" si="4"/>
        <v>4.2417582417582418</v>
      </c>
      <c r="L90" s="4">
        <v>1.6</v>
      </c>
      <c r="M90">
        <v>4</v>
      </c>
      <c r="N90">
        <v>18</v>
      </c>
      <c r="O90" s="4">
        <v>76.400000000000006</v>
      </c>
      <c r="P90">
        <v>22</v>
      </c>
      <c r="Q90">
        <v>-66</v>
      </c>
      <c r="R90" s="3">
        <f t="shared" si="5"/>
        <v>-3</v>
      </c>
      <c r="S90">
        <v>0</v>
      </c>
    </row>
    <row r="91" spans="1:19" x14ac:dyDescent="0.2">
      <c r="A91">
        <v>2019</v>
      </c>
      <c r="B91" t="s">
        <v>654</v>
      </c>
      <c r="C91" t="s">
        <v>322</v>
      </c>
      <c r="D91" t="s">
        <v>68</v>
      </c>
      <c r="E91" t="s">
        <v>92</v>
      </c>
      <c r="F91">
        <v>10</v>
      </c>
      <c r="G91">
        <v>80</v>
      </c>
      <c r="H91">
        <v>159</v>
      </c>
      <c r="I91" s="6">
        <f t="shared" si="3"/>
        <v>50.314465408805034</v>
      </c>
      <c r="J91">
        <v>840</v>
      </c>
      <c r="K91" s="3">
        <f t="shared" si="4"/>
        <v>5.283018867924528</v>
      </c>
      <c r="L91" s="4">
        <v>3.2</v>
      </c>
      <c r="M91">
        <v>4</v>
      </c>
      <c r="N91">
        <v>9</v>
      </c>
      <c r="O91" s="4">
        <v>91.7</v>
      </c>
      <c r="P91">
        <v>134</v>
      </c>
      <c r="Q91">
        <v>391</v>
      </c>
      <c r="R91" s="3">
        <f t="shared" si="5"/>
        <v>2.9179104477611939</v>
      </c>
      <c r="S91">
        <v>3</v>
      </c>
    </row>
    <row r="92" spans="1:19" x14ac:dyDescent="0.2">
      <c r="A92">
        <v>2020</v>
      </c>
      <c r="B92" t="s">
        <v>233</v>
      </c>
      <c r="C92" t="s">
        <v>321</v>
      </c>
      <c r="D92" t="s">
        <v>68</v>
      </c>
      <c r="E92" t="s">
        <v>92</v>
      </c>
      <c r="F92">
        <v>7</v>
      </c>
      <c r="G92">
        <v>136</v>
      </c>
      <c r="H92">
        <v>221</v>
      </c>
      <c r="I92" s="6">
        <f t="shared" si="3"/>
        <v>61.53846153846154</v>
      </c>
      <c r="J92">
        <v>1253</v>
      </c>
      <c r="K92" s="3">
        <f t="shared" si="4"/>
        <v>5.6696832579185523</v>
      </c>
      <c r="L92" s="4">
        <v>4.9000000000000004</v>
      </c>
      <c r="M92">
        <v>9</v>
      </c>
      <c r="N92">
        <v>8</v>
      </c>
      <c r="O92" s="4">
        <v>115.4</v>
      </c>
      <c r="P92">
        <v>68</v>
      </c>
      <c r="Q92">
        <v>193</v>
      </c>
      <c r="R92" s="3">
        <f t="shared" si="5"/>
        <v>2.8382352941176472</v>
      </c>
      <c r="S92">
        <v>1</v>
      </c>
    </row>
    <row r="93" spans="1:19" x14ac:dyDescent="0.2">
      <c r="A93">
        <v>2014</v>
      </c>
      <c r="B93" t="s">
        <v>514</v>
      </c>
      <c r="C93" t="s">
        <v>319</v>
      </c>
      <c r="D93" t="s">
        <v>17</v>
      </c>
      <c r="E93" t="s">
        <v>92</v>
      </c>
      <c r="F93">
        <v>10</v>
      </c>
      <c r="G93">
        <v>110</v>
      </c>
      <c r="H93">
        <v>206</v>
      </c>
      <c r="I93" s="6">
        <f t="shared" si="3"/>
        <v>53.398058252427184</v>
      </c>
      <c r="J93">
        <v>1350</v>
      </c>
      <c r="K93" s="3">
        <f t="shared" si="4"/>
        <v>6.5533980582524274</v>
      </c>
      <c r="L93" s="4">
        <v>5.2</v>
      </c>
      <c r="M93">
        <v>9</v>
      </c>
      <c r="N93">
        <v>10</v>
      </c>
      <c r="O93" s="4">
        <v>113.2</v>
      </c>
      <c r="P93">
        <v>13</v>
      </c>
      <c r="Q93">
        <v>-70</v>
      </c>
      <c r="R93" s="3">
        <f t="shared" si="5"/>
        <v>-5.384615384615385</v>
      </c>
      <c r="S93">
        <v>0</v>
      </c>
    </row>
    <row r="94" spans="1:19" x14ac:dyDescent="0.2">
      <c r="A94">
        <v>2015</v>
      </c>
      <c r="B94" t="s">
        <v>514</v>
      </c>
      <c r="C94" t="s">
        <v>321</v>
      </c>
      <c r="D94" t="s">
        <v>17</v>
      </c>
      <c r="E94" t="s">
        <v>92</v>
      </c>
      <c r="F94">
        <v>13</v>
      </c>
      <c r="G94">
        <v>225</v>
      </c>
      <c r="H94">
        <v>370</v>
      </c>
      <c r="I94" s="6">
        <f t="shared" si="3"/>
        <v>60.810810810810814</v>
      </c>
      <c r="J94">
        <v>2687</v>
      </c>
      <c r="K94" s="3">
        <f t="shared" si="4"/>
        <v>7.2621621621621619</v>
      </c>
      <c r="L94" s="4">
        <v>6.5</v>
      </c>
      <c r="M94">
        <v>11</v>
      </c>
      <c r="N94">
        <v>11</v>
      </c>
      <c r="O94" s="4">
        <v>125.7</v>
      </c>
      <c r="P94">
        <v>33</v>
      </c>
      <c r="Q94">
        <v>-123</v>
      </c>
      <c r="R94" s="3">
        <f t="shared" si="5"/>
        <v>-3.7272727272727271</v>
      </c>
      <c r="S94">
        <v>1</v>
      </c>
    </row>
    <row r="95" spans="1:19" x14ac:dyDescent="0.2">
      <c r="A95">
        <v>2016</v>
      </c>
      <c r="B95" t="s">
        <v>447</v>
      </c>
      <c r="C95" t="s">
        <v>322</v>
      </c>
      <c r="D95" t="s">
        <v>17</v>
      </c>
      <c r="E95" t="s">
        <v>92</v>
      </c>
      <c r="F95">
        <v>12</v>
      </c>
      <c r="G95">
        <v>106</v>
      </c>
      <c r="H95">
        <v>181</v>
      </c>
      <c r="I95" s="6">
        <f t="shared" si="3"/>
        <v>58.563535911602202</v>
      </c>
      <c r="J95">
        <v>1262</v>
      </c>
      <c r="K95" s="3">
        <f t="shared" si="4"/>
        <v>6.972375690607735</v>
      </c>
      <c r="L95" s="4">
        <v>6.2</v>
      </c>
      <c r="M95">
        <v>9</v>
      </c>
      <c r="N95">
        <v>7</v>
      </c>
      <c r="O95" s="4">
        <v>125.8</v>
      </c>
      <c r="P95">
        <v>23</v>
      </c>
      <c r="Q95">
        <v>-81</v>
      </c>
      <c r="R95" s="3">
        <f t="shared" si="5"/>
        <v>-3.5217391304347827</v>
      </c>
      <c r="S95">
        <v>0</v>
      </c>
    </row>
    <row r="96" spans="1:19" x14ac:dyDescent="0.2">
      <c r="A96">
        <v>2017</v>
      </c>
      <c r="B96" t="s">
        <v>447</v>
      </c>
      <c r="C96" t="s">
        <v>320</v>
      </c>
      <c r="D96" t="s">
        <v>17</v>
      </c>
      <c r="E96" t="s">
        <v>92</v>
      </c>
      <c r="F96">
        <v>14</v>
      </c>
      <c r="G96">
        <v>198</v>
      </c>
      <c r="H96">
        <v>318</v>
      </c>
      <c r="I96" s="6">
        <f t="shared" si="3"/>
        <v>62.264150943396224</v>
      </c>
      <c r="J96">
        <v>2644</v>
      </c>
      <c r="K96" s="3">
        <f t="shared" si="4"/>
        <v>8.3144654088050309</v>
      </c>
      <c r="L96" s="4">
        <v>7.8</v>
      </c>
      <c r="M96">
        <v>25</v>
      </c>
      <c r="N96">
        <v>15</v>
      </c>
      <c r="O96" s="4">
        <v>148.6</v>
      </c>
      <c r="P96">
        <v>29</v>
      </c>
      <c r="Q96">
        <v>-101</v>
      </c>
      <c r="R96" s="3">
        <f t="shared" si="5"/>
        <v>-3.4827586206896552</v>
      </c>
      <c r="S96">
        <v>0</v>
      </c>
    </row>
    <row r="97" spans="1:19" x14ac:dyDescent="0.2">
      <c r="A97">
        <v>2018</v>
      </c>
      <c r="B97" t="s">
        <v>447</v>
      </c>
      <c r="C97" t="s">
        <v>319</v>
      </c>
      <c r="D97" t="s">
        <v>17</v>
      </c>
      <c r="E97" t="s">
        <v>92</v>
      </c>
      <c r="F97">
        <v>9</v>
      </c>
      <c r="G97">
        <v>122</v>
      </c>
      <c r="H97">
        <v>205</v>
      </c>
      <c r="I97" s="6">
        <f t="shared" si="3"/>
        <v>59.512195121951216</v>
      </c>
      <c r="J97">
        <v>1532</v>
      </c>
      <c r="K97" s="3">
        <f t="shared" si="4"/>
        <v>7.4731707317073175</v>
      </c>
      <c r="L97" s="4">
        <v>6.3</v>
      </c>
      <c r="M97">
        <v>13</v>
      </c>
      <c r="N97">
        <v>11</v>
      </c>
      <c r="O97" s="4">
        <v>132.5</v>
      </c>
      <c r="P97">
        <v>20</v>
      </c>
      <c r="Q97">
        <v>-61</v>
      </c>
      <c r="R97" s="3">
        <f t="shared" si="5"/>
        <v>-3.05</v>
      </c>
      <c r="S97">
        <v>0</v>
      </c>
    </row>
    <row r="98" spans="1:19" x14ac:dyDescent="0.2">
      <c r="A98">
        <v>2019</v>
      </c>
      <c r="B98" t="s">
        <v>334</v>
      </c>
      <c r="C98" t="s">
        <v>319</v>
      </c>
      <c r="D98" t="s">
        <v>17</v>
      </c>
      <c r="E98" t="s">
        <v>92</v>
      </c>
      <c r="F98">
        <v>14</v>
      </c>
      <c r="G98">
        <v>236</v>
      </c>
      <c r="H98">
        <v>339</v>
      </c>
      <c r="I98" s="6">
        <f t="shared" si="3"/>
        <v>69.616519174041301</v>
      </c>
      <c r="J98">
        <v>2727</v>
      </c>
      <c r="K98" s="3">
        <f t="shared" si="4"/>
        <v>8.0442477876106189</v>
      </c>
      <c r="L98" s="4">
        <v>8.4</v>
      </c>
      <c r="M98">
        <v>18</v>
      </c>
      <c r="N98">
        <v>5</v>
      </c>
      <c r="O98" s="4">
        <v>151.80000000000001</v>
      </c>
      <c r="P98">
        <v>56</v>
      </c>
      <c r="Q98">
        <v>22</v>
      </c>
      <c r="R98" s="3">
        <f t="shared" si="5"/>
        <v>0.39285714285714285</v>
      </c>
      <c r="S98">
        <v>4</v>
      </c>
    </row>
    <row r="99" spans="1:19" x14ac:dyDescent="0.2">
      <c r="A99">
        <v>2020</v>
      </c>
      <c r="B99" t="s">
        <v>301</v>
      </c>
      <c r="C99" t="s">
        <v>322</v>
      </c>
      <c r="D99" t="s">
        <v>17</v>
      </c>
      <c r="E99" t="s">
        <v>92</v>
      </c>
      <c r="F99">
        <v>7</v>
      </c>
      <c r="G99">
        <v>118</v>
      </c>
      <c r="H99">
        <v>193</v>
      </c>
      <c r="I99" s="6">
        <f t="shared" si="3"/>
        <v>61.139896373056992</v>
      </c>
      <c r="J99">
        <v>1238</v>
      </c>
      <c r="K99" s="3">
        <f t="shared" si="4"/>
        <v>6.4145077720207251</v>
      </c>
      <c r="L99" s="4">
        <v>6.2</v>
      </c>
      <c r="M99">
        <v>9</v>
      </c>
      <c r="N99">
        <v>5</v>
      </c>
      <c r="O99" s="4">
        <v>125.2</v>
      </c>
      <c r="P99">
        <v>36</v>
      </c>
      <c r="Q99">
        <v>38</v>
      </c>
      <c r="R99" s="3">
        <f t="shared" si="5"/>
        <v>1.0555555555555556</v>
      </c>
      <c r="S99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D547-DA55-5148-97E0-F00446C1AEE0}">
  <dimension ref="A1:S95"/>
  <sheetViews>
    <sheetView workbookViewId="0">
      <pane ySplit="1" topLeftCell="A2" activePane="bottomLeft" state="frozen"/>
      <selection pane="bottomLeft" activeCell="A2" sqref="A1:S95"/>
    </sheetView>
  </sheetViews>
  <sheetFormatPr baseColWidth="10" defaultRowHeight="16" x14ac:dyDescent="0.2"/>
  <cols>
    <col min="1" max="1" width="5.1640625" bestFit="1" customWidth="1"/>
    <col min="2" max="2" width="16.6640625" bestFit="1" customWidth="1"/>
    <col min="4" max="4" width="21" bestFit="1" customWidth="1"/>
    <col min="5" max="5" width="10.33203125" bestFit="1" customWidth="1"/>
    <col min="6" max="6" width="7" bestFit="1" customWidth="1"/>
    <col min="7" max="7" width="11.33203125" bestFit="1" customWidth="1"/>
    <col min="8" max="8" width="8.83203125" bestFit="1" customWidth="1"/>
    <col min="9" max="9" width="20.83203125" bestFit="1" customWidth="1"/>
    <col min="10" max="11" width="5.6640625" bestFit="1" customWidth="1"/>
    <col min="12" max="12" width="5.33203125" style="4" bestFit="1" customWidth="1"/>
    <col min="13" max="14" width="3.33203125" bestFit="1" customWidth="1"/>
    <col min="15" max="15" width="5.6640625" style="4" bestFit="1" customWidth="1"/>
    <col min="16" max="16" width="13.83203125" bestFit="1" customWidth="1"/>
    <col min="17" max="17" width="10.6640625" bestFit="1" customWidth="1"/>
    <col min="18" max="18" width="12.83203125" bestFit="1" customWidth="1"/>
    <col min="19" max="19" width="8.33203125" bestFit="1" customWidth="1"/>
  </cols>
  <sheetData>
    <row r="1" spans="1:19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s="4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</row>
    <row r="2" spans="1:19" x14ac:dyDescent="0.2">
      <c r="A2">
        <v>2015</v>
      </c>
      <c r="B2" t="s">
        <v>544</v>
      </c>
      <c r="C2" t="s">
        <v>319</v>
      </c>
      <c r="D2" t="s">
        <v>140</v>
      </c>
      <c r="E2" t="s">
        <v>214</v>
      </c>
      <c r="F2">
        <v>10</v>
      </c>
      <c r="G2">
        <v>100</v>
      </c>
      <c r="H2">
        <v>189</v>
      </c>
      <c r="I2" s="6">
        <f t="shared" ref="I2:I65" si="0">G2/H2*100</f>
        <v>52.910052910052904</v>
      </c>
      <c r="J2">
        <v>878</v>
      </c>
      <c r="K2" s="3">
        <f t="shared" ref="K2:K65" si="1">J2/H2</f>
        <v>4.6455026455026456</v>
      </c>
      <c r="L2" s="4">
        <v>2.4</v>
      </c>
      <c r="M2">
        <v>1</v>
      </c>
      <c r="N2">
        <v>10</v>
      </c>
      <c r="O2" s="4">
        <v>83.1</v>
      </c>
      <c r="P2">
        <v>33</v>
      </c>
      <c r="Q2">
        <v>-101</v>
      </c>
      <c r="R2" s="3">
        <f t="shared" ref="R2:R20" si="2">Q2/P2</f>
        <v>-3.0606060606060606</v>
      </c>
      <c r="S2">
        <v>1</v>
      </c>
    </row>
    <row r="3" spans="1:19" x14ac:dyDescent="0.2">
      <c r="A3">
        <v>2016</v>
      </c>
      <c r="B3" t="s">
        <v>444</v>
      </c>
      <c r="C3" t="s">
        <v>320</v>
      </c>
      <c r="D3" t="s">
        <v>140</v>
      </c>
      <c r="E3" t="s">
        <v>214</v>
      </c>
      <c r="F3">
        <v>11</v>
      </c>
      <c r="G3">
        <v>120</v>
      </c>
      <c r="H3">
        <v>224</v>
      </c>
      <c r="I3" s="6">
        <f t="shared" si="0"/>
        <v>53.571428571428569</v>
      </c>
      <c r="J3">
        <v>1356</v>
      </c>
      <c r="K3" s="3">
        <f t="shared" si="1"/>
        <v>6.0535714285714288</v>
      </c>
      <c r="L3" s="4">
        <v>6.3</v>
      </c>
      <c r="M3">
        <v>10</v>
      </c>
      <c r="N3">
        <v>3</v>
      </c>
      <c r="O3" s="4">
        <v>116.5</v>
      </c>
      <c r="P3">
        <v>89</v>
      </c>
      <c r="Q3">
        <v>426</v>
      </c>
      <c r="R3" s="3">
        <f t="shared" si="2"/>
        <v>4.786516853932584</v>
      </c>
      <c r="S3">
        <v>8</v>
      </c>
    </row>
    <row r="4" spans="1:19" x14ac:dyDescent="0.2">
      <c r="A4">
        <v>2017</v>
      </c>
      <c r="B4" t="s">
        <v>444</v>
      </c>
      <c r="C4" t="s">
        <v>319</v>
      </c>
      <c r="D4" t="s">
        <v>140</v>
      </c>
      <c r="E4" t="s">
        <v>214</v>
      </c>
      <c r="F4">
        <v>11</v>
      </c>
      <c r="G4">
        <v>133</v>
      </c>
      <c r="H4">
        <v>279</v>
      </c>
      <c r="I4" s="6">
        <f t="shared" si="0"/>
        <v>47.670250896057347</v>
      </c>
      <c r="J4">
        <v>1524</v>
      </c>
      <c r="K4" s="3">
        <f t="shared" si="1"/>
        <v>5.4623655913978491</v>
      </c>
      <c r="L4" s="4">
        <v>4.0999999999999996</v>
      </c>
      <c r="M4">
        <v>10</v>
      </c>
      <c r="N4">
        <v>13</v>
      </c>
      <c r="O4" s="4">
        <v>96.1</v>
      </c>
      <c r="P4">
        <v>137</v>
      </c>
      <c r="Q4">
        <v>532</v>
      </c>
      <c r="R4" s="3">
        <f t="shared" si="2"/>
        <v>3.8832116788321169</v>
      </c>
      <c r="S4">
        <v>9</v>
      </c>
    </row>
    <row r="5" spans="1:19" x14ac:dyDescent="0.2">
      <c r="A5">
        <v>2018</v>
      </c>
      <c r="B5" t="s">
        <v>264</v>
      </c>
      <c r="C5" t="s">
        <v>322</v>
      </c>
      <c r="D5" t="s">
        <v>140</v>
      </c>
      <c r="E5" t="s">
        <v>214</v>
      </c>
      <c r="F5">
        <v>6</v>
      </c>
      <c r="G5">
        <v>100</v>
      </c>
      <c r="H5">
        <v>154</v>
      </c>
      <c r="I5" s="6">
        <f t="shared" si="0"/>
        <v>64.935064935064929</v>
      </c>
      <c r="J5">
        <v>1173</v>
      </c>
      <c r="K5" s="3">
        <f t="shared" si="1"/>
        <v>7.616883116883117</v>
      </c>
      <c r="L5" s="4">
        <v>7.8</v>
      </c>
      <c r="M5">
        <v>6</v>
      </c>
      <c r="N5">
        <v>2</v>
      </c>
      <c r="O5" s="4">
        <v>139.19999999999999</v>
      </c>
      <c r="P5">
        <v>40</v>
      </c>
      <c r="Q5">
        <v>-64</v>
      </c>
      <c r="R5" s="3">
        <f t="shared" si="2"/>
        <v>-1.6</v>
      </c>
      <c r="S5">
        <v>1</v>
      </c>
    </row>
    <row r="6" spans="1:19" x14ac:dyDescent="0.2">
      <c r="A6">
        <v>2019</v>
      </c>
      <c r="B6" t="s">
        <v>264</v>
      </c>
      <c r="C6" t="s">
        <v>320</v>
      </c>
      <c r="D6" t="s">
        <v>140</v>
      </c>
      <c r="E6" t="s">
        <v>214</v>
      </c>
      <c r="F6">
        <v>13</v>
      </c>
      <c r="G6">
        <v>181</v>
      </c>
      <c r="H6">
        <v>291</v>
      </c>
      <c r="I6" s="6">
        <f t="shared" si="0"/>
        <v>62.199312714776632</v>
      </c>
      <c r="J6">
        <v>2564</v>
      </c>
      <c r="K6" s="3">
        <f t="shared" si="1"/>
        <v>8.8109965635738838</v>
      </c>
      <c r="L6" s="4">
        <v>8.6</v>
      </c>
      <c r="M6">
        <v>22</v>
      </c>
      <c r="N6">
        <v>11</v>
      </c>
      <c r="O6" s="4">
        <v>153.6</v>
      </c>
      <c r="P6">
        <v>153</v>
      </c>
      <c r="Q6">
        <v>791</v>
      </c>
      <c r="R6" s="3">
        <f t="shared" si="2"/>
        <v>5.1699346405228761</v>
      </c>
      <c r="S6">
        <v>6</v>
      </c>
    </row>
    <row r="7" spans="1:19" x14ac:dyDescent="0.2">
      <c r="A7">
        <v>2020</v>
      </c>
      <c r="B7" t="s">
        <v>264</v>
      </c>
      <c r="C7" t="s">
        <v>319</v>
      </c>
      <c r="D7" t="s">
        <v>140</v>
      </c>
      <c r="E7" t="s">
        <v>214</v>
      </c>
      <c r="F7">
        <v>6</v>
      </c>
      <c r="G7">
        <v>96</v>
      </c>
      <c r="H7">
        <v>175</v>
      </c>
      <c r="I7" s="6">
        <f t="shared" si="0"/>
        <v>54.857142857142861</v>
      </c>
      <c r="J7">
        <v>1305</v>
      </c>
      <c r="K7" s="3">
        <f t="shared" si="1"/>
        <v>7.4571428571428573</v>
      </c>
      <c r="L7" s="4">
        <v>7.9</v>
      </c>
      <c r="M7">
        <v>8</v>
      </c>
      <c r="N7">
        <v>2</v>
      </c>
      <c r="O7" s="4">
        <v>130.30000000000001</v>
      </c>
      <c r="P7">
        <v>50</v>
      </c>
      <c r="Q7">
        <v>36</v>
      </c>
      <c r="R7" s="3">
        <f t="shared" si="2"/>
        <v>0.72</v>
      </c>
      <c r="S7">
        <v>0</v>
      </c>
    </row>
    <row r="8" spans="1:19" x14ac:dyDescent="0.2">
      <c r="A8">
        <v>2014</v>
      </c>
      <c r="B8" t="s">
        <v>534</v>
      </c>
      <c r="C8" t="s">
        <v>319</v>
      </c>
      <c r="D8" t="s">
        <v>109</v>
      </c>
      <c r="E8" t="s">
        <v>214</v>
      </c>
      <c r="F8">
        <v>11</v>
      </c>
      <c r="G8">
        <v>182</v>
      </c>
      <c r="H8">
        <v>315</v>
      </c>
      <c r="I8" s="6">
        <f t="shared" si="0"/>
        <v>57.777777777777771</v>
      </c>
      <c r="J8">
        <v>2215</v>
      </c>
      <c r="K8" s="3">
        <f t="shared" si="1"/>
        <v>7.0317460317460316</v>
      </c>
      <c r="L8" s="4">
        <v>7.4</v>
      </c>
      <c r="M8">
        <v>17</v>
      </c>
      <c r="N8">
        <v>5</v>
      </c>
      <c r="O8" s="4">
        <v>131.5</v>
      </c>
      <c r="P8">
        <v>120</v>
      </c>
      <c r="Q8">
        <v>513</v>
      </c>
      <c r="R8" s="3">
        <f t="shared" si="2"/>
        <v>4.2750000000000004</v>
      </c>
      <c r="S8">
        <v>7</v>
      </c>
    </row>
    <row r="9" spans="1:19" x14ac:dyDescent="0.2">
      <c r="A9">
        <v>2015</v>
      </c>
      <c r="B9" t="s">
        <v>534</v>
      </c>
      <c r="C9" t="s">
        <v>321</v>
      </c>
      <c r="D9" t="s">
        <v>109</v>
      </c>
      <c r="E9" t="s">
        <v>214</v>
      </c>
      <c r="F9">
        <v>10</v>
      </c>
      <c r="G9">
        <v>128</v>
      </c>
      <c r="H9">
        <v>239</v>
      </c>
      <c r="I9" s="6">
        <f t="shared" si="0"/>
        <v>53.556485355648533</v>
      </c>
      <c r="J9">
        <v>1586</v>
      </c>
      <c r="K9" s="3">
        <f t="shared" si="1"/>
        <v>6.6359832635983267</v>
      </c>
      <c r="L9" s="4">
        <v>6.1</v>
      </c>
      <c r="M9">
        <v>9</v>
      </c>
      <c r="N9">
        <v>7</v>
      </c>
      <c r="O9" s="4">
        <v>115.9</v>
      </c>
      <c r="P9">
        <v>100</v>
      </c>
      <c r="Q9">
        <v>290</v>
      </c>
      <c r="R9" s="3">
        <f t="shared" si="2"/>
        <v>2.9</v>
      </c>
      <c r="S9">
        <v>2</v>
      </c>
    </row>
    <row r="10" spans="1:19" x14ac:dyDescent="0.2">
      <c r="A10">
        <v>2016</v>
      </c>
      <c r="B10" t="s">
        <v>451</v>
      </c>
      <c r="C10" t="s">
        <v>320</v>
      </c>
      <c r="D10" t="s">
        <v>109</v>
      </c>
      <c r="E10" t="s">
        <v>214</v>
      </c>
      <c r="F10">
        <v>12</v>
      </c>
      <c r="G10">
        <v>200</v>
      </c>
      <c r="H10">
        <v>327</v>
      </c>
      <c r="I10" s="6">
        <f t="shared" si="0"/>
        <v>61.162079510703357</v>
      </c>
      <c r="J10">
        <v>2415</v>
      </c>
      <c r="K10" s="3">
        <f t="shared" si="1"/>
        <v>7.3853211009174311</v>
      </c>
      <c r="L10" s="4">
        <v>6.4</v>
      </c>
      <c r="M10">
        <v>9</v>
      </c>
      <c r="N10">
        <v>11</v>
      </c>
      <c r="O10" s="4">
        <v>125.6</v>
      </c>
      <c r="P10">
        <v>80</v>
      </c>
      <c r="Q10">
        <v>242</v>
      </c>
      <c r="R10" s="3">
        <f t="shared" si="2"/>
        <v>3.0249999999999999</v>
      </c>
      <c r="S10">
        <v>4</v>
      </c>
    </row>
    <row r="11" spans="1:19" x14ac:dyDescent="0.2">
      <c r="A11">
        <v>2017</v>
      </c>
      <c r="B11" t="s">
        <v>451</v>
      </c>
      <c r="C11" t="s">
        <v>319</v>
      </c>
      <c r="D11" t="s">
        <v>109</v>
      </c>
      <c r="E11" t="s">
        <v>214</v>
      </c>
      <c r="F11">
        <v>12</v>
      </c>
      <c r="G11">
        <v>185</v>
      </c>
      <c r="H11">
        <v>278</v>
      </c>
      <c r="I11" s="6">
        <f t="shared" si="0"/>
        <v>66.546762589928051</v>
      </c>
      <c r="J11">
        <v>2247</v>
      </c>
      <c r="K11" s="3">
        <f t="shared" si="1"/>
        <v>8.0827338129496411</v>
      </c>
      <c r="L11" s="4">
        <v>8.5</v>
      </c>
      <c r="M11">
        <v>15</v>
      </c>
      <c r="N11">
        <v>4</v>
      </c>
      <c r="O11" s="4">
        <v>149.4</v>
      </c>
      <c r="P11">
        <v>84</v>
      </c>
      <c r="Q11">
        <v>427</v>
      </c>
      <c r="R11" s="3">
        <f t="shared" si="2"/>
        <v>5.083333333333333</v>
      </c>
      <c r="S11">
        <v>8</v>
      </c>
    </row>
    <row r="12" spans="1:19" x14ac:dyDescent="0.2">
      <c r="A12">
        <v>2018</v>
      </c>
      <c r="B12" t="s">
        <v>336</v>
      </c>
      <c r="C12" t="s">
        <v>322</v>
      </c>
      <c r="D12" t="s">
        <v>109</v>
      </c>
      <c r="E12" t="s">
        <v>214</v>
      </c>
      <c r="F12">
        <v>12</v>
      </c>
      <c r="G12">
        <v>192</v>
      </c>
      <c r="H12">
        <v>304</v>
      </c>
      <c r="I12" s="6">
        <f t="shared" si="0"/>
        <v>63.157894736842103</v>
      </c>
      <c r="J12">
        <v>2540</v>
      </c>
      <c r="K12" s="3">
        <f t="shared" si="1"/>
        <v>8.3552631578947363</v>
      </c>
      <c r="L12" s="4">
        <v>7.4</v>
      </c>
      <c r="M12">
        <v>12</v>
      </c>
      <c r="N12">
        <v>12</v>
      </c>
      <c r="O12" s="4">
        <v>138.5</v>
      </c>
      <c r="P12">
        <v>73</v>
      </c>
      <c r="Q12">
        <v>211</v>
      </c>
      <c r="R12" s="3">
        <f t="shared" si="2"/>
        <v>2.8904109589041096</v>
      </c>
      <c r="S12">
        <v>3</v>
      </c>
    </row>
    <row r="13" spans="1:19" x14ac:dyDescent="0.2">
      <c r="A13">
        <v>2019</v>
      </c>
      <c r="B13" t="s">
        <v>336</v>
      </c>
      <c r="C13" t="s">
        <v>320</v>
      </c>
      <c r="D13" t="s">
        <v>109</v>
      </c>
      <c r="E13" t="s">
        <v>214</v>
      </c>
      <c r="F13">
        <v>14</v>
      </c>
      <c r="G13">
        <v>291</v>
      </c>
      <c r="H13">
        <v>471</v>
      </c>
      <c r="I13" s="6">
        <f t="shared" si="0"/>
        <v>61.783439490445858</v>
      </c>
      <c r="J13">
        <v>3701</v>
      </c>
      <c r="K13" s="3">
        <f t="shared" si="1"/>
        <v>7.8577494692144372</v>
      </c>
      <c r="L13" s="4">
        <v>8.5</v>
      </c>
      <c r="M13">
        <v>28</v>
      </c>
      <c r="N13">
        <v>6</v>
      </c>
      <c r="O13" s="4">
        <v>144.9</v>
      </c>
      <c r="P13">
        <v>84</v>
      </c>
      <c r="Q13">
        <v>-60</v>
      </c>
      <c r="R13" s="3">
        <f t="shared" si="2"/>
        <v>-0.7142857142857143</v>
      </c>
      <c r="S13">
        <v>2</v>
      </c>
    </row>
    <row r="14" spans="1:19" x14ac:dyDescent="0.2">
      <c r="A14">
        <v>2020</v>
      </c>
      <c r="B14" t="s">
        <v>317</v>
      </c>
      <c r="C14" t="s">
        <v>319</v>
      </c>
      <c r="D14" t="s">
        <v>109</v>
      </c>
      <c r="E14" t="s">
        <v>214</v>
      </c>
      <c r="F14">
        <v>9</v>
      </c>
      <c r="G14">
        <v>89</v>
      </c>
      <c r="H14">
        <v>167</v>
      </c>
      <c r="I14" s="6">
        <f t="shared" si="0"/>
        <v>53.293413173652695</v>
      </c>
      <c r="J14">
        <v>905</v>
      </c>
      <c r="K14" s="3">
        <f t="shared" si="1"/>
        <v>5.4191616766467066</v>
      </c>
      <c r="L14" s="4">
        <v>5.3</v>
      </c>
      <c r="M14">
        <v>6</v>
      </c>
      <c r="N14">
        <v>3</v>
      </c>
      <c r="O14" s="4">
        <v>107.1</v>
      </c>
      <c r="P14">
        <v>70</v>
      </c>
      <c r="Q14">
        <v>139</v>
      </c>
      <c r="R14" s="3">
        <f t="shared" si="2"/>
        <v>1.9857142857142858</v>
      </c>
      <c r="S14">
        <v>2</v>
      </c>
    </row>
    <row r="15" spans="1:19" x14ac:dyDescent="0.2">
      <c r="A15">
        <v>2014</v>
      </c>
      <c r="B15" t="s">
        <v>162</v>
      </c>
      <c r="C15" t="s">
        <v>322</v>
      </c>
      <c r="D15" t="s">
        <v>101</v>
      </c>
      <c r="E15" t="s">
        <v>214</v>
      </c>
      <c r="F15">
        <v>12</v>
      </c>
      <c r="G15">
        <v>138</v>
      </c>
      <c r="H15">
        <v>274</v>
      </c>
      <c r="I15" s="6">
        <f t="shared" si="0"/>
        <v>50.364963503649641</v>
      </c>
      <c r="J15">
        <v>1680</v>
      </c>
      <c r="K15" s="3">
        <f t="shared" si="1"/>
        <v>6.1313868613138682</v>
      </c>
      <c r="L15" s="4">
        <v>5.5</v>
      </c>
      <c r="M15">
        <v>14</v>
      </c>
      <c r="N15">
        <v>10</v>
      </c>
      <c r="O15" s="4">
        <v>111.4</v>
      </c>
      <c r="P15">
        <v>97</v>
      </c>
      <c r="Q15">
        <v>92</v>
      </c>
      <c r="R15" s="3">
        <f t="shared" si="2"/>
        <v>0.94845360824742264</v>
      </c>
      <c r="S15">
        <v>4</v>
      </c>
    </row>
    <row r="16" spans="1:19" x14ac:dyDescent="0.2">
      <c r="A16">
        <v>2015</v>
      </c>
      <c r="B16" t="s">
        <v>162</v>
      </c>
      <c r="C16" t="s">
        <v>320</v>
      </c>
      <c r="D16" t="s">
        <v>101</v>
      </c>
      <c r="E16" t="s">
        <v>214</v>
      </c>
      <c r="F16">
        <v>12</v>
      </c>
      <c r="G16">
        <v>270</v>
      </c>
      <c r="H16">
        <v>420</v>
      </c>
      <c r="I16" s="6">
        <f t="shared" si="0"/>
        <v>64.285714285714292</v>
      </c>
      <c r="J16">
        <v>2722</v>
      </c>
      <c r="K16" s="3">
        <f t="shared" si="1"/>
        <v>6.480952380952381</v>
      </c>
      <c r="L16" s="4">
        <v>6.6</v>
      </c>
      <c r="M16">
        <v>21</v>
      </c>
      <c r="N16">
        <v>8</v>
      </c>
      <c r="O16" s="4">
        <v>131.4</v>
      </c>
      <c r="P16">
        <v>88</v>
      </c>
      <c r="Q16">
        <v>95</v>
      </c>
      <c r="R16" s="3">
        <f t="shared" si="2"/>
        <v>1.0795454545454546</v>
      </c>
      <c r="S16">
        <v>3</v>
      </c>
    </row>
    <row r="17" spans="1:19" x14ac:dyDescent="0.2">
      <c r="A17">
        <v>2016</v>
      </c>
      <c r="B17" t="s">
        <v>162</v>
      </c>
      <c r="C17" t="s">
        <v>319</v>
      </c>
      <c r="D17" t="s">
        <v>101</v>
      </c>
      <c r="E17" t="s">
        <v>214</v>
      </c>
      <c r="F17">
        <v>9</v>
      </c>
      <c r="G17">
        <v>167</v>
      </c>
      <c r="H17">
        <v>286</v>
      </c>
      <c r="I17" s="6">
        <f t="shared" si="0"/>
        <v>58.391608391608393</v>
      </c>
      <c r="J17">
        <v>1891</v>
      </c>
      <c r="K17" s="3">
        <f t="shared" si="1"/>
        <v>6.6118881118881117</v>
      </c>
      <c r="L17" s="4">
        <v>5.8</v>
      </c>
      <c r="M17">
        <v>13</v>
      </c>
      <c r="N17">
        <v>11</v>
      </c>
      <c r="O17" s="4">
        <v>121.2</v>
      </c>
      <c r="P17">
        <v>45</v>
      </c>
      <c r="Q17">
        <v>117</v>
      </c>
      <c r="R17" s="3">
        <f t="shared" si="2"/>
        <v>2.6</v>
      </c>
      <c r="S17">
        <v>4</v>
      </c>
    </row>
    <row r="18" spans="1:19" x14ac:dyDescent="0.2">
      <c r="A18">
        <v>2017</v>
      </c>
      <c r="B18" t="s">
        <v>162</v>
      </c>
      <c r="C18" t="s">
        <v>321</v>
      </c>
      <c r="D18" t="s">
        <v>101</v>
      </c>
      <c r="E18" t="s">
        <v>214</v>
      </c>
      <c r="F18">
        <v>13</v>
      </c>
      <c r="G18">
        <v>232</v>
      </c>
      <c r="H18">
        <v>355</v>
      </c>
      <c r="I18" s="6">
        <f t="shared" si="0"/>
        <v>65.352112676056336</v>
      </c>
      <c r="J18">
        <v>2798</v>
      </c>
      <c r="K18" s="3">
        <f t="shared" si="1"/>
        <v>7.8816901408450706</v>
      </c>
      <c r="L18" s="4">
        <v>7.8</v>
      </c>
      <c r="M18">
        <v>17</v>
      </c>
      <c r="N18">
        <v>8</v>
      </c>
      <c r="O18" s="4">
        <v>142.9</v>
      </c>
      <c r="P18">
        <v>78</v>
      </c>
      <c r="Q18">
        <v>231</v>
      </c>
      <c r="R18" s="3">
        <f t="shared" si="2"/>
        <v>2.9615384615384617</v>
      </c>
      <c r="S18">
        <v>5</v>
      </c>
    </row>
    <row r="19" spans="1:19" x14ac:dyDescent="0.2">
      <c r="A19">
        <v>2018</v>
      </c>
      <c r="B19" t="s">
        <v>182</v>
      </c>
      <c r="C19" t="s">
        <v>319</v>
      </c>
      <c r="D19" t="s">
        <v>101</v>
      </c>
      <c r="E19" t="s">
        <v>214</v>
      </c>
      <c r="F19">
        <v>12</v>
      </c>
      <c r="G19">
        <v>213</v>
      </c>
      <c r="H19">
        <v>326</v>
      </c>
      <c r="I19" s="6">
        <f t="shared" si="0"/>
        <v>65.337423312883431</v>
      </c>
      <c r="J19">
        <v>2727</v>
      </c>
      <c r="K19" s="3">
        <f t="shared" si="1"/>
        <v>8.3650306748466257</v>
      </c>
      <c r="L19" s="4">
        <v>9</v>
      </c>
      <c r="M19">
        <v>26</v>
      </c>
      <c r="N19">
        <v>7</v>
      </c>
      <c r="O19" s="4">
        <v>157.6</v>
      </c>
      <c r="P19">
        <v>27</v>
      </c>
      <c r="Q19">
        <v>-19</v>
      </c>
      <c r="R19" s="3">
        <f t="shared" si="2"/>
        <v>-0.70370370370370372</v>
      </c>
      <c r="S19">
        <v>1</v>
      </c>
    </row>
    <row r="20" spans="1:19" x14ac:dyDescent="0.2">
      <c r="A20">
        <v>2019</v>
      </c>
      <c r="B20" t="s">
        <v>182</v>
      </c>
      <c r="C20" t="s">
        <v>321</v>
      </c>
      <c r="D20" t="s">
        <v>101</v>
      </c>
      <c r="E20" t="s">
        <v>214</v>
      </c>
      <c r="F20">
        <v>12</v>
      </c>
      <c r="G20">
        <v>207</v>
      </c>
      <c r="H20">
        <v>357</v>
      </c>
      <c r="I20" s="6">
        <f t="shared" si="0"/>
        <v>57.983193277310932</v>
      </c>
      <c r="J20">
        <v>2585</v>
      </c>
      <c r="K20" s="3">
        <f t="shared" si="1"/>
        <v>7.2408963585434174</v>
      </c>
      <c r="L20" s="4">
        <v>7.4</v>
      </c>
      <c r="M20">
        <v>14</v>
      </c>
      <c r="N20">
        <v>5</v>
      </c>
      <c r="O20" s="4">
        <v>128.9</v>
      </c>
      <c r="P20">
        <v>32</v>
      </c>
      <c r="Q20">
        <v>-40</v>
      </c>
      <c r="R20" s="3">
        <f t="shared" si="2"/>
        <v>-1.25</v>
      </c>
      <c r="S20">
        <v>2</v>
      </c>
    </row>
    <row r="21" spans="1:19" x14ac:dyDescent="0.2">
      <c r="A21">
        <v>2020</v>
      </c>
      <c r="B21" t="s">
        <v>656</v>
      </c>
      <c r="C21" t="s">
        <v>322</v>
      </c>
      <c r="D21" t="s">
        <v>101</v>
      </c>
      <c r="E21" t="s">
        <v>214</v>
      </c>
      <c r="F21">
        <v>5</v>
      </c>
      <c r="G21">
        <v>25</v>
      </c>
      <c r="H21">
        <v>52</v>
      </c>
      <c r="I21" s="6">
        <f t="shared" si="0"/>
        <v>48.07692307692308</v>
      </c>
      <c r="J21">
        <v>252</v>
      </c>
      <c r="K21" s="3">
        <f t="shared" si="1"/>
        <v>4.8461538461538458</v>
      </c>
      <c r="L21" s="4">
        <v>6</v>
      </c>
      <c r="M21">
        <v>3</v>
      </c>
      <c r="N21">
        <v>0</v>
      </c>
      <c r="O21" s="4">
        <v>107.8</v>
      </c>
      <c r="P21">
        <v>17</v>
      </c>
      <c r="Q21">
        <v>-71</v>
      </c>
      <c r="R21" s="3">
        <f>Q21/P21</f>
        <v>-4.1764705882352944</v>
      </c>
      <c r="S21">
        <v>0</v>
      </c>
    </row>
    <row r="22" spans="1:19" x14ac:dyDescent="0.2">
      <c r="A22">
        <v>2014</v>
      </c>
      <c r="B22" t="s">
        <v>575</v>
      </c>
      <c r="C22" t="s">
        <v>321</v>
      </c>
      <c r="D22" t="s">
        <v>48</v>
      </c>
      <c r="E22" t="s">
        <v>214</v>
      </c>
      <c r="F22">
        <v>14</v>
      </c>
      <c r="G22">
        <v>260</v>
      </c>
      <c r="H22">
        <v>448</v>
      </c>
      <c r="I22" s="6">
        <f t="shared" si="0"/>
        <v>58.035714285714292</v>
      </c>
      <c r="J22">
        <v>3436</v>
      </c>
      <c r="K22" s="3">
        <f t="shared" si="1"/>
        <v>7.6696428571428568</v>
      </c>
      <c r="L22" s="4">
        <v>7.7</v>
      </c>
      <c r="M22">
        <v>30</v>
      </c>
      <c r="N22">
        <v>13</v>
      </c>
      <c r="O22" s="4">
        <v>138.80000000000001</v>
      </c>
      <c r="P22">
        <v>53</v>
      </c>
      <c r="Q22">
        <v>44</v>
      </c>
      <c r="R22" s="3">
        <f t="shared" ref="R22:R87" si="3">Q22/P22</f>
        <v>0.83018867924528306</v>
      </c>
      <c r="S22">
        <v>2</v>
      </c>
    </row>
    <row r="23" spans="1:19" x14ac:dyDescent="0.2">
      <c r="A23">
        <v>2015</v>
      </c>
      <c r="B23" t="s">
        <v>136</v>
      </c>
      <c r="C23" t="s">
        <v>321</v>
      </c>
      <c r="D23" t="s">
        <v>48</v>
      </c>
      <c r="E23" t="s">
        <v>214</v>
      </c>
      <c r="F23">
        <v>13</v>
      </c>
      <c r="G23">
        <v>279</v>
      </c>
      <c r="H23">
        <v>448</v>
      </c>
      <c r="I23" s="6">
        <f t="shared" si="0"/>
        <v>62.276785714285708</v>
      </c>
      <c r="J23">
        <v>4026</v>
      </c>
      <c r="K23" s="3">
        <f t="shared" si="1"/>
        <v>8.9866071428571423</v>
      </c>
      <c r="L23" s="4">
        <v>9.4</v>
      </c>
      <c r="M23">
        <v>27</v>
      </c>
      <c r="N23">
        <v>8</v>
      </c>
      <c r="O23" s="4">
        <v>154.1</v>
      </c>
      <c r="P23">
        <v>92</v>
      </c>
      <c r="Q23">
        <v>323</v>
      </c>
      <c r="R23" s="3">
        <f t="shared" si="3"/>
        <v>3.5108695652173911</v>
      </c>
      <c r="S23">
        <v>5</v>
      </c>
    </row>
    <row r="24" spans="1:19" x14ac:dyDescent="0.2">
      <c r="A24">
        <v>2016</v>
      </c>
      <c r="B24" t="s">
        <v>479</v>
      </c>
      <c r="C24" t="s">
        <v>321</v>
      </c>
      <c r="D24" t="s">
        <v>48</v>
      </c>
      <c r="E24" t="s">
        <v>214</v>
      </c>
      <c r="F24">
        <v>13</v>
      </c>
      <c r="G24">
        <v>329</v>
      </c>
      <c r="H24">
        <v>496</v>
      </c>
      <c r="I24" s="6">
        <f t="shared" si="0"/>
        <v>66.33064516129032</v>
      </c>
      <c r="J24">
        <v>4617</v>
      </c>
      <c r="K24" s="3">
        <f t="shared" si="1"/>
        <v>9.308467741935484</v>
      </c>
      <c r="L24" s="4">
        <v>10.199999999999999</v>
      </c>
      <c r="M24">
        <v>41</v>
      </c>
      <c r="N24">
        <v>8</v>
      </c>
      <c r="O24" s="4">
        <v>168.6</v>
      </c>
      <c r="P24">
        <v>88</v>
      </c>
      <c r="Q24">
        <v>277</v>
      </c>
      <c r="R24" s="3">
        <f t="shared" si="3"/>
        <v>3.1477272727272729</v>
      </c>
      <c r="S24">
        <v>4</v>
      </c>
    </row>
    <row r="25" spans="1:19" x14ac:dyDescent="0.2">
      <c r="A25">
        <v>2017</v>
      </c>
      <c r="B25" t="s">
        <v>332</v>
      </c>
      <c r="C25" t="s">
        <v>320</v>
      </c>
      <c r="D25" t="s">
        <v>48</v>
      </c>
      <c r="E25" t="s">
        <v>214</v>
      </c>
      <c r="F25">
        <v>13</v>
      </c>
      <c r="G25">
        <v>229</v>
      </c>
      <c r="H25">
        <v>409</v>
      </c>
      <c r="I25" s="6">
        <f t="shared" si="0"/>
        <v>55.990220048899751</v>
      </c>
      <c r="J25">
        <v>2974</v>
      </c>
      <c r="K25" s="3">
        <f t="shared" si="1"/>
        <v>7.2713936430317849</v>
      </c>
      <c r="L25" s="4">
        <v>7.5</v>
      </c>
      <c r="M25">
        <v>16</v>
      </c>
      <c r="N25">
        <v>5</v>
      </c>
      <c r="O25" s="4">
        <v>127.5</v>
      </c>
      <c r="P25">
        <v>119</v>
      </c>
      <c r="Q25">
        <v>371</v>
      </c>
      <c r="R25" s="3">
        <f t="shared" si="3"/>
        <v>3.1176470588235294</v>
      </c>
      <c r="S25">
        <v>6</v>
      </c>
    </row>
    <row r="26" spans="1:19" x14ac:dyDescent="0.2">
      <c r="A26">
        <v>2018</v>
      </c>
      <c r="B26" t="s">
        <v>332</v>
      </c>
      <c r="C26" t="s">
        <v>319</v>
      </c>
      <c r="D26" t="s">
        <v>48</v>
      </c>
      <c r="E26" t="s">
        <v>214</v>
      </c>
      <c r="F26">
        <v>13</v>
      </c>
      <c r="G26">
        <v>264</v>
      </c>
      <c r="H26">
        <v>461</v>
      </c>
      <c r="I26" s="6">
        <f t="shared" si="0"/>
        <v>57.26681127982647</v>
      </c>
      <c r="J26">
        <v>3160</v>
      </c>
      <c r="K26" s="3">
        <f t="shared" si="1"/>
        <v>6.8546637744034706</v>
      </c>
      <c r="L26" s="4">
        <v>6.5</v>
      </c>
      <c r="M26">
        <v>15</v>
      </c>
      <c r="N26">
        <v>10</v>
      </c>
      <c r="O26" s="4">
        <v>121.2</v>
      </c>
      <c r="P26">
        <v>90</v>
      </c>
      <c r="Q26">
        <v>159</v>
      </c>
      <c r="R26" s="3">
        <f t="shared" si="3"/>
        <v>1.7666666666666666</v>
      </c>
      <c r="S26">
        <v>3</v>
      </c>
    </row>
    <row r="27" spans="1:19" x14ac:dyDescent="0.2">
      <c r="A27">
        <v>2019</v>
      </c>
      <c r="B27" t="s">
        <v>332</v>
      </c>
      <c r="C27" t="s">
        <v>321</v>
      </c>
      <c r="D27" t="s">
        <v>48</v>
      </c>
      <c r="E27" t="s">
        <v>214</v>
      </c>
      <c r="F27">
        <v>11</v>
      </c>
      <c r="G27">
        <v>236</v>
      </c>
      <c r="H27">
        <v>367</v>
      </c>
      <c r="I27" s="6">
        <f t="shared" si="0"/>
        <v>64.305177111716617</v>
      </c>
      <c r="J27">
        <v>2977</v>
      </c>
      <c r="K27" s="3">
        <f t="shared" si="1"/>
        <v>8.1117166212534055</v>
      </c>
      <c r="L27" s="4">
        <v>8.5</v>
      </c>
      <c r="M27">
        <v>18</v>
      </c>
      <c r="N27">
        <v>5</v>
      </c>
      <c r="O27" s="4">
        <v>145.9</v>
      </c>
      <c r="P27">
        <v>100</v>
      </c>
      <c r="Q27">
        <v>264</v>
      </c>
      <c r="R27" s="3">
        <f t="shared" si="3"/>
        <v>2.64</v>
      </c>
      <c r="S27">
        <v>4</v>
      </c>
    </row>
    <row r="28" spans="1:19" x14ac:dyDescent="0.2">
      <c r="A28">
        <v>2020</v>
      </c>
      <c r="B28" t="s">
        <v>297</v>
      </c>
      <c r="C28" t="s">
        <v>321</v>
      </c>
      <c r="D28" t="s">
        <v>48</v>
      </c>
      <c r="E28" t="s">
        <v>214</v>
      </c>
      <c r="F28">
        <v>9</v>
      </c>
      <c r="G28">
        <v>138</v>
      </c>
      <c r="H28">
        <v>221</v>
      </c>
      <c r="I28" s="6">
        <f t="shared" si="0"/>
        <v>62.443438914027148</v>
      </c>
      <c r="J28">
        <v>1479</v>
      </c>
      <c r="K28" s="3">
        <f t="shared" si="1"/>
        <v>6.6923076923076925</v>
      </c>
      <c r="L28" s="4">
        <v>7.1</v>
      </c>
      <c r="M28">
        <v>16</v>
      </c>
      <c r="N28">
        <v>5</v>
      </c>
      <c r="O28" s="4">
        <v>138</v>
      </c>
      <c r="P28">
        <v>49</v>
      </c>
      <c r="Q28">
        <v>-58</v>
      </c>
      <c r="R28" s="3">
        <f t="shared" si="3"/>
        <v>-1.1836734693877551</v>
      </c>
      <c r="S28">
        <v>1</v>
      </c>
    </row>
    <row r="29" spans="1:19" x14ac:dyDescent="0.2">
      <c r="A29">
        <v>2014</v>
      </c>
      <c r="B29" t="s">
        <v>566</v>
      </c>
      <c r="C29" t="s">
        <v>321</v>
      </c>
      <c r="D29" t="s">
        <v>1</v>
      </c>
      <c r="E29" t="s">
        <v>214</v>
      </c>
      <c r="F29">
        <v>14</v>
      </c>
      <c r="G29">
        <v>267</v>
      </c>
      <c r="H29">
        <v>451</v>
      </c>
      <c r="I29" s="6">
        <f t="shared" si="0"/>
        <v>59.201773835920179</v>
      </c>
      <c r="J29">
        <v>3903</v>
      </c>
      <c r="K29" s="3">
        <f t="shared" si="1"/>
        <v>8.6541019955654104</v>
      </c>
      <c r="L29" s="4">
        <v>9.1</v>
      </c>
      <c r="M29">
        <v>40</v>
      </c>
      <c r="N29">
        <v>13</v>
      </c>
      <c r="O29" s="4">
        <v>155.4</v>
      </c>
      <c r="P29">
        <v>94</v>
      </c>
      <c r="Q29">
        <v>482</v>
      </c>
      <c r="R29" s="3">
        <f t="shared" si="3"/>
        <v>5.1276595744680851</v>
      </c>
      <c r="S29">
        <v>8</v>
      </c>
    </row>
    <row r="30" spans="1:19" x14ac:dyDescent="0.2">
      <c r="A30">
        <v>2015</v>
      </c>
      <c r="B30" t="s">
        <v>462</v>
      </c>
      <c r="C30" t="s">
        <v>322</v>
      </c>
      <c r="D30" t="s">
        <v>1</v>
      </c>
      <c r="E30" t="s">
        <v>214</v>
      </c>
      <c r="F30">
        <v>11</v>
      </c>
      <c r="G30">
        <v>231</v>
      </c>
      <c r="H30">
        <v>384</v>
      </c>
      <c r="I30" s="6">
        <f t="shared" si="0"/>
        <v>60.15625</v>
      </c>
      <c r="J30">
        <v>2608</v>
      </c>
      <c r="K30" s="3">
        <f t="shared" si="1"/>
        <v>6.791666666666667</v>
      </c>
      <c r="L30" s="4">
        <v>7.1</v>
      </c>
      <c r="M30">
        <v>23</v>
      </c>
      <c r="N30">
        <v>8</v>
      </c>
      <c r="O30" s="4">
        <v>132.80000000000001</v>
      </c>
      <c r="P30">
        <v>48</v>
      </c>
      <c r="Q30">
        <v>44</v>
      </c>
      <c r="R30" s="3">
        <f t="shared" si="3"/>
        <v>0.91666666666666663</v>
      </c>
      <c r="S30">
        <v>0</v>
      </c>
    </row>
    <row r="31" spans="1:19" x14ac:dyDescent="0.2">
      <c r="A31">
        <v>2016</v>
      </c>
      <c r="B31" t="s">
        <v>462</v>
      </c>
      <c r="C31" t="s">
        <v>320</v>
      </c>
      <c r="D31" t="s">
        <v>1</v>
      </c>
      <c r="E31" t="s">
        <v>214</v>
      </c>
      <c r="F31">
        <v>10</v>
      </c>
      <c r="G31">
        <v>231</v>
      </c>
      <c r="H31">
        <v>371</v>
      </c>
      <c r="I31" s="6">
        <f t="shared" si="0"/>
        <v>62.264150943396224</v>
      </c>
      <c r="J31">
        <v>2612</v>
      </c>
      <c r="K31" s="3">
        <f t="shared" si="1"/>
        <v>7.0404312668463609</v>
      </c>
      <c r="L31" s="4">
        <v>7.2</v>
      </c>
      <c r="M31">
        <v>24</v>
      </c>
      <c r="N31">
        <v>9</v>
      </c>
      <c r="O31" s="4">
        <v>137.9</v>
      </c>
      <c r="P31">
        <v>34</v>
      </c>
      <c r="Q31">
        <v>-133</v>
      </c>
      <c r="R31" s="3">
        <f t="shared" si="3"/>
        <v>-3.9117647058823528</v>
      </c>
      <c r="S31">
        <v>1</v>
      </c>
    </row>
    <row r="32" spans="1:19" x14ac:dyDescent="0.2">
      <c r="A32">
        <v>2017</v>
      </c>
      <c r="B32" t="s">
        <v>462</v>
      </c>
      <c r="C32" t="s">
        <v>319</v>
      </c>
      <c r="D32" t="s">
        <v>1</v>
      </c>
      <c r="E32" t="s">
        <v>214</v>
      </c>
      <c r="F32">
        <v>13</v>
      </c>
      <c r="G32">
        <v>266</v>
      </c>
      <c r="H32">
        <v>443</v>
      </c>
      <c r="I32" s="6">
        <f t="shared" si="0"/>
        <v>60.045146726862299</v>
      </c>
      <c r="J32">
        <v>3115</v>
      </c>
      <c r="K32" s="3">
        <f t="shared" si="1"/>
        <v>7.0316027088036117</v>
      </c>
      <c r="L32" s="4">
        <v>6.7</v>
      </c>
      <c r="M32">
        <v>25</v>
      </c>
      <c r="N32">
        <v>14</v>
      </c>
      <c r="O32" s="4">
        <v>131.4</v>
      </c>
      <c r="P32">
        <v>35</v>
      </c>
      <c r="Q32">
        <v>12</v>
      </c>
      <c r="R32" s="3">
        <f t="shared" si="3"/>
        <v>0.34285714285714286</v>
      </c>
      <c r="S32">
        <v>1</v>
      </c>
    </row>
    <row r="33" spans="1:19" x14ac:dyDescent="0.2">
      <c r="A33">
        <v>2018</v>
      </c>
      <c r="B33" t="s">
        <v>347</v>
      </c>
      <c r="C33" t="s">
        <v>322</v>
      </c>
      <c r="D33" t="s">
        <v>1</v>
      </c>
      <c r="E33" t="s">
        <v>214</v>
      </c>
      <c r="F33">
        <v>10</v>
      </c>
      <c r="G33">
        <v>187</v>
      </c>
      <c r="H33">
        <v>330</v>
      </c>
      <c r="I33" s="6">
        <f t="shared" si="0"/>
        <v>56.666666666666664</v>
      </c>
      <c r="J33">
        <v>2459</v>
      </c>
      <c r="K33" s="3">
        <f t="shared" si="1"/>
        <v>7.4515151515151512</v>
      </c>
      <c r="L33" s="4">
        <v>7</v>
      </c>
      <c r="M33">
        <v>15</v>
      </c>
      <c r="N33">
        <v>10</v>
      </c>
      <c r="O33" s="4">
        <v>128.19999999999999</v>
      </c>
      <c r="P33">
        <v>45</v>
      </c>
      <c r="Q33">
        <v>116</v>
      </c>
      <c r="R33" s="3">
        <f t="shared" si="3"/>
        <v>2.5777777777777779</v>
      </c>
      <c r="S33">
        <v>1</v>
      </c>
    </row>
    <row r="34" spans="1:19" x14ac:dyDescent="0.2">
      <c r="A34">
        <v>2019</v>
      </c>
      <c r="B34" t="s">
        <v>347</v>
      </c>
      <c r="C34" t="s">
        <v>320</v>
      </c>
      <c r="D34" t="s">
        <v>1</v>
      </c>
      <c r="E34" t="s">
        <v>214</v>
      </c>
      <c r="F34">
        <v>13</v>
      </c>
      <c r="G34">
        <v>189</v>
      </c>
      <c r="H34">
        <v>336</v>
      </c>
      <c r="I34" s="6">
        <f t="shared" si="0"/>
        <v>56.25</v>
      </c>
      <c r="J34">
        <v>2438</v>
      </c>
      <c r="K34" s="3">
        <f t="shared" si="1"/>
        <v>7.2559523809523814</v>
      </c>
      <c r="L34" s="4">
        <v>6.7</v>
      </c>
      <c r="M34">
        <v>15</v>
      </c>
      <c r="N34">
        <v>11</v>
      </c>
      <c r="O34" s="4">
        <v>125.4</v>
      </c>
      <c r="P34">
        <v>114</v>
      </c>
      <c r="Q34">
        <v>300</v>
      </c>
      <c r="R34" s="3">
        <f t="shared" si="3"/>
        <v>2.6315789473684212</v>
      </c>
      <c r="S34">
        <v>5</v>
      </c>
    </row>
    <row r="35" spans="1:19" x14ac:dyDescent="0.2">
      <c r="A35">
        <v>2020</v>
      </c>
      <c r="B35" t="s">
        <v>300</v>
      </c>
      <c r="C35" t="s">
        <v>322</v>
      </c>
      <c r="D35" t="s">
        <v>1</v>
      </c>
      <c r="E35" t="s">
        <v>214</v>
      </c>
      <c r="F35">
        <v>10</v>
      </c>
      <c r="G35">
        <v>165</v>
      </c>
      <c r="H35">
        <v>270</v>
      </c>
      <c r="I35" s="6">
        <f t="shared" si="0"/>
        <v>61.111111111111114</v>
      </c>
      <c r="J35">
        <v>2091</v>
      </c>
      <c r="K35" s="3">
        <f t="shared" si="1"/>
        <v>7.7444444444444445</v>
      </c>
      <c r="L35" s="4">
        <v>7.6</v>
      </c>
      <c r="M35">
        <v>18</v>
      </c>
      <c r="N35">
        <v>9</v>
      </c>
      <c r="O35" s="4">
        <v>141.5</v>
      </c>
      <c r="P35">
        <v>54</v>
      </c>
      <c r="Q35">
        <v>174</v>
      </c>
      <c r="R35" s="3">
        <f t="shared" si="3"/>
        <v>3.2222222222222223</v>
      </c>
      <c r="S35">
        <v>2</v>
      </c>
    </row>
    <row r="36" spans="1:19" x14ac:dyDescent="0.2">
      <c r="A36">
        <v>2014</v>
      </c>
      <c r="B36" t="s">
        <v>546</v>
      </c>
      <c r="C36" t="s">
        <v>320</v>
      </c>
      <c r="D36" t="s">
        <v>213</v>
      </c>
      <c r="E36" t="s">
        <v>214</v>
      </c>
      <c r="F36">
        <v>12</v>
      </c>
      <c r="G36">
        <v>221</v>
      </c>
      <c r="H36">
        <v>338</v>
      </c>
      <c r="I36" s="6">
        <f t="shared" si="0"/>
        <v>65.384615384615387</v>
      </c>
      <c r="J36">
        <v>2557</v>
      </c>
      <c r="K36" s="3">
        <f t="shared" si="1"/>
        <v>7.5650887573964498</v>
      </c>
      <c r="L36" s="4">
        <v>7</v>
      </c>
      <c r="M36">
        <v>17</v>
      </c>
      <c r="N36">
        <v>12</v>
      </c>
      <c r="O36" s="4">
        <v>138.4</v>
      </c>
      <c r="P36">
        <v>124</v>
      </c>
      <c r="Q36">
        <v>442</v>
      </c>
      <c r="R36" s="3">
        <f t="shared" si="3"/>
        <v>3.564516129032258</v>
      </c>
      <c r="S36">
        <v>6</v>
      </c>
    </row>
    <row r="37" spans="1:19" x14ac:dyDescent="0.2">
      <c r="A37">
        <v>2015</v>
      </c>
      <c r="B37" t="s">
        <v>416</v>
      </c>
      <c r="C37" t="s">
        <v>322</v>
      </c>
      <c r="D37" t="s">
        <v>213</v>
      </c>
      <c r="E37" t="s">
        <v>214</v>
      </c>
      <c r="F37">
        <v>13</v>
      </c>
      <c r="G37">
        <v>326</v>
      </c>
      <c r="H37">
        <v>489</v>
      </c>
      <c r="I37" s="6">
        <f t="shared" si="0"/>
        <v>66.666666666666657</v>
      </c>
      <c r="J37">
        <v>3993</v>
      </c>
      <c r="K37" s="3">
        <f t="shared" si="1"/>
        <v>8.1656441717791406</v>
      </c>
      <c r="L37" s="4">
        <v>8.6</v>
      </c>
      <c r="M37">
        <v>30</v>
      </c>
      <c r="N37">
        <v>9</v>
      </c>
      <c r="O37" s="4">
        <v>151.80000000000001</v>
      </c>
      <c r="P37">
        <v>60</v>
      </c>
      <c r="Q37">
        <v>37</v>
      </c>
      <c r="R37" s="3">
        <f t="shared" si="3"/>
        <v>0.6166666666666667</v>
      </c>
      <c r="S37">
        <v>2</v>
      </c>
    </row>
    <row r="38" spans="1:19" x14ac:dyDescent="0.2">
      <c r="A38">
        <v>2016</v>
      </c>
      <c r="B38" t="s">
        <v>416</v>
      </c>
      <c r="C38" t="s">
        <v>320</v>
      </c>
      <c r="D38" t="s">
        <v>213</v>
      </c>
      <c r="E38" t="s">
        <v>214</v>
      </c>
      <c r="F38">
        <v>10</v>
      </c>
      <c r="G38">
        <v>262</v>
      </c>
      <c r="H38">
        <v>414</v>
      </c>
      <c r="I38" s="6">
        <f t="shared" si="0"/>
        <v>63.285024154589372</v>
      </c>
      <c r="J38">
        <v>3233</v>
      </c>
      <c r="K38" s="3">
        <f t="shared" si="1"/>
        <v>7.8091787439613523</v>
      </c>
      <c r="L38" s="4">
        <v>8.5</v>
      </c>
      <c r="M38">
        <v>31</v>
      </c>
      <c r="N38">
        <v>7</v>
      </c>
      <c r="O38" s="4">
        <v>150.19999999999999</v>
      </c>
      <c r="P38">
        <v>45</v>
      </c>
      <c r="Q38">
        <v>240</v>
      </c>
      <c r="R38" s="3">
        <f t="shared" si="3"/>
        <v>5.333333333333333</v>
      </c>
      <c r="S38">
        <v>0</v>
      </c>
    </row>
    <row r="39" spans="1:19" x14ac:dyDescent="0.2">
      <c r="A39">
        <v>2017</v>
      </c>
      <c r="B39" t="s">
        <v>416</v>
      </c>
      <c r="C39" t="s">
        <v>319</v>
      </c>
      <c r="D39" t="s">
        <v>213</v>
      </c>
      <c r="E39" t="s">
        <v>214</v>
      </c>
      <c r="F39">
        <v>7</v>
      </c>
      <c r="G39">
        <v>138</v>
      </c>
      <c r="H39">
        <v>239</v>
      </c>
      <c r="I39" s="6">
        <f t="shared" si="0"/>
        <v>57.740585774058573</v>
      </c>
      <c r="J39">
        <v>1672</v>
      </c>
      <c r="K39" s="3">
        <f t="shared" si="1"/>
        <v>6.99581589958159</v>
      </c>
      <c r="L39" s="4">
        <v>6.8</v>
      </c>
      <c r="M39">
        <v>16</v>
      </c>
      <c r="N39">
        <v>8</v>
      </c>
      <c r="O39" s="4">
        <v>131.9</v>
      </c>
      <c r="P39">
        <v>37</v>
      </c>
      <c r="Q39">
        <v>51</v>
      </c>
      <c r="R39" s="3">
        <f t="shared" si="3"/>
        <v>1.3783783783783783</v>
      </c>
      <c r="S39">
        <v>0</v>
      </c>
    </row>
    <row r="40" spans="1:19" x14ac:dyDescent="0.2">
      <c r="A40">
        <v>2018</v>
      </c>
      <c r="B40" t="s">
        <v>416</v>
      </c>
      <c r="C40" t="s">
        <v>321</v>
      </c>
      <c r="D40" t="s">
        <v>213</v>
      </c>
      <c r="E40" t="s">
        <v>214</v>
      </c>
      <c r="F40">
        <v>14</v>
      </c>
      <c r="G40">
        <v>326</v>
      </c>
      <c r="H40">
        <v>464</v>
      </c>
      <c r="I40" s="6">
        <f t="shared" si="0"/>
        <v>70.258620689655174</v>
      </c>
      <c r="J40">
        <v>3544</v>
      </c>
      <c r="K40" s="3">
        <f t="shared" si="1"/>
        <v>7.6379310344827589</v>
      </c>
      <c r="L40" s="4">
        <v>7.9</v>
      </c>
      <c r="M40">
        <v>29</v>
      </c>
      <c r="N40">
        <v>10</v>
      </c>
      <c r="O40" s="4">
        <v>150.69999999999999</v>
      </c>
      <c r="P40">
        <v>127</v>
      </c>
      <c r="Q40">
        <v>140</v>
      </c>
      <c r="R40" s="3">
        <f t="shared" si="3"/>
        <v>1.1023622047244095</v>
      </c>
      <c r="S40">
        <v>2</v>
      </c>
    </row>
    <row r="41" spans="1:19" x14ac:dyDescent="0.2">
      <c r="A41">
        <v>2019</v>
      </c>
      <c r="B41" t="s">
        <v>212</v>
      </c>
      <c r="C41" t="s">
        <v>320</v>
      </c>
      <c r="D41" t="s">
        <v>213</v>
      </c>
      <c r="E41" t="s">
        <v>214</v>
      </c>
      <c r="F41">
        <v>12</v>
      </c>
      <c r="G41">
        <v>210</v>
      </c>
      <c r="H41">
        <v>335</v>
      </c>
      <c r="I41" s="6">
        <f t="shared" si="0"/>
        <v>62.68656716417911</v>
      </c>
      <c r="J41">
        <v>2616</v>
      </c>
      <c r="K41" s="3">
        <f t="shared" si="1"/>
        <v>7.8089552238805968</v>
      </c>
      <c r="L41" s="4">
        <v>7.9</v>
      </c>
      <c r="M41">
        <v>20</v>
      </c>
      <c r="N41">
        <v>8</v>
      </c>
      <c r="O41" s="4">
        <v>143.19999999999999</v>
      </c>
      <c r="P41">
        <v>199</v>
      </c>
      <c r="Q41">
        <v>1058</v>
      </c>
      <c r="R41" s="3">
        <f t="shared" si="3"/>
        <v>5.316582914572864</v>
      </c>
      <c r="S41">
        <v>9</v>
      </c>
    </row>
    <row r="42" spans="1:19" x14ac:dyDescent="0.2">
      <c r="A42">
        <v>2020</v>
      </c>
      <c r="B42" t="s">
        <v>212</v>
      </c>
      <c r="C42" t="s">
        <v>319</v>
      </c>
      <c r="D42" t="s">
        <v>213</v>
      </c>
      <c r="E42" t="s">
        <v>214</v>
      </c>
      <c r="F42">
        <v>9</v>
      </c>
      <c r="G42">
        <v>192</v>
      </c>
      <c r="H42">
        <v>287</v>
      </c>
      <c r="I42" s="6">
        <f t="shared" si="0"/>
        <v>66.898954703832757</v>
      </c>
      <c r="J42">
        <v>1960</v>
      </c>
      <c r="K42" s="3">
        <f t="shared" si="1"/>
        <v>6.8292682926829267</v>
      </c>
      <c r="L42" s="4">
        <v>6.4</v>
      </c>
      <c r="M42">
        <v>12</v>
      </c>
      <c r="N42">
        <v>8</v>
      </c>
      <c r="O42" s="4">
        <v>132.5</v>
      </c>
      <c r="P42">
        <v>175</v>
      </c>
      <c r="Q42">
        <v>601</v>
      </c>
      <c r="R42" s="3">
        <f t="shared" si="3"/>
        <v>3.4342857142857142</v>
      </c>
      <c r="S42">
        <v>7</v>
      </c>
    </row>
    <row r="43" spans="1:19" x14ac:dyDescent="0.2">
      <c r="A43">
        <v>2014</v>
      </c>
      <c r="B43" t="s">
        <v>555</v>
      </c>
      <c r="C43" t="s">
        <v>319</v>
      </c>
      <c r="D43" t="s">
        <v>86</v>
      </c>
      <c r="E43" t="s">
        <v>214</v>
      </c>
      <c r="F43">
        <v>10</v>
      </c>
      <c r="G43">
        <v>110</v>
      </c>
      <c r="H43">
        <v>202</v>
      </c>
      <c r="I43" s="6">
        <f t="shared" si="0"/>
        <v>54.455445544554458</v>
      </c>
      <c r="J43">
        <v>1295</v>
      </c>
      <c r="K43" s="3">
        <f t="shared" si="1"/>
        <v>6.4108910891089108</v>
      </c>
      <c r="L43" s="4">
        <v>5.4</v>
      </c>
      <c r="M43">
        <v>6</v>
      </c>
      <c r="N43">
        <v>7</v>
      </c>
      <c r="O43" s="4">
        <v>111.2</v>
      </c>
      <c r="P43">
        <v>42</v>
      </c>
      <c r="Q43">
        <v>54</v>
      </c>
      <c r="R43" s="3">
        <f t="shared" si="3"/>
        <v>1.2857142857142858</v>
      </c>
      <c r="S43">
        <v>2</v>
      </c>
    </row>
    <row r="44" spans="1:19" x14ac:dyDescent="0.2">
      <c r="A44">
        <v>2015</v>
      </c>
      <c r="B44" t="s">
        <v>543</v>
      </c>
      <c r="C44" t="s">
        <v>319</v>
      </c>
      <c r="D44" t="s">
        <v>86</v>
      </c>
      <c r="E44" t="s">
        <v>214</v>
      </c>
      <c r="F44">
        <v>10</v>
      </c>
      <c r="G44">
        <v>99</v>
      </c>
      <c r="H44">
        <v>211</v>
      </c>
      <c r="I44" s="6">
        <f t="shared" si="0"/>
        <v>46.919431279620852</v>
      </c>
      <c r="J44">
        <v>1010</v>
      </c>
      <c r="K44" s="3">
        <f t="shared" si="1"/>
        <v>4.7867298578199051</v>
      </c>
      <c r="L44" s="4">
        <v>4.5</v>
      </c>
      <c r="M44">
        <v>8</v>
      </c>
      <c r="N44">
        <v>5</v>
      </c>
      <c r="O44" s="4">
        <v>94.9</v>
      </c>
      <c r="P44">
        <v>92</v>
      </c>
      <c r="Q44">
        <v>427</v>
      </c>
      <c r="R44" s="3">
        <f t="shared" si="3"/>
        <v>4.6413043478260869</v>
      </c>
      <c r="S44">
        <v>2</v>
      </c>
    </row>
    <row r="45" spans="1:19" x14ac:dyDescent="0.2">
      <c r="A45">
        <v>2016</v>
      </c>
      <c r="B45" t="s">
        <v>360</v>
      </c>
      <c r="C45" t="s">
        <v>322</v>
      </c>
      <c r="D45" t="s">
        <v>86</v>
      </c>
      <c r="E45" t="s">
        <v>214</v>
      </c>
      <c r="F45">
        <v>10</v>
      </c>
      <c r="G45">
        <v>155</v>
      </c>
      <c r="H45">
        <v>261</v>
      </c>
      <c r="I45" s="6">
        <f t="shared" si="0"/>
        <v>59.38697318007663</v>
      </c>
      <c r="J45">
        <v>1572</v>
      </c>
      <c r="K45" s="3">
        <f t="shared" si="1"/>
        <v>6.0229885057471266</v>
      </c>
      <c r="L45" s="4">
        <v>5.6</v>
      </c>
      <c r="M45">
        <v>6</v>
      </c>
      <c r="N45">
        <v>5</v>
      </c>
      <c r="O45" s="4">
        <v>113.7</v>
      </c>
      <c r="P45">
        <v>94</v>
      </c>
      <c r="Q45">
        <v>118</v>
      </c>
      <c r="R45" s="3">
        <f t="shared" si="3"/>
        <v>1.2553191489361701</v>
      </c>
      <c r="S45">
        <v>2</v>
      </c>
    </row>
    <row r="46" spans="1:19" x14ac:dyDescent="0.2">
      <c r="A46">
        <v>2017</v>
      </c>
      <c r="B46" t="s">
        <v>360</v>
      </c>
      <c r="C46" t="s">
        <v>320</v>
      </c>
      <c r="D46" t="s">
        <v>86</v>
      </c>
      <c r="E46" t="s">
        <v>214</v>
      </c>
      <c r="F46">
        <v>14</v>
      </c>
      <c r="G46">
        <v>324</v>
      </c>
      <c r="H46">
        <v>511</v>
      </c>
      <c r="I46" s="6">
        <f t="shared" si="0"/>
        <v>63.405088062622305</v>
      </c>
      <c r="J46">
        <v>4052</v>
      </c>
      <c r="K46" s="3">
        <f t="shared" si="1"/>
        <v>7.9295499021526421</v>
      </c>
      <c r="L46" s="4">
        <v>7.8</v>
      </c>
      <c r="M46">
        <v>31</v>
      </c>
      <c r="N46">
        <v>15</v>
      </c>
      <c r="O46" s="4">
        <v>144.19999999999999</v>
      </c>
      <c r="P46">
        <v>107</v>
      </c>
      <c r="Q46">
        <v>16</v>
      </c>
      <c r="R46" s="3">
        <f t="shared" si="3"/>
        <v>0.14953271028037382</v>
      </c>
      <c r="S46">
        <v>1</v>
      </c>
    </row>
    <row r="47" spans="1:19" x14ac:dyDescent="0.2">
      <c r="A47">
        <v>2018</v>
      </c>
      <c r="B47" t="s">
        <v>360</v>
      </c>
      <c r="C47" t="s">
        <v>319</v>
      </c>
      <c r="D47" t="s">
        <v>86</v>
      </c>
      <c r="E47" t="s">
        <v>214</v>
      </c>
      <c r="F47">
        <v>13</v>
      </c>
      <c r="G47">
        <v>303</v>
      </c>
      <c r="H47">
        <v>469</v>
      </c>
      <c r="I47" s="6">
        <f t="shared" si="0"/>
        <v>64.605543710021323</v>
      </c>
      <c r="J47">
        <v>3793</v>
      </c>
      <c r="K47" s="3">
        <f t="shared" si="1"/>
        <v>8.0874200426439238</v>
      </c>
      <c r="L47" s="4">
        <v>8.8000000000000007</v>
      </c>
      <c r="M47">
        <v>27</v>
      </c>
      <c r="N47">
        <v>5</v>
      </c>
      <c r="O47" s="4">
        <v>149.4</v>
      </c>
      <c r="P47">
        <v>69</v>
      </c>
      <c r="Q47">
        <v>20</v>
      </c>
      <c r="R47" s="3">
        <f t="shared" si="3"/>
        <v>0.28985507246376813</v>
      </c>
      <c r="S47">
        <v>2</v>
      </c>
    </row>
    <row r="48" spans="1:19" x14ac:dyDescent="0.2">
      <c r="A48">
        <v>2019</v>
      </c>
      <c r="B48" t="s">
        <v>360</v>
      </c>
      <c r="C48" t="s">
        <v>321</v>
      </c>
      <c r="D48" t="s">
        <v>86</v>
      </c>
      <c r="E48" t="s">
        <v>214</v>
      </c>
      <c r="F48">
        <v>12</v>
      </c>
      <c r="G48">
        <v>257</v>
      </c>
      <c r="H48">
        <v>414</v>
      </c>
      <c r="I48" s="6">
        <f t="shared" si="0"/>
        <v>62.077294685990339</v>
      </c>
      <c r="J48">
        <v>3088</v>
      </c>
      <c r="K48" s="3">
        <f t="shared" si="1"/>
        <v>7.4589371980676331</v>
      </c>
      <c r="L48" s="4">
        <v>7.9</v>
      </c>
      <c r="M48">
        <v>29</v>
      </c>
      <c r="N48">
        <v>9</v>
      </c>
      <c r="O48" s="4">
        <v>143.5</v>
      </c>
      <c r="P48">
        <v>55</v>
      </c>
      <c r="Q48">
        <v>-98</v>
      </c>
      <c r="R48" s="3">
        <f t="shared" si="3"/>
        <v>-1.7818181818181817</v>
      </c>
      <c r="S48">
        <v>2</v>
      </c>
    </row>
    <row r="49" spans="1:19" x14ac:dyDescent="0.2">
      <c r="A49">
        <v>2020</v>
      </c>
      <c r="B49" t="s">
        <v>316</v>
      </c>
      <c r="C49" t="s">
        <v>320</v>
      </c>
      <c r="D49" t="s">
        <v>86</v>
      </c>
      <c r="E49" t="s">
        <v>214</v>
      </c>
      <c r="F49">
        <v>8</v>
      </c>
      <c r="G49">
        <v>101</v>
      </c>
      <c r="H49">
        <v>185</v>
      </c>
      <c r="I49" s="6">
        <f t="shared" si="0"/>
        <v>54.594594594594589</v>
      </c>
      <c r="J49">
        <v>1650</v>
      </c>
      <c r="K49" s="3">
        <f t="shared" si="1"/>
        <v>8.9189189189189193</v>
      </c>
      <c r="L49" s="4">
        <v>9.4</v>
      </c>
      <c r="M49">
        <v>13</v>
      </c>
      <c r="N49">
        <v>4</v>
      </c>
      <c r="O49" s="4">
        <v>148.4</v>
      </c>
      <c r="P49">
        <v>27</v>
      </c>
      <c r="Q49">
        <v>29</v>
      </c>
      <c r="R49" s="3">
        <f t="shared" si="3"/>
        <v>1.0740740740740742</v>
      </c>
      <c r="S49">
        <v>2</v>
      </c>
    </row>
    <row r="50" spans="1:19" x14ac:dyDescent="0.2">
      <c r="A50">
        <v>2014</v>
      </c>
      <c r="B50" t="s">
        <v>122</v>
      </c>
      <c r="C50" t="s">
        <v>321</v>
      </c>
      <c r="D50" t="s">
        <v>123</v>
      </c>
      <c r="E50" t="s">
        <v>214</v>
      </c>
      <c r="F50">
        <v>12</v>
      </c>
      <c r="G50">
        <v>289</v>
      </c>
      <c r="H50">
        <v>457</v>
      </c>
      <c r="I50" s="6">
        <f t="shared" si="0"/>
        <v>63.238512035010942</v>
      </c>
      <c r="J50">
        <v>3476</v>
      </c>
      <c r="K50" s="3">
        <f t="shared" si="1"/>
        <v>7.6061269146608312</v>
      </c>
      <c r="L50" s="4">
        <v>7.3</v>
      </c>
      <c r="M50">
        <v>30</v>
      </c>
      <c r="N50">
        <v>16</v>
      </c>
      <c r="O50" s="4">
        <v>141.80000000000001</v>
      </c>
      <c r="P50">
        <v>80</v>
      </c>
      <c r="Q50">
        <v>139</v>
      </c>
      <c r="R50" s="3">
        <f t="shared" si="3"/>
        <v>1.7375</v>
      </c>
      <c r="S50">
        <v>2</v>
      </c>
    </row>
    <row r="51" spans="1:19" x14ac:dyDescent="0.2">
      <c r="A51">
        <v>2015</v>
      </c>
      <c r="B51" t="s">
        <v>542</v>
      </c>
      <c r="C51" t="s">
        <v>320</v>
      </c>
      <c r="D51" t="s">
        <v>123</v>
      </c>
      <c r="E51" t="s">
        <v>214</v>
      </c>
      <c r="F51">
        <v>10</v>
      </c>
      <c r="G51">
        <v>140</v>
      </c>
      <c r="H51">
        <v>269</v>
      </c>
      <c r="I51" s="6">
        <f t="shared" si="0"/>
        <v>52.044609665427508</v>
      </c>
      <c r="J51">
        <v>1432</v>
      </c>
      <c r="K51" s="3">
        <f t="shared" si="1"/>
        <v>5.3234200743494426</v>
      </c>
      <c r="L51" s="4">
        <v>5.2</v>
      </c>
      <c r="M51">
        <v>12</v>
      </c>
      <c r="N51">
        <v>6</v>
      </c>
      <c r="O51" s="4">
        <v>107</v>
      </c>
      <c r="P51">
        <v>45</v>
      </c>
      <c r="Q51">
        <v>-36</v>
      </c>
      <c r="R51" s="3">
        <f t="shared" si="3"/>
        <v>-0.8</v>
      </c>
      <c r="S51">
        <v>2</v>
      </c>
    </row>
    <row r="52" spans="1:19" x14ac:dyDescent="0.2">
      <c r="A52">
        <v>2016</v>
      </c>
      <c r="B52" t="s">
        <v>484</v>
      </c>
      <c r="C52" t="s">
        <v>321</v>
      </c>
      <c r="D52" t="s">
        <v>123</v>
      </c>
      <c r="E52" t="s">
        <v>214</v>
      </c>
      <c r="F52">
        <v>13</v>
      </c>
      <c r="G52">
        <v>202</v>
      </c>
      <c r="H52">
        <v>340</v>
      </c>
      <c r="I52" s="6">
        <f t="shared" si="0"/>
        <v>59.411764705882355</v>
      </c>
      <c r="J52">
        <v>2836</v>
      </c>
      <c r="K52" s="3">
        <f t="shared" si="1"/>
        <v>8.3411764705882359</v>
      </c>
      <c r="L52" s="4">
        <v>9.5</v>
      </c>
      <c r="M52">
        <v>31</v>
      </c>
      <c r="N52">
        <v>5</v>
      </c>
      <c r="O52" s="4">
        <v>156.6</v>
      </c>
      <c r="P52">
        <v>67</v>
      </c>
      <c r="Q52">
        <v>207</v>
      </c>
      <c r="R52" s="3">
        <f t="shared" si="3"/>
        <v>3.08955223880597</v>
      </c>
      <c r="S52">
        <v>1</v>
      </c>
    </row>
    <row r="53" spans="1:19" x14ac:dyDescent="0.2">
      <c r="A53">
        <v>2017</v>
      </c>
      <c r="B53" t="s">
        <v>442</v>
      </c>
      <c r="C53" t="s">
        <v>322</v>
      </c>
      <c r="D53" t="s">
        <v>123</v>
      </c>
      <c r="E53" t="s">
        <v>214</v>
      </c>
      <c r="F53">
        <v>10</v>
      </c>
      <c r="G53">
        <v>147</v>
      </c>
      <c r="H53">
        <v>263</v>
      </c>
      <c r="I53" s="6">
        <f t="shared" si="0"/>
        <v>55.893536121673002</v>
      </c>
      <c r="J53">
        <v>1528</v>
      </c>
      <c r="K53" s="3">
        <f t="shared" si="1"/>
        <v>5.8098859315589353</v>
      </c>
      <c r="L53" s="4">
        <v>4.4000000000000004</v>
      </c>
      <c r="M53">
        <v>6</v>
      </c>
      <c r="N53">
        <v>11</v>
      </c>
      <c r="O53" s="4">
        <v>103.9</v>
      </c>
      <c r="P53">
        <v>92</v>
      </c>
      <c r="Q53">
        <v>263</v>
      </c>
      <c r="R53" s="3">
        <f t="shared" si="3"/>
        <v>2.8586956521739131</v>
      </c>
      <c r="S53">
        <v>3</v>
      </c>
    </row>
    <row r="54" spans="1:19" x14ac:dyDescent="0.2">
      <c r="A54">
        <v>2018</v>
      </c>
      <c r="B54" t="s">
        <v>386</v>
      </c>
      <c r="C54" t="s">
        <v>319</v>
      </c>
      <c r="D54" t="s">
        <v>123</v>
      </c>
      <c r="E54" t="s">
        <v>214</v>
      </c>
      <c r="F54">
        <v>11</v>
      </c>
      <c r="G54">
        <v>249</v>
      </c>
      <c r="H54">
        <v>393</v>
      </c>
      <c r="I54" s="6">
        <f t="shared" si="0"/>
        <v>63.358778625954194</v>
      </c>
      <c r="J54">
        <v>3015</v>
      </c>
      <c r="K54" s="3">
        <f t="shared" si="1"/>
        <v>7.6717557251908399</v>
      </c>
      <c r="L54" s="4">
        <v>7.5</v>
      </c>
      <c r="M54">
        <v>19</v>
      </c>
      <c r="N54">
        <v>10</v>
      </c>
      <c r="O54" s="4">
        <v>138.69999999999999</v>
      </c>
      <c r="P54">
        <v>51</v>
      </c>
      <c r="Q54">
        <v>-68</v>
      </c>
      <c r="R54" s="3">
        <f t="shared" si="3"/>
        <v>-1.3333333333333333</v>
      </c>
      <c r="S54">
        <v>1</v>
      </c>
    </row>
    <row r="55" spans="1:19" x14ac:dyDescent="0.2">
      <c r="A55">
        <v>2019</v>
      </c>
      <c r="B55" t="s">
        <v>657</v>
      </c>
      <c r="C55" t="s">
        <v>319</v>
      </c>
      <c r="D55" t="s">
        <v>123</v>
      </c>
      <c r="E55" t="s">
        <v>214</v>
      </c>
      <c r="F55">
        <v>9</v>
      </c>
      <c r="G55">
        <v>101</v>
      </c>
      <c r="H55">
        <v>177</v>
      </c>
      <c r="I55" s="6">
        <f t="shared" si="0"/>
        <v>57.062146892655363</v>
      </c>
      <c r="J55">
        <v>1006</v>
      </c>
      <c r="K55" s="3">
        <f t="shared" si="1"/>
        <v>5.6836158192090398</v>
      </c>
      <c r="L55" s="4">
        <v>4.3</v>
      </c>
      <c r="M55">
        <v>1</v>
      </c>
      <c r="N55">
        <v>6</v>
      </c>
      <c r="O55" s="4">
        <v>99.9</v>
      </c>
      <c r="P55">
        <v>104</v>
      </c>
      <c r="Q55">
        <v>181</v>
      </c>
      <c r="R55" s="3">
        <f t="shared" si="3"/>
        <v>1.7403846153846154</v>
      </c>
      <c r="S55">
        <v>5</v>
      </c>
    </row>
    <row r="56" spans="1:19" x14ac:dyDescent="0.2">
      <c r="A56">
        <v>2014</v>
      </c>
      <c r="B56" t="s">
        <v>524</v>
      </c>
      <c r="C56" t="s">
        <v>319</v>
      </c>
      <c r="D56" t="s">
        <v>83</v>
      </c>
      <c r="E56" t="s">
        <v>214</v>
      </c>
      <c r="F56">
        <v>13</v>
      </c>
      <c r="G56">
        <v>191</v>
      </c>
      <c r="H56">
        <v>331</v>
      </c>
      <c r="I56" s="6">
        <f t="shared" si="0"/>
        <v>57.703927492447129</v>
      </c>
      <c r="J56">
        <v>2842</v>
      </c>
      <c r="K56" s="3">
        <f t="shared" si="1"/>
        <v>8.5861027190332333</v>
      </c>
      <c r="L56" s="4">
        <v>8.9</v>
      </c>
      <c r="M56">
        <v>24</v>
      </c>
      <c r="N56">
        <v>8</v>
      </c>
      <c r="O56" s="4">
        <v>148.9</v>
      </c>
      <c r="P56">
        <v>121</v>
      </c>
      <c r="Q56">
        <v>401</v>
      </c>
      <c r="R56" s="3">
        <f t="shared" si="3"/>
        <v>3.3140495867768593</v>
      </c>
      <c r="S56">
        <v>1</v>
      </c>
    </row>
    <row r="57" spans="1:19" x14ac:dyDescent="0.2">
      <c r="A57">
        <v>2015</v>
      </c>
      <c r="B57" t="s">
        <v>524</v>
      </c>
      <c r="C57" t="s">
        <v>321</v>
      </c>
      <c r="D57" t="s">
        <v>83</v>
      </c>
      <c r="E57" t="s">
        <v>214</v>
      </c>
      <c r="F57">
        <v>12</v>
      </c>
      <c r="G57">
        <v>185</v>
      </c>
      <c r="H57">
        <v>316</v>
      </c>
      <c r="I57" s="6">
        <f t="shared" si="0"/>
        <v>58.544303797468359</v>
      </c>
      <c r="J57">
        <v>2348</v>
      </c>
      <c r="K57" s="3">
        <f t="shared" si="1"/>
        <v>7.4303797468354427</v>
      </c>
      <c r="L57" s="4">
        <v>7.6</v>
      </c>
      <c r="M57">
        <v>18</v>
      </c>
      <c r="N57">
        <v>7</v>
      </c>
      <c r="O57" s="4">
        <v>135.30000000000001</v>
      </c>
      <c r="P57">
        <v>108</v>
      </c>
      <c r="Q57">
        <v>167</v>
      </c>
      <c r="R57" s="3">
        <f t="shared" si="3"/>
        <v>1.5462962962962963</v>
      </c>
      <c r="S57">
        <v>3</v>
      </c>
    </row>
    <row r="58" spans="1:19" x14ac:dyDescent="0.2">
      <c r="A58">
        <v>2016</v>
      </c>
      <c r="B58" t="s">
        <v>474</v>
      </c>
      <c r="C58" t="s">
        <v>321</v>
      </c>
      <c r="D58" t="s">
        <v>83</v>
      </c>
      <c r="E58" t="s">
        <v>214</v>
      </c>
      <c r="F58">
        <v>11</v>
      </c>
      <c r="G58">
        <v>194</v>
      </c>
      <c r="H58">
        <v>316</v>
      </c>
      <c r="I58" s="6">
        <f t="shared" si="0"/>
        <v>61.392405063291143</v>
      </c>
      <c r="J58">
        <v>2049</v>
      </c>
      <c r="K58" s="3">
        <f t="shared" si="1"/>
        <v>6.4841772151898738</v>
      </c>
      <c r="L58" s="4">
        <v>6.2</v>
      </c>
      <c r="M58">
        <v>12</v>
      </c>
      <c r="N58">
        <v>7</v>
      </c>
      <c r="O58" s="4">
        <v>124</v>
      </c>
      <c r="P58">
        <v>101</v>
      </c>
      <c r="Q58">
        <v>309</v>
      </c>
      <c r="R58" s="3">
        <f t="shared" si="3"/>
        <v>3.0594059405940595</v>
      </c>
      <c r="S58">
        <v>4</v>
      </c>
    </row>
    <row r="59" spans="1:19" x14ac:dyDescent="0.2">
      <c r="A59">
        <v>2017</v>
      </c>
      <c r="B59" t="s">
        <v>658</v>
      </c>
      <c r="C59" t="s">
        <v>320</v>
      </c>
      <c r="D59" t="s">
        <v>83</v>
      </c>
      <c r="E59" t="s">
        <v>214</v>
      </c>
      <c r="F59">
        <v>6</v>
      </c>
      <c r="G59">
        <v>46</v>
      </c>
      <c r="H59">
        <v>97</v>
      </c>
      <c r="I59" s="6">
        <f t="shared" si="0"/>
        <v>47.422680412371129</v>
      </c>
      <c r="J59">
        <v>598</v>
      </c>
      <c r="K59" s="3">
        <f t="shared" si="1"/>
        <v>6.1649484536082477</v>
      </c>
      <c r="L59" s="4">
        <v>4.3</v>
      </c>
      <c r="M59">
        <v>2</v>
      </c>
      <c r="N59">
        <v>5</v>
      </c>
      <c r="O59" s="4">
        <v>95.7</v>
      </c>
      <c r="P59">
        <v>22</v>
      </c>
      <c r="Q59">
        <v>44</v>
      </c>
      <c r="R59" s="3">
        <f t="shared" si="3"/>
        <v>2</v>
      </c>
      <c r="S59">
        <v>1</v>
      </c>
    </row>
    <row r="60" spans="1:19" x14ac:dyDescent="0.2">
      <c r="A60">
        <v>2018</v>
      </c>
      <c r="B60" t="s">
        <v>398</v>
      </c>
      <c r="C60" t="s">
        <v>321</v>
      </c>
      <c r="D60" t="s">
        <v>83</v>
      </c>
      <c r="E60" t="s">
        <v>214</v>
      </c>
      <c r="F60">
        <v>10</v>
      </c>
      <c r="G60">
        <v>124</v>
      </c>
      <c r="H60">
        <v>219</v>
      </c>
      <c r="I60" s="6">
        <f t="shared" si="0"/>
        <v>56.62100456621004</v>
      </c>
      <c r="J60">
        <v>1328</v>
      </c>
      <c r="K60" s="3">
        <f t="shared" si="1"/>
        <v>6.0639269406392691</v>
      </c>
      <c r="L60" s="4">
        <v>4.9000000000000004</v>
      </c>
      <c r="M60">
        <v>10</v>
      </c>
      <c r="N60">
        <v>10</v>
      </c>
      <c r="O60" s="4">
        <v>113.5</v>
      </c>
      <c r="P60">
        <v>44</v>
      </c>
      <c r="Q60">
        <v>47</v>
      </c>
      <c r="R60" s="3">
        <f t="shared" si="3"/>
        <v>1.0681818181818181</v>
      </c>
      <c r="S60">
        <v>0</v>
      </c>
    </row>
    <row r="61" spans="1:19" x14ac:dyDescent="0.2">
      <c r="A61">
        <v>2019</v>
      </c>
      <c r="B61" t="s">
        <v>659</v>
      </c>
      <c r="C61" t="s">
        <v>321</v>
      </c>
      <c r="D61" t="s">
        <v>83</v>
      </c>
      <c r="E61" t="s">
        <v>214</v>
      </c>
      <c r="F61">
        <v>10</v>
      </c>
      <c r="G61">
        <v>92</v>
      </c>
      <c r="H61">
        <v>153</v>
      </c>
      <c r="I61" s="6">
        <f t="shared" si="0"/>
        <v>60.130718954248366</v>
      </c>
      <c r="J61">
        <v>1054</v>
      </c>
      <c r="K61" s="3">
        <f t="shared" si="1"/>
        <v>6.8888888888888893</v>
      </c>
      <c r="L61" s="4">
        <v>7.3</v>
      </c>
      <c r="M61">
        <v>8</v>
      </c>
      <c r="N61">
        <v>2</v>
      </c>
      <c r="O61" s="4">
        <v>132.6</v>
      </c>
      <c r="P61">
        <v>53</v>
      </c>
      <c r="Q61">
        <v>35</v>
      </c>
      <c r="R61" s="3">
        <f t="shared" si="3"/>
        <v>0.660377358490566</v>
      </c>
      <c r="S61">
        <v>2</v>
      </c>
    </row>
    <row r="62" spans="1:19" x14ac:dyDescent="0.2">
      <c r="A62">
        <v>2020</v>
      </c>
      <c r="B62" t="s">
        <v>660</v>
      </c>
      <c r="C62" t="s">
        <v>321</v>
      </c>
      <c r="D62" t="s">
        <v>83</v>
      </c>
      <c r="E62" t="s">
        <v>214</v>
      </c>
      <c r="F62">
        <v>3</v>
      </c>
      <c r="G62">
        <v>53</v>
      </c>
      <c r="H62">
        <v>86</v>
      </c>
      <c r="I62" s="6">
        <f t="shared" si="0"/>
        <v>61.627906976744185</v>
      </c>
      <c r="J62">
        <v>802</v>
      </c>
      <c r="K62" s="3">
        <f t="shared" si="1"/>
        <v>9.3255813953488378</v>
      </c>
      <c r="L62" s="4">
        <v>11.1</v>
      </c>
      <c r="M62">
        <v>10</v>
      </c>
      <c r="N62">
        <v>1</v>
      </c>
      <c r="O62" s="4">
        <v>176</v>
      </c>
      <c r="P62">
        <v>30</v>
      </c>
      <c r="Q62">
        <v>-25</v>
      </c>
      <c r="R62" s="3">
        <f t="shared" si="3"/>
        <v>-0.83333333333333337</v>
      </c>
      <c r="S62">
        <v>0</v>
      </c>
    </row>
    <row r="63" spans="1:19" x14ac:dyDescent="0.2">
      <c r="A63">
        <v>2014</v>
      </c>
      <c r="B63" t="s">
        <v>481</v>
      </c>
      <c r="C63" t="s">
        <v>320</v>
      </c>
      <c r="D63" t="s">
        <v>326</v>
      </c>
      <c r="E63" t="s">
        <v>214</v>
      </c>
      <c r="F63">
        <v>10</v>
      </c>
      <c r="G63">
        <v>218</v>
      </c>
      <c r="H63">
        <v>365</v>
      </c>
      <c r="I63" s="6">
        <f t="shared" si="0"/>
        <v>59.726027397260275</v>
      </c>
      <c r="J63">
        <v>2470</v>
      </c>
      <c r="K63" s="3">
        <f t="shared" si="1"/>
        <v>6.7671232876712333</v>
      </c>
      <c r="L63" s="4">
        <v>6.3</v>
      </c>
      <c r="M63">
        <v>12</v>
      </c>
      <c r="N63">
        <v>9</v>
      </c>
      <c r="O63" s="4">
        <v>122.5</v>
      </c>
      <c r="P63">
        <v>49</v>
      </c>
      <c r="Q63">
        <v>39</v>
      </c>
      <c r="R63" s="3">
        <f t="shared" si="3"/>
        <v>0.79591836734693877</v>
      </c>
      <c r="S63">
        <v>0</v>
      </c>
    </row>
    <row r="64" spans="1:19" x14ac:dyDescent="0.2">
      <c r="A64">
        <v>2015</v>
      </c>
      <c r="B64" t="s">
        <v>481</v>
      </c>
      <c r="C64" t="s">
        <v>319</v>
      </c>
      <c r="D64" t="s">
        <v>326</v>
      </c>
      <c r="E64" t="s">
        <v>214</v>
      </c>
      <c r="F64">
        <v>14</v>
      </c>
      <c r="G64">
        <v>331</v>
      </c>
      <c r="H64">
        <v>521</v>
      </c>
      <c r="I64" s="6">
        <f t="shared" si="0"/>
        <v>63.531669865642989</v>
      </c>
      <c r="J64">
        <v>4476</v>
      </c>
      <c r="K64" s="3">
        <f t="shared" si="1"/>
        <v>8.591170825335892</v>
      </c>
      <c r="L64" s="4">
        <v>9</v>
      </c>
      <c r="M64">
        <v>38</v>
      </c>
      <c r="N64">
        <v>12</v>
      </c>
      <c r="O64" s="4">
        <v>155.19999999999999</v>
      </c>
      <c r="P64">
        <v>43</v>
      </c>
      <c r="Q64">
        <v>-92</v>
      </c>
      <c r="R64" s="3">
        <f t="shared" si="3"/>
        <v>-2.13953488372093</v>
      </c>
      <c r="S64">
        <v>3</v>
      </c>
    </row>
    <row r="65" spans="1:19" x14ac:dyDescent="0.2">
      <c r="A65">
        <v>2016</v>
      </c>
      <c r="B65" t="s">
        <v>481</v>
      </c>
      <c r="C65" t="s">
        <v>321</v>
      </c>
      <c r="D65" t="s">
        <v>326</v>
      </c>
      <c r="E65" t="s">
        <v>214</v>
      </c>
      <c r="F65">
        <v>11</v>
      </c>
      <c r="G65">
        <v>243</v>
      </c>
      <c r="H65">
        <v>384</v>
      </c>
      <c r="I65" s="6">
        <f t="shared" si="0"/>
        <v>63.28125</v>
      </c>
      <c r="J65">
        <v>3272</v>
      </c>
      <c r="K65" s="3">
        <f t="shared" si="1"/>
        <v>8.5208333333333339</v>
      </c>
      <c r="L65" s="4">
        <v>8.5</v>
      </c>
      <c r="M65">
        <v>24</v>
      </c>
      <c r="N65">
        <v>11</v>
      </c>
      <c r="O65" s="4">
        <v>149.80000000000001</v>
      </c>
      <c r="P65">
        <v>51</v>
      </c>
      <c r="Q65">
        <v>-54</v>
      </c>
      <c r="R65" s="3">
        <f t="shared" si="3"/>
        <v>-1.0588235294117647</v>
      </c>
      <c r="S65">
        <v>4</v>
      </c>
    </row>
    <row r="66" spans="1:19" x14ac:dyDescent="0.2">
      <c r="A66">
        <v>2017</v>
      </c>
      <c r="B66" t="s">
        <v>461</v>
      </c>
      <c r="C66" t="s">
        <v>319</v>
      </c>
      <c r="D66" t="s">
        <v>326</v>
      </c>
      <c r="E66" t="s">
        <v>214</v>
      </c>
      <c r="F66">
        <v>10</v>
      </c>
      <c r="G66">
        <v>148</v>
      </c>
      <c r="H66">
        <v>265</v>
      </c>
      <c r="I66" s="6">
        <f t="shared" ref="I66:I95" si="4">G66/H66*100</f>
        <v>55.849056603773583</v>
      </c>
      <c r="J66">
        <v>1879</v>
      </c>
      <c r="K66" s="3">
        <f t="shared" ref="K66:K95" si="5">J66/H66</f>
        <v>7.090566037735849</v>
      </c>
      <c r="L66" s="4">
        <v>8</v>
      </c>
      <c r="M66">
        <v>16</v>
      </c>
      <c r="N66">
        <v>2</v>
      </c>
      <c r="O66" s="4">
        <v>133.80000000000001</v>
      </c>
      <c r="P66">
        <v>83</v>
      </c>
      <c r="Q66">
        <v>268</v>
      </c>
      <c r="R66" s="3">
        <f t="shared" si="3"/>
        <v>3.2289156626506026</v>
      </c>
      <c r="S66">
        <v>3</v>
      </c>
    </row>
    <row r="67" spans="1:19" x14ac:dyDescent="0.2">
      <c r="A67">
        <v>2018</v>
      </c>
      <c r="B67" t="s">
        <v>325</v>
      </c>
      <c r="C67" t="s">
        <v>320</v>
      </c>
      <c r="D67" t="s">
        <v>326</v>
      </c>
      <c r="E67" t="s">
        <v>214</v>
      </c>
      <c r="F67">
        <v>9</v>
      </c>
      <c r="G67">
        <v>223</v>
      </c>
      <c r="H67">
        <v>305</v>
      </c>
      <c r="I67" s="6">
        <f t="shared" si="4"/>
        <v>73.114754098360663</v>
      </c>
      <c r="J67">
        <v>2347</v>
      </c>
      <c r="K67" s="3">
        <f t="shared" si="5"/>
        <v>7.695081967213115</v>
      </c>
      <c r="L67" s="4">
        <v>7.2</v>
      </c>
      <c r="M67">
        <v>15</v>
      </c>
      <c r="N67">
        <v>10</v>
      </c>
      <c r="O67" s="4">
        <v>147.4</v>
      </c>
      <c r="P67">
        <v>49</v>
      </c>
      <c r="Q67">
        <v>-78</v>
      </c>
      <c r="R67" s="3">
        <f t="shared" si="3"/>
        <v>-1.5918367346938775</v>
      </c>
      <c r="S67">
        <v>1</v>
      </c>
    </row>
    <row r="68" spans="1:19" x14ac:dyDescent="0.2">
      <c r="A68">
        <v>2019</v>
      </c>
      <c r="B68" t="s">
        <v>325</v>
      </c>
      <c r="C68" t="s">
        <v>319</v>
      </c>
      <c r="D68" t="s">
        <v>326</v>
      </c>
      <c r="E68" t="s">
        <v>214</v>
      </c>
      <c r="F68">
        <v>13</v>
      </c>
      <c r="G68">
        <v>275</v>
      </c>
      <c r="H68">
        <v>405</v>
      </c>
      <c r="I68" s="6">
        <f t="shared" si="4"/>
        <v>67.901234567901241</v>
      </c>
      <c r="J68">
        <v>3496</v>
      </c>
      <c r="K68" s="3">
        <f t="shared" si="5"/>
        <v>8.6320987654320991</v>
      </c>
      <c r="L68" s="4">
        <v>7.9</v>
      </c>
      <c r="M68">
        <v>19</v>
      </c>
      <c r="N68">
        <v>15</v>
      </c>
      <c r="O68" s="4">
        <v>148.5</v>
      </c>
      <c r="P68">
        <v>81</v>
      </c>
      <c r="Q68">
        <v>77</v>
      </c>
      <c r="R68" s="3">
        <f t="shared" si="3"/>
        <v>0.95061728395061729</v>
      </c>
      <c r="S68">
        <v>6</v>
      </c>
    </row>
    <row r="69" spans="1:19" x14ac:dyDescent="0.2">
      <c r="A69">
        <v>2020</v>
      </c>
      <c r="B69" t="s">
        <v>325</v>
      </c>
      <c r="C69" t="s">
        <v>321</v>
      </c>
      <c r="D69" t="s">
        <v>326</v>
      </c>
      <c r="E69" t="s">
        <v>214</v>
      </c>
      <c r="F69">
        <v>5</v>
      </c>
      <c r="G69">
        <v>97</v>
      </c>
      <c r="H69">
        <v>149</v>
      </c>
      <c r="I69" s="6">
        <f t="shared" si="4"/>
        <v>65.100671140939596</v>
      </c>
      <c r="J69">
        <v>1224</v>
      </c>
      <c r="K69" s="3">
        <f t="shared" si="5"/>
        <v>8.2147651006711406</v>
      </c>
      <c r="L69" s="4">
        <v>7.9</v>
      </c>
      <c r="M69">
        <v>7</v>
      </c>
      <c r="N69">
        <v>4</v>
      </c>
      <c r="O69" s="4">
        <v>144.19999999999999</v>
      </c>
      <c r="P69">
        <v>29</v>
      </c>
      <c r="Q69">
        <v>26</v>
      </c>
      <c r="R69" s="3">
        <f t="shared" si="3"/>
        <v>0.89655172413793105</v>
      </c>
      <c r="S69">
        <v>0</v>
      </c>
    </row>
    <row r="70" spans="1:19" x14ac:dyDescent="0.2">
      <c r="A70">
        <v>2014</v>
      </c>
      <c r="B70" t="s">
        <v>530</v>
      </c>
      <c r="C70" t="s">
        <v>319</v>
      </c>
      <c r="D70" t="s">
        <v>270</v>
      </c>
      <c r="E70" t="s">
        <v>214</v>
      </c>
      <c r="F70">
        <v>11</v>
      </c>
      <c r="G70">
        <v>183</v>
      </c>
      <c r="H70">
        <v>276</v>
      </c>
      <c r="I70" s="6">
        <f t="shared" si="4"/>
        <v>66.304347826086953</v>
      </c>
      <c r="J70">
        <v>2227</v>
      </c>
      <c r="K70" s="3">
        <f t="shared" si="5"/>
        <v>8.0688405797101446</v>
      </c>
      <c r="L70" s="4">
        <v>7.8</v>
      </c>
      <c r="M70">
        <v>14</v>
      </c>
      <c r="N70">
        <v>8</v>
      </c>
      <c r="O70" s="4">
        <v>145</v>
      </c>
      <c r="P70">
        <v>91</v>
      </c>
      <c r="Q70">
        <v>160</v>
      </c>
      <c r="R70" s="3">
        <f t="shared" si="3"/>
        <v>1.7582417582417582</v>
      </c>
      <c r="S70">
        <v>4</v>
      </c>
    </row>
    <row r="71" spans="1:19" x14ac:dyDescent="0.2">
      <c r="A71">
        <v>2017</v>
      </c>
      <c r="B71" t="s">
        <v>463</v>
      </c>
      <c r="C71" t="s">
        <v>319</v>
      </c>
      <c r="D71" t="s">
        <v>270</v>
      </c>
      <c r="E71" t="s">
        <v>214</v>
      </c>
      <c r="F71">
        <v>13</v>
      </c>
      <c r="G71">
        <v>205</v>
      </c>
      <c r="H71">
        <v>338</v>
      </c>
      <c r="I71" s="6">
        <f t="shared" si="4"/>
        <v>60.650887573964496</v>
      </c>
      <c r="J71">
        <v>2331</v>
      </c>
      <c r="K71" s="3">
        <f t="shared" si="5"/>
        <v>6.8964497041420119</v>
      </c>
      <c r="L71" s="4">
        <v>7.3</v>
      </c>
      <c r="M71">
        <v>16</v>
      </c>
      <c r="N71">
        <v>4</v>
      </c>
      <c r="O71" s="4">
        <v>131.80000000000001</v>
      </c>
      <c r="P71">
        <v>122</v>
      </c>
      <c r="Q71">
        <v>326</v>
      </c>
      <c r="R71" s="3">
        <f t="shared" si="3"/>
        <v>2.6721311475409837</v>
      </c>
      <c r="S71">
        <v>13</v>
      </c>
    </row>
    <row r="72" spans="1:19" x14ac:dyDescent="0.2">
      <c r="A72">
        <v>2018</v>
      </c>
      <c r="B72" t="s">
        <v>463</v>
      </c>
      <c r="C72" t="s">
        <v>321</v>
      </c>
      <c r="D72" t="s">
        <v>270</v>
      </c>
      <c r="E72" t="s">
        <v>214</v>
      </c>
      <c r="F72">
        <v>9</v>
      </c>
      <c r="G72">
        <v>111</v>
      </c>
      <c r="H72">
        <v>198</v>
      </c>
      <c r="I72" s="6">
        <f t="shared" si="4"/>
        <v>56.060606060606055</v>
      </c>
      <c r="J72">
        <v>1539</v>
      </c>
      <c r="K72" s="3">
        <f t="shared" si="5"/>
        <v>7.7727272727272725</v>
      </c>
      <c r="L72" s="4">
        <v>6.9</v>
      </c>
      <c r="M72">
        <v>7</v>
      </c>
      <c r="N72">
        <v>7</v>
      </c>
      <c r="O72" s="4">
        <v>125.9</v>
      </c>
      <c r="P72">
        <v>84</v>
      </c>
      <c r="Q72">
        <v>257</v>
      </c>
      <c r="R72" s="3">
        <f t="shared" si="3"/>
        <v>3.0595238095238093</v>
      </c>
      <c r="S72">
        <v>5</v>
      </c>
    </row>
    <row r="73" spans="1:19" x14ac:dyDescent="0.2">
      <c r="A73">
        <v>2019</v>
      </c>
      <c r="B73" t="s">
        <v>324</v>
      </c>
      <c r="C73" t="s">
        <v>320</v>
      </c>
      <c r="D73" t="s">
        <v>270</v>
      </c>
      <c r="E73" t="s">
        <v>214</v>
      </c>
      <c r="F73">
        <v>11</v>
      </c>
      <c r="G73">
        <v>147</v>
      </c>
      <c r="H73">
        <v>249</v>
      </c>
      <c r="I73" s="6">
        <f t="shared" si="4"/>
        <v>59.036144578313255</v>
      </c>
      <c r="J73">
        <v>2250</v>
      </c>
      <c r="K73" s="3">
        <f t="shared" si="5"/>
        <v>9.0361445783132535</v>
      </c>
      <c r="L73" s="4">
        <v>7.7</v>
      </c>
      <c r="M73">
        <v>17</v>
      </c>
      <c r="N73">
        <v>15</v>
      </c>
      <c r="O73" s="4">
        <v>145.4</v>
      </c>
      <c r="P73">
        <v>84</v>
      </c>
      <c r="Q73">
        <v>247</v>
      </c>
      <c r="R73" s="3">
        <f t="shared" si="3"/>
        <v>2.9404761904761907</v>
      </c>
      <c r="S73">
        <v>1</v>
      </c>
    </row>
    <row r="74" spans="1:19" x14ac:dyDescent="0.2">
      <c r="A74">
        <v>2020</v>
      </c>
      <c r="B74" t="s">
        <v>269</v>
      </c>
      <c r="C74" t="s">
        <v>320</v>
      </c>
      <c r="D74" t="s">
        <v>270</v>
      </c>
      <c r="E74" t="s">
        <v>214</v>
      </c>
      <c r="F74">
        <v>7</v>
      </c>
      <c r="G74">
        <v>79</v>
      </c>
      <c r="H74">
        <v>146</v>
      </c>
      <c r="I74" s="6">
        <f t="shared" si="4"/>
        <v>54.109589041095894</v>
      </c>
      <c r="J74">
        <v>969</v>
      </c>
      <c r="K74" s="3">
        <f t="shared" si="5"/>
        <v>6.6369863013698627</v>
      </c>
      <c r="L74" s="4">
        <v>5.0999999999999996</v>
      </c>
      <c r="M74">
        <v>7</v>
      </c>
      <c r="N74">
        <v>8</v>
      </c>
      <c r="O74" s="4">
        <v>114.7</v>
      </c>
      <c r="P74">
        <v>8</v>
      </c>
      <c r="Q74">
        <v>-5</v>
      </c>
      <c r="R74" s="3">
        <f t="shared" si="3"/>
        <v>-0.625</v>
      </c>
      <c r="S74">
        <v>0</v>
      </c>
    </row>
    <row r="75" spans="1:19" x14ac:dyDescent="0.2">
      <c r="A75">
        <v>2014</v>
      </c>
      <c r="B75" t="s">
        <v>584</v>
      </c>
      <c r="C75" t="s">
        <v>321</v>
      </c>
      <c r="D75" t="s">
        <v>268</v>
      </c>
      <c r="E75" t="s">
        <v>214</v>
      </c>
      <c r="F75">
        <v>13</v>
      </c>
      <c r="G75">
        <v>159</v>
      </c>
      <c r="H75">
        <v>286</v>
      </c>
      <c r="I75" s="6">
        <f t="shared" si="4"/>
        <v>55.594405594405593</v>
      </c>
      <c r="J75">
        <v>1858</v>
      </c>
      <c r="K75" s="3">
        <f t="shared" si="5"/>
        <v>6.4965034965034967</v>
      </c>
      <c r="L75" s="4">
        <v>6.4</v>
      </c>
      <c r="M75">
        <v>12</v>
      </c>
      <c r="N75">
        <v>6</v>
      </c>
      <c r="O75" s="4">
        <v>119.8</v>
      </c>
      <c r="P75">
        <v>93</v>
      </c>
      <c r="Q75">
        <v>312</v>
      </c>
      <c r="R75" s="3">
        <f t="shared" si="3"/>
        <v>3.3548387096774195</v>
      </c>
      <c r="S75">
        <v>4</v>
      </c>
    </row>
    <row r="76" spans="1:19" x14ac:dyDescent="0.2">
      <c r="A76">
        <v>2015</v>
      </c>
      <c r="B76" t="s">
        <v>661</v>
      </c>
      <c r="C76" t="s">
        <v>320</v>
      </c>
      <c r="D76" t="s">
        <v>268</v>
      </c>
      <c r="E76" t="s">
        <v>214</v>
      </c>
      <c r="F76">
        <v>7</v>
      </c>
      <c r="G76">
        <v>105</v>
      </c>
      <c r="H76">
        <v>192</v>
      </c>
      <c r="I76" s="6">
        <f t="shared" si="4"/>
        <v>54.6875</v>
      </c>
      <c r="J76">
        <v>1228</v>
      </c>
      <c r="K76" s="3">
        <f t="shared" si="5"/>
        <v>6.395833333333333</v>
      </c>
      <c r="L76" s="4">
        <v>6.6</v>
      </c>
      <c r="M76">
        <v>9</v>
      </c>
      <c r="N76">
        <v>3</v>
      </c>
      <c r="O76" s="4">
        <v>120.8</v>
      </c>
      <c r="P76">
        <v>18</v>
      </c>
      <c r="Q76">
        <v>56</v>
      </c>
      <c r="R76" s="3">
        <f t="shared" si="3"/>
        <v>3.1111111111111112</v>
      </c>
      <c r="S76">
        <v>0</v>
      </c>
    </row>
    <row r="77" spans="1:19" x14ac:dyDescent="0.2">
      <c r="A77">
        <v>2016</v>
      </c>
      <c r="B77" t="s">
        <v>473</v>
      </c>
      <c r="C77" t="s">
        <v>320</v>
      </c>
      <c r="D77" t="s">
        <v>268</v>
      </c>
      <c r="E77" t="s">
        <v>214</v>
      </c>
      <c r="F77">
        <v>10</v>
      </c>
      <c r="G77">
        <v>130</v>
      </c>
      <c r="H77">
        <v>201</v>
      </c>
      <c r="I77" s="6">
        <f t="shared" si="4"/>
        <v>64.676616915422898</v>
      </c>
      <c r="J77">
        <v>1375</v>
      </c>
      <c r="K77" s="3">
        <f t="shared" si="5"/>
        <v>6.8407960199004973</v>
      </c>
      <c r="L77" s="4">
        <v>7.3</v>
      </c>
      <c r="M77">
        <v>14</v>
      </c>
      <c r="N77">
        <v>4</v>
      </c>
      <c r="O77" s="4">
        <v>141.1</v>
      </c>
      <c r="P77">
        <v>36</v>
      </c>
      <c r="Q77">
        <v>41</v>
      </c>
      <c r="R77" s="3">
        <f t="shared" si="3"/>
        <v>1.1388888888888888</v>
      </c>
      <c r="S77">
        <v>0</v>
      </c>
    </row>
    <row r="78" spans="1:19" x14ac:dyDescent="0.2">
      <c r="A78">
        <v>2017</v>
      </c>
      <c r="B78" t="s">
        <v>662</v>
      </c>
      <c r="C78" t="s">
        <v>321</v>
      </c>
      <c r="D78" t="s">
        <v>268</v>
      </c>
      <c r="E78" t="s">
        <v>214</v>
      </c>
      <c r="F78">
        <v>9</v>
      </c>
      <c r="G78">
        <v>72</v>
      </c>
      <c r="H78">
        <v>151</v>
      </c>
      <c r="I78" s="6">
        <f t="shared" si="4"/>
        <v>47.682119205298015</v>
      </c>
      <c r="J78">
        <v>818</v>
      </c>
      <c r="K78" s="3">
        <f t="shared" si="5"/>
        <v>5.4172185430463573</v>
      </c>
      <c r="L78" s="4">
        <v>44.2</v>
      </c>
      <c r="M78">
        <v>4</v>
      </c>
      <c r="N78">
        <v>6</v>
      </c>
      <c r="O78" s="4">
        <v>94</v>
      </c>
      <c r="P78">
        <v>40</v>
      </c>
      <c r="Q78">
        <v>114</v>
      </c>
      <c r="R78" s="3">
        <f t="shared" si="3"/>
        <v>2.85</v>
      </c>
      <c r="S78">
        <v>2</v>
      </c>
    </row>
    <row r="79" spans="1:19" x14ac:dyDescent="0.2">
      <c r="A79">
        <v>2018</v>
      </c>
      <c r="B79" t="s">
        <v>365</v>
      </c>
      <c r="C79" t="s">
        <v>319</v>
      </c>
      <c r="D79" t="s">
        <v>268</v>
      </c>
      <c r="E79" t="s">
        <v>214</v>
      </c>
      <c r="F79">
        <v>9</v>
      </c>
      <c r="G79">
        <v>83</v>
      </c>
      <c r="H79">
        <v>169</v>
      </c>
      <c r="I79" s="6">
        <f t="shared" si="4"/>
        <v>49.112426035502956</v>
      </c>
      <c r="J79">
        <v>937</v>
      </c>
      <c r="K79" s="3">
        <f t="shared" si="5"/>
        <v>5.5443786982248522</v>
      </c>
      <c r="L79" s="4">
        <v>3.5</v>
      </c>
      <c r="M79">
        <v>3</v>
      </c>
      <c r="N79">
        <v>9</v>
      </c>
      <c r="O79" s="4">
        <v>90</v>
      </c>
      <c r="P79">
        <v>126</v>
      </c>
      <c r="Q79">
        <v>535</v>
      </c>
      <c r="R79" s="3">
        <f t="shared" si="3"/>
        <v>4.246031746031746</v>
      </c>
      <c r="S79">
        <v>5</v>
      </c>
    </row>
    <row r="80" spans="1:19" x14ac:dyDescent="0.2">
      <c r="A80">
        <v>2019</v>
      </c>
      <c r="B80" t="s">
        <v>365</v>
      </c>
      <c r="C80" t="s">
        <v>321</v>
      </c>
      <c r="D80" t="s">
        <v>268</v>
      </c>
      <c r="E80" t="s">
        <v>214</v>
      </c>
      <c r="F80">
        <v>11</v>
      </c>
      <c r="G80">
        <v>103</v>
      </c>
      <c r="H80">
        <v>181</v>
      </c>
      <c r="I80" s="6">
        <f t="shared" si="4"/>
        <v>56.906077348066297</v>
      </c>
      <c r="J80">
        <v>1329</v>
      </c>
      <c r="K80" s="3">
        <f t="shared" si="5"/>
        <v>7.3425414364640886</v>
      </c>
      <c r="L80" s="4">
        <v>6.8</v>
      </c>
      <c r="M80">
        <v>6</v>
      </c>
      <c r="N80">
        <v>5</v>
      </c>
      <c r="O80" s="4">
        <v>124</v>
      </c>
      <c r="P80">
        <v>126</v>
      </c>
      <c r="Q80">
        <v>535</v>
      </c>
      <c r="R80" s="3">
        <f t="shared" si="3"/>
        <v>4.246031746031746</v>
      </c>
      <c r="S80">
        <v>5</v>
      </c>
    </row>
    <row r="81" spans="1:19" x14ac:dyDescent="0.2">
      <c r="A81">
        <v>2020</v>
      </c>
      <c r="B81" t="s">
        <v>267</v>
      </c>
      <c r="C81" t="s">
        <v>320</v>
      </c>
      <c r="D81" t="s">
        <v>268</v>
      </c>
      <c r="E81" t="s">
        <v>214</v>
      </c>
      <c r="F81">
        <v>7</v>
      </c>
      <c r="G81">
        <v>108</v>
      </c>
      <c r="H81">
        <v>199</v>
      </c>
      <c r="I81" s="6">
        <f t="shared" si="4"/>
        <v>54.2713567839196</v>
      </c>
      <c r="J81">
        <v>1419</v>
      </c>
      <c r="K81" s="3">
        <f t="shared" si="5"/>
        <v>7.1306532663316586</v>
      </c>
      <c r="L81" s="4">
        <v>6.5</v>
      </c>
      <c r="M81">
        <v>5</v>
      </c>
      <c r="N81">
        <v>5</v>
      </c>
      <c r="O81" s="4">
        <v>117.4</v>
      </c>
      <c r="P81">
        <v>25</v>
      </c>
      <c r="Q81">
        <v>-32</v>
      </c>
      <c r="R81" s="3">
        <f t="shared" si="3"/>
        <v>-1.28</v>
      </c>
      <c r="S81">
        <v>0</v>
      </c>
    </row>
    <row r="82" spans="1:19" x14ac:dyDescent="0.2">
      <c r="A82">
        <v>2014</v>
      </c>
      <c r="B82" t="s">
        <v>663</v>
      </c>
      <c r="C82" t="s">
        <v>321</v>
      </c>
      <c r="D82" t="s">
        <v>227</v>
      </c>
      <c r="E82" t="s">
        <v>214</v>
      </c>
      <c r="F82">
        <v>8</v>
      </c>
      <c r="G82">
        <v>96</v>
      </c>
      <c r="H82">
        <v>167</v>
      </c>
      <c r="I82" s="6">
        <f t="shared" si="4"/>
        <v>57.485029940119759</v>
      </c>
      <c r="J82">
        <v>1083</v>
      </c>
      <c r="K82" s="3">
        <f t="shared" si="5"/>
        <v>6.4850299401197606</v>
      </c>
      <c r="L82" s="4">
        <v>5.6</v>
      </c>
      <c r="M82">
        <v>4</v>
      </c>
      <c r="N82">
        <v>5</v>
      </c>
      <c r="O82" s="4">
        <v>113.9</v>
      </c>
      <c r="P82">
        <v>45</v>
      </c>
      <c r="Q82">
        <v>29</v>
      </c>
      <c r="R82" s="3">
        <f t="shared" si="3"/>
        <v>0.64444444444444449</v>
      </c>
      <c r="S82">
        <v>3</v>
      </c>
    </row>
    <row r="83" spans="1:19" x14ac:dyDescent="0.2">
      <c r="A83">
        <v>2015</v>
      </c>
      <c r="B83" t="s">
        <v>429</v>
      </c>
      <c r="C83" t="s">
        <v>320</v>
      </c>
      <c r="D83" t="s">
        <v>227</v>
      </c>
      <c r="E83" t="s">
        <v>214</v>
      </c>
      <c r="F83">
        <v>10</v>
      </c>
      <c r="G83">
        <v>124</v>
      </c>
      <c r="H83">
        <v>211</v>
      </c>
      <c r="I83" s="6">
        <f t="shared" si="4"/>
        <v>58.767772511848335</v>
      </c>
      <c r="J83">
        <v>1361</v>
      </c>
      <c r="K83" s="3">
        <f t="shared" si="5"/>
        <v>6.4502369668246446</v>
      </c>
      <c r="L83" s="4">
        <v>6.2</v>
      </c>
      <c r="M83">
        <v>13</v>
      </c>
      <c r="N83">
        <v>7</v>
      </c>
      <c r="O83" s="4">
        <v>126.6</v>
      </c>
      <c r="P83">
        <v>128</v>
      </c>
      <c r="Q83">
        <v>356</v>
      </c>
      <c r="R83" s="3">
        <f t="shared" si="3"/>
        <v>2.78125</v>
      </c>
      <c r="S83">
        <v>1</v>
      </c>
    </row>
    <row r="84" spans="1:19" x14ac:dyDescent="0.2">
      <c r="A84">
        <v>2016</v>
      </c>
      <c r="B84" t="s">
        <v>429</v>
      </c>
      <c r="C84" t="s">
        <v>319</v>
      </c>
      <c r="D84" t="s">
        <v>227</v>
      </c>
      <c r="E84" t="s">
        <v>214</v>
      </c>
      <c r="F84">
        <v>13</v>
      </c>
      <c r="G84">
        <v>169</v>
      </c>
      <c r="H84">
        <v>299</v>
      </c>
      <c r="I84" s="6">
        <f t="shared" si="4"/>
        <v>56.521739130434781</v>
      </c>
      <c r="J84">
        <v>2170</v>
      </c>
      <c r="K84" s="3">
        <f t="shared" si="5"/>
        <v>7.2575250836120402</v>
      </c>
      <c r="L84" s="4">
        <v>7.7</v>
      </c>
      <c r="M84">
        <v>20</v>
      </c>
      <c r="N84">
        <v>6</v>
      </c>
      <c r="O84" s="4">
        <v>135.5</v>
      </c>
      <c r="P84">
        <v>110</v>
      </c>
      <c r="Q84">
        <v>313</v>
      </c>
      <c r="R84" s="3">
        <f t="shared" si="3"/>
        <v>2.8454545454545452</v>
      </c>
      <c r="S84">
        <v>4</v>
      </c>
    </row>
    <row r="85" spans="1:19" x14ac:dyDescent="0.2">
      <c r="A85">
        <v>2017</v>
      </c>
      <c r="B85" t="s">
        <v>429</v>
      </c>
      <c r="C85" t="s">
        <v>321</v>
      </c>
      <c r="D85" t="s">
        <v>227</v>
      </c>
      <c r="E85" t="s">
        <v>214</v>
      </c>
      <c r="F85">
        <v>11</v>
      </c>
      <c r="G85">
        <v>185</v>
      </c>
      <c r="H85">
        <v>297</v>
      </c>
      <c r="I85" s="6">
        <f t="shared" si="4"/>
        <v>62.289562289562298</v>
      </c>
      <c r="J85">
        <v>2185</v>
      </c>
      <c r="K85" s="3">
        <f t="shared" si="5"/>
        <v>7.3569023569023573</v>
      </c>
      <c r="L85" s="4">
        <v>7.6</v>
      </c>
      <c r="M85">
        <v>15</v>
      </c>
      <c r="N85">
        <v>5</v>
      </c>
      <c r="O85" s="4">
        <v>137.4</v>
      </c>
      <c r="P85">
        <v>120</v>
      </c>
      <c r="Q85">
        <v>545</v>
      </c>
      <c r="R85" s="3">
        <f t="shared" si="3"/>
        <v>4.541666666666667</v>
      </c>
      <c r="S85">
        <v>2</v>
      </c>
    </row>
    <row r="86" spans="1:19" x14ac:dyDescent="0.2">
      <c r="A86">
        <v>2018</v>
      </c>
      <c r="B86" t="s">
        <v>403</v>
      </c>
      <c r="C86" t="s">
        <v>319</v>
      </c>
      <c r="D86" t="s">
        <v>227</v>
      </c>
      <c r="E86" t="s">
        <v>214</v>
      </c>
      <c r="F86">
        <v>9</v>
      </c>
      <c r="G86">
        <v>111</v>
      </c>
      <c r="H86">
        <v>220</v>
      </c>
      <c r="I86" s="6">
        <f t="shared" si="4"/>
        <v>50.454545454545453</v>
      </c>
      <c r="J86">
        <v>989</v>
      </c>
      <c r="K86" s="3">
        <f t="shared" si="5"/>
        <v>4.4954545454545451</v>
      </c>
      <c r="L86" s="4">
        <v>4.3</v>
      </c>
      <c r="M86">
        <v>5</v>
      </c>
      <c r="N86">
        <v>3</v>
      </c>
      <c r="O86" s="4">
        <v>93</v>
      </c>
      <c r="P86">
        <v>64</v>
      </c>
      <c r="Q86">
        <v>167</v>
      </c>
      <c r="R86" s="3">
        <f t="shared" si="3"/>
        <v>2.609375</v>
      </c>
      <c r="S86">
        <v>1</v>
      </c>
    </row>
    <row r="87" spans="1:19" x14ac:dyDescent="0.2">
      <c r="A87">
        <v>2019</v>
      </c>
      <c r="B87" t="s">
        <v>376</v>
      </c>
      <c r="C87" t="s">
        <v>320</v>
      </c>
      <c r="D87" t="s">
        <v>227</v>
      </c>
      <c r="E87" t="s">
        <v>214</v>
      </c>
      <c r="F87">
        <v>11</v>
      </c>
      <c r="G87">
        <v>107</v>
      </c>
      <c r="H87">
        <v>201</v>
      </c>
      <c r="I87" s="6">
        <f t="shared" si="4"/>
        <v>53.233830845771145</v>
      </c>
      <c r="J87">
        <v>1226</v>
      </c>
      <c r="K87" s="3">
        <f t="shared" si="5"/>
        <v>6.099502487562189</v>
      </c>
      <c r="L87" s="4">
        <v>5.8</v>
      </c>
      <c r="M87">
        <v>8</v>
      </c>
      <c r="N87">
        <v>5</v>
      </c>
      <c r="O87" s="4">
        <v>112.6</v>
      </c>
      <c r="P87">
        <v>118</v>
      </c>
      <c r="Q87">
        <v>492</v>
      </c>
      <c r="R87" s="3">
        <f t="shared" si="3"/>
        <v>4.1694915254237293</v>
      </c>
      <c r="S87">
        <v>4</v>
      </c>
    </row>
    <row r="88" spans="1:19" x14ac:dyDescent="0.2">
      <c r="A88">
        <v>2020</v>
      </c>
      <c r="B88" t="s">
        <v>293</v>
      </c>
      <c r="C88" t="s">
        <v>319</v>
      </c>
      <c r="D88" t="s">
        <v>227</v>
      </c>
      <c r="E88" t="s">
        <v>214</v>
      </c>
      <c r="F88">
        <v>11</v>
      </c>
      <c r="G88">
        <v>159</v>
      </c>
      <c r="H88">
        <v>250</v>
      </c>
      <c r="I88" s="6">
        <f t="shared" si="4"/>
        <v>63.6</v>
      </c>
      <c r="J88">
        <v>1630</v>
      </c>
      <c r="K88" s="3">
        <f t="shared" si="5"/>
        <v>6.52</v>
      </c>
      <c r="L88" s="4">
        <v>6.4</v>
      </c>
      <c r="M88">
        <v>12</v>
      </c>
      <c r="N88">
        <v>6</v>
      </c>
      <c r="O88" s="4">
        <v>129.4</v>
      </c>
      <c r="P88">
        <v>95</v>
      </c>
      <c r="Q88">
        <v>528</v>
      </c>
      <c r="R88" s="3">
        <f t="shared" ref="R88:R95" si="6">Q88/P88</f>
        <v>5.5578947368421057</v>
      </c>
      <c r="S88">
        <v>9</v>
      </c>
    </row>
    <row r="89" spans="1:19" x14ac:dyDescent="0.2">
      <c r="A89">
        <v>2014</v>
      </c>
      <c r="B89" t="s">
        <v>137</v>
      </c>
      <c r="C89" t="s">
        <v>321</v>
      </c>
      <c r="D89" t="s">
        <v>77</v>
      </c>
      <c r="E89" t="s">
        <v>214</v>
      </c>
      <c r="F89">
        <v>13</v>
      </c>
      <c r="G89">
        <v>375</v>
      </c>
      <c r="H89">
        <v>552</v>
      </c>
      <c r="I89" s="6">
        <f t="shared" si="4"/>
        <v>67.934782608695656</v>
      </c>
      <c r="J89">
        <v>4830</v>
      </c>
      <c r="K89" s="3">
        <f t="shared" si="5"/>
        <v>8.75</v>
      </c>
      <c r="L89" s="4">
        <v>9.6999999999999993</v>
      </c>
      <c r="M89">
        <v>49</v>
      </c>
      <c r="N89">
        <v>10</v>
      </c>
      <c r="O89" s="4">
        <v>167.1</v>
      </c>
      <c r="P89">
        <v>39</v>
      </c>
      <c r="Q89">
        <v>-52</v>
      </c>
      <c r="R89" s="3">
        <f t="shared" si="6"/>
        <v>-1.3333333333333333</v>
      </c>
      <c r="S89">
        <v>2</v>
      </c>
    </row>
    <row r="90" spans="1:19" x14ac:dyDescent="0.2">
      <c r="A90">
        <v>2015</v>
      </c>
      <c r="B90" t="s">
        <v>137</v>
      </c>
      <c r="C90" t="s">
        <v>321</v>
      </c>
      <c r="D90" t="s">
        <v>77</v>
      </c>
      <c r="E90" t="s">
        <v>214</v>
      </c>
      <c r="F90">
        <v>14</v>
      </c>
      <c r="G90">
        <v>388</v>
      </c>
      <c r="H90">
        <v>540</v>
      </c>
      <c r="I90" s="6">
        <f t="shared" si="4"/>
        <v>71.851851851851862</v>
      </c>
      <c r="J90">
        <v>5055</v>
      </c>
      <c r="K90" s="3">
        <f t="shared" si="5"/>
        <v>9.3611111111111107</v>
      </c>
      <c r="L90" s="4">
        <v>10.4</v>
      </c>
      <c r="M90">
        <v>48</v>
      </c>
      <c r="N90">
        <v>9</v>
      </c>
      <c r="O90" s="4">
        <v>176.5</v>
      </c>
      <c r="P90">
        <v>27</v>
      </c>
      <c r="Q90">
        <v>-122</v>
      </c>
      <c r="R90" s="3">
        <f t="shared" si="6"/>
        <v>-4.5185185185185182</v>
      </c>
      <c r="S90">
        <v>1</v>
      </c>
    </row>
    <row r="91" spans="1:19" x14ac:dyDescent="0.2">
      <c r="A91">
        <v>2016</v>
      </c>
      <c r="B91" t="s">
        <v>158</v>
      </c>
      <c r="C91" t="s">
        <v>319</v>
      </c>
      <c r="D91" t="s">
        <v>77</v>
      </c>
      <c r="E91" t="s">
        <v>214</v>
      </c>
      <c r="F91">
        <v>14</v>
      </c>
      <c r="G91">
        <v>280</v>
      </c>
      <c r="H91">
        <v>416</v>
      </c>
      <c r="I91" s="6">
        <f t="shared" si="4"/>
        <v>67.307692307692307</v>
      </c>
      <c r="J91">
        <v>4363</v>
      </c>
      <c r="K91" s="3">
        <f t="shared" si="5"/>
        <v>10.48798076923077</v>
      </c>
      <c r="L91" s="4">
        <v>11.5</v>
      </c>
      <c r="M91">
        <v>37</v>
      </c>
      <c r="N91">
        <v>7</v>
      </c>
      <c r="O91" s="4">
        <v>181.4</v>
      </c>
      <c r="P91">
        <v>29</v>
      </c>
      <c r="Q91">
        <v>-74</v>
      </c>
      <c r="R91" s="3">
        <f t="shared" si="6"/>
        <v>-2.5517241379310347</v>
      </c>
      <c r="S91">
        <v>0</v>
      </c>
    </row>
    <row r="92" spans="1:19" x14ac:dyDescent="0.2">
      <c r="A92">
        <v>2017</v>
      </c>
      <c r="B92" t="s">
        <v>158</v>
      </c>
      <c r="C92" t="s">
        <v>321</v>
      </c>
      <c r="D92" t="s">
        <v>77</v>
      </c>
      <c r="E92" t="s">
        <v>214</v>
      </c>
      <c r="F92">
        <v>13</v>
      </c>
      <c r="G92">
        <v>368</v>
      </c>
      <c r="H92">
        <v>560</v>
      </c>
      <c r="I92" s="6">
        <f t="shared" si="4"/>
        <v>65.714285714285708</v>
      </c>
      <c r="J92">
        <v>4177</v>
      </c>
      <c r="K92" s="3">
        <f t="shared" si="5"/>
        <v>7.4589285714285714</v>
      </c>
      <c r="L92" s="4">
        <v>7.7</v>
      </c>
      <c r="M92">
        <v>26</v>
      </c>
      <c r="N92">
        <v>8</v>
      </c>
      <c r="O92" s="4">
        <v>140.80000000000001</v>
      </c>
      <c r="P92">
        <v>64</v>
      </c>
      <c r="Q92">
        <v>-268</v>
      </c>
      <c r="R92" s="3">
        <f t="shared" si="6"/>
        <v>-4.1875</v>
      </c>
      <c r="S92">
        <v>6</v>
      </c>
    </row>
    <row r="93" spans="1:19" x14ac:dyDescent="0.2">
      <c r="A93">
        <v>2018</v>
      </c>
      <c r="B93" t="s">
        <v>401</v>
      </c>
      <c r="C93" t="s">
        <v>320</v>
      </c>
      <c r="D93" t="s">
        <v>77</v>
      </c>
      <c r="E93" t="s">
        <v>214</v>
      </c>
      <c r="F93">
        <v>9</v>
      </c>
      <c r="G93">
        <v>108</v>
      </c>
      <c r="H93">
        <v>187</v>
      </c>
      <c r="I93" s="6">
        <f t="shared" si="4"/>
        <v>57.754010695187162</v>
      </c>
      <c r="J93">
        <v>1071</v>
      </c>
      <c r="K93" s="3">
        <f t="shared" si="5"/>
        <v>5.7272727272727275</v>
      </c>
      <c r="L93" s="4">
        <v>5</v>
      </c>
      <c r="M93">
        <v>9</v>
      </c>
      <c r="N93">
        <v>7</v>
      </c>
      <c r="O93" s="4">
        <v>114.3</v>
      </c>
      <c r="P93">
        <v>74</v>
      </c>
      <c r="Q93">
        <v>192</v>
      </c>
      <c r="R93" s="3">
        <f t="shared" si="6"/>
        <v>2.5945945945945947</v>
      </c>
      <c r="S93">
        <v>2</v>
      </c>
    </row>
    <row r="94" spans="1:19" x14ac:dyDescent="0.2">
      <c r="A94">
        <v>2019</v>
      </c>
      <c r="B94" t="s">
        <v>346</v>
      </c>
      <c r="C94" t="s">
        <v>321</v>
      </c>
      <c r="D94" t="s">
        <v>77</v>
      </c>
      <c r="E94" t="s">
        <v>214</v>
      </c>
      <c r="F94">
        <v>11</v>
      </c>
      <c r="G94">
        <v>241</v>
      </c>
      <c r="H94">
        <v>345</v>
      </c>
      <c r="I94" s="6">
        <f t="shared" si="4"/>
        <v>69.855072463768124</v>
      </c>
      <c r="J94">
        <v>2567</v>
      </c>
      <c r="K94" s="3">
        <f t="shared" si="5"/>
        <v>7.4405797101449274</v>
      </c>
      <c r="L94" s="4">
        <v>7.3</v>
      </c>
      <c r="M94">
        <v>14</v>
      </c>
      <c r="N94">
        <v>7</v>
      </c>
      <c r="O94" s="4">
        <v>141.69999999999999</v>
      </c>
      <c r="P94">
        <v>118</v>
      </c>
      <c r="Q94">
        <v>276</v>
      </c>
      <c r="R94" s="3">
        <f t="shared" si="6"/>
        <v>2.3389830508474576</v>
      </c>
      <c r="S94">
        <v>7</v>
      </c>
    </row>
    <row r="95" spans="1:19" x14ac:dyDescent="0.2">
      <c r="A95">
        <v>2020</v>
      </c>
      <c r="B95" t="s">
        <v>310</v>
      </c>
      <c r="C95" t="s">
        <v>321</v>
      </c>
      <c r="D95" t="s">
        <v>77</v>
      </c>
      <c r="E95" t="s">
        <v>214</v>
      </c>
      <c r="F95">
        <v>11</v>
      </c>
      <c r="G95">
        <v>171</v>
      </c>
      <c r="H95">
        <v>297</v>
      </c>
      <c r="I95" s="6">
        <f t="shared" si="4"/>
        <v>57.575757575757578</v>
      </c>
      <c r="J95">
        <v>1615</v>
      </c>
      <c r="K95" s="3">
        <f t="shared" si="5"/>
        <v>5.4377104377104377</v>
      </c>
      <c r="L95" s="4">
        <v>5.7</v>
      </c>
      <c r="M95">
        <v>9</v>
      </c>
      <c r="N95">
        <v>2</v>
      </c>
      <c r="O95" s="4">
        <v>111.9</v>
      </c>
      <c r="P95">
        <v>105</v>
      </c>
      <c r="Q95">
        <v>325</v>
      </c>
      <c r="R95" s="3">
        <f t="shared" si="6"/>
        <v>3.0952380952380953</v>
      </c>
      <c r="S95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39382-8D2F-444D-AA84-7BD00ADB1A6A}">
  <dimension ref="A1:S25"/>
  <sheetViews>
    <sheetView workbookViewId="0">
      <selection activeCell="D17" sqref="A1:S25"/>
    </sheetView>
  </sheetViews>
  <sheetFormatPr baseColWidth="10" defaultRowHeight="16" x14ac:dyDescent="0.2"/>
  <cols>
    <col min="1" max="1" width="5.1640625" bestFit="1" customWidth="1"/>
    <col min="2" max="2" width="16.5" bestFit="1" customWidth="1"/>
    <col min="4" max="4" width="16.33203125" bestFit="1" customWidth="1"/>
    <col min="5" max="5" width="10.33203125" bestFit="1" customWidth="1"/>
    <col min="6" max="6" width="7" bestFit="1" customWidth="1"/>
    <col min="7" max="7" width="11.33203125" bestFit="1" customWidth="1"/>
    <col min="8" max="8" width="8.83203125" bestFit="1" customWidth="1"/>
    <col min="9" max="9" width="20.83203125" bestFit="1" customWidth="1"/>
    <col min="10" max="11" width="5.6640625" bestFit="1" customWidth="1"/>
    <col min="12" max="12" width="5.33203125" style="4" bestFit="1" customWidth="1"/>
    <col min="13" max="14" width="3.33203125" bestFit="1" customWidth="1"/>
    <col min="15" max="15" width="5.6640625" bestFit="1" customWidth="1"/>
    <col min="16" max="16" width="13.83203125" bestFit="1" customWidth="1"/>
    <col min="17" max="17" width="10.6640625" bestFit="1" customWidth="1"/>
    <col min="18" max="18" width="12.83203125" bestFit="1" customWidth="1"/>
    <col min="19" max="19" width="8.33203125" bestFit="1" customWidth="1"/>
  </cols>
  <sheetData>
    <row r="1" spans="1:19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s="4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</row>
    <row r="2" spans="1:19" x14ac:dyDescent="0.2">
      <c r="A2">
        <v>2014</v>
      </c>
      <c r="B2" t="s">
        <v>610</v>
      </c>
      <c r="C2" t="s">
        <v>321</v>
      </c>
      <c r="D2" t="s">
        <v>202</v>
      </c>
      <c r="E2" t="s">
        <v>96</v>
      </c>
      <c r="F2">
        <v>9</v>
      </c>
      <c r="G2">
        <v>199</v>
      </c>
      <c r="H2">
        <v>348</v>
      </c>
      <c r="I2" s="6">
        <f t="shared" ref="I2:I16" si="0">G2/H2*100</f>
        <v>57.18390804597702</v>
      </c>
      <c r="J2">
        <v>2621</v>
      </c>
      <c r="K2" s="3">
        <f t="shared" ref="K2:K16" si="1">J2/H2</f>
        <v>7.5316091954022992</v>
      </c>
      <c r="L2" s="4">
        <v>7.8</v>
      </c>
      <c r="M2">
        <v>25</v>
      </c>
      <c r="N2">
        <v>9</v>
      </c>
      <c r="O2" s="4">
        <v>139</v>
      </c>
      <c r="P2">
        <v>82</v>
      </c>
      <c r="Q2">
        <v>163</v>
      </c>
      <c r="R2" s="3">
        <f t="shared" ref="R2:R15" si="2">Q2/P2</f>
        <v>1.9878048780487805</v>
      </c>
      <c r="S2">
        <v>4</v>
      </c>
    </row>
    <row r="3" spans="1:19" x14ac:dyDescent="0.2">
      <c r="A3">
        <v>2015</v>
      </c>
      <c r="B3" t="s">
        <v>511</v>
      </c>
      <c r="C3" t="s">
        <v>322</v>
      </c>
      <c r="D3" t="s">
        <v>202</v>
      </c>
      <c r="E3" t="s">
        <v>96</v>
      </c>
      <c r="F3">
        <v>13</v>
      </c>
      <c r="G3">
        <v>267</v>
      </c>
      <c r="H3">
        <v>446</v>
      </c>
      <c r="I3" s="6">
        <f t="shared" si="0"/>
        <v>59.865470852017935</v>
      </c>
      <c r="J3">
        <v>3377</v>
      </c>
      <c r="K3" s="3">
        <f t="shared" si="1"/>
        <v>7.571748878923767</v>
      </c>
      <c r="L3" s="4">
        <v>7.6</v>
      </c>
      <c r="M3">
        <v>23</v>
      </c>
      <c r="N3">
        <v>10</v>
      </c>
      <c r="O3" s="4">
        <v>136</v>
      </c>
      <c r="P3">
        <v>62</v>
      </c>
      <c r="Q3">
        <v>-85</v>
      </c>
      <c r="R3" s="3">
        <f t="shared" si="2"/>
        <v>-1.3709677419354838</v>
      </c>
      <c r="S3">
        <v>2</v>
      </c>
    </row>
    <row r="4" spans="1:19" x14ac:dyDescent="0.2">
      <c r="A4">
        <v>2016</v>
      </c>
      <c r="B4" t="s">
        <v>150</v>
      </c>
      <c r="C4" t="s">
        <v>320</v>
      </c>
      <c r="D4" t="s">
        <v>202</v>
      </c>
      <c r="E4" t="s">
        <v>96</v>
      </c>
      <c r="F4">
        <v>12</v>
      </c>
      <c r="G4">
        <v>222</v>
      </c>
      <c r="H4">
        <v>372</v>
      </c>
      <c r="I4" s="6">
        <f t="shared" si="0"/>
        <v>59.677419354838712</v>
      </c>
      <c r="J4">
        <v>2323</v>
      </c>
      <c r="K4" s="3">
        <f t="shared" si="1"/>
        <v>6.2446236559139781</v>
      </c>
      <c r="L4" s="4">
        <v>5.6</v>
      </c>
      <c r="M4">
        <v>12</v>
      </c>
      <c r="N4">
        <v>11</v>
      </c>
      <c r="O4" s="4">
        <v>116.9</v>
      </c>
      <c r="P4">
        <v>137</v>
      </c>
      <c r="Q4">
        <v>603</v>
      </c>
      <c r="R4" s="3">
        <f t="shared" si="2"/>
        <v>4.4014598540145986</v>
      </c>
      <c r="S4">
        <v>8</v>
      </c>
    </row>
    <row r="5" spans="1:19" x14ac:dyDescent="0.2">
      <c r="A5">
        <v>2017</v>
      </c>
      <c r="B5" t="s">
        <v>511</v>
      </c>
      <c r="C5" t="s">
        <v>319</v>
      </c>
      <c r="D5" t="s">
        <v>202</v>
      </c>
      <c r="E5" t="s">
        <v>96</v>
      </c>
      <c r="F5">
        <v>8</v>
      </c>
      <c r="G5">
        <v>147</v>
      </c>
      <c r="H5">
        <v>257</v>
      </c>
      <c r="I5" s="6">
        <f t="shared" si="0"/>
        <v>57.198443579766533</v>
      </c>
      <c r="J5">
        <v>1540</v>
      </c>
      <c r="K5" s="3">
        <f t="shared" si="1"/>
        <v>5.9922178988326849</v>
      </c>
      <c r="L5" s="4">
        <v>5</v>
      </c>
      <c r="M5">
        <v>8</v>
      </c>
      <c r="N5">
        <v>9</v>
      </c>
      <c r="O5" s="4">
        <v>110.8</v>
      </c>
      <c r="P5">
        <v>34</v>
      </c>
      <c r="Q5">
        <v>-2</v>
      </c>
      <c r="R5" s="3">
        <f t="shared" si="2"/>
        <v>-5.8823529411764705E-2</v>
      </c>
      <c r="S5">
        <v>0</v>
      </c>
    </row>
    <row r="6" spans="1:19" x14ac:dyDescent="0.2">
      <c r="A6">
        <v>2018</v>
      </c>
      <c r="B6" t="s">
        <v>511</v>
      </c>
      <c r="C6" t="s">
        <v>321</v>
      </c>
      <c r="D6" t="s">
        <v>202</v>
      </c>
      <c r="E6" t="s">
        <v>96</v>
      </c>
      <c r="F6">
        <v>8</v>
      </c>
      <c r="G6">
        <v>114</v>
      </c>
      <c r="H6">
        <v>186</v>
      </c>
      <c r="I6" s="6">
        <f t="shared" si="0"/>
        <v>61.29032258064516</v>
      </c>
      <c r="J6">
        <v>1104</v>
      </c>
      <c r="K6" s="3">
        <f t="shared" si="1"/>
        <v>5.935483870967742</v>
      </c>
      <c r="L6" s="4">
        <v>5.5</v>
      </c>
      <c r="M6">
        <v>5</v>
      </c>
      <c r="N6">
        <v>4</v>
      </c>
      <c r="O6" s="4">
        <v>115.7</v>
      </c>
      <c r="P6">
        <v>13</v>
      </c>
      <c r="Q6">
        <v>-44</v>
      </c>
      <c r="R6" s="3">
        <f t="shared" si="2"/>
        <v>-3.3846153846153846</v>
      </c>
      <c r="S6">
        <v>0</v>
      </c>
    </row>
    <row r="7" spans="1:19" x14ac:dyDescent="0.2">
      <c r="A7">
        <v>2019</v>
      </c>
      <c r="B7" t="s">
        <v>189</v>
      </c>
      <c r="C7" t="s">
        <v>320</v>
      </c>
      <c r="D7" t="s">
        <v>202</v>
      </c>
      <c r="E7" t="s">
        <v>96</v>
      </c>
      <c r="F7">
        <v>9</v>
      </c>
      <c r="G7">
        <v>199</v>
      </c>
      <c r="H7">
        <v>319</v>
      </c>
      <c r="I7" s="6">
        <f t="shared" si="0"/>
        <v>62.382445141065837</v>
      </c>
      <c r="J7">
        <v>2382</v>
      </c>
      <c r="K7" s="3">
        <f t="shared" si="1"/>
        <v>7.4670846394984327</v>
      </c>
      <c r="L7" s="4">
        <v>6.9</v>
      </c>
      <c r="M7">
        <v>11</v>
      </c>
      <c r="N7">
        <v>9</v>
      </c>
      <c r="O7" s="4">
        <v>130.80000000000001</v>
      </c>
      <c r="P7">
        <v>67</v>
      </c>
      <c r="Q7">
        <v>167</v>
      </c>
      <c r="R7" s="3">
        <f t="shared" si="2"/>
        <v>2.4925373134328357</v>
      </c>
      <c r="S7">
        <v>3</v>
      </c>
    </row>
    <row r="8" spans="1:19" x14ac:dyDescent="0.2">
      <c r="A8">
        <v>2020</v>
      </c>
      <c r="B8" t="s">
        <v>189</v>
      </c>
      <c r="C8" t="s">
        <v>319</v>
      </c>
      <c r="D8" t="s">
        <v>202</v>
      </c>
      <c r="E8" t="s">
        <v>96</v>
      </c>
      <c r="F8">
        <v>12</v>
      </c>
      <c r="G8">
        <v>247</v>
      </c>
      <c r="H8">
        <v>336</v>
      </c>
      <c r="I8" s="6">
        <f t="shared" si="0"/>
        <v>73.511904761904773</v>
      </c>
      <c r="J8">
        <v>3692</v>
      </c>
      <c r="K8" s="3">
        <f t="shared" si="1"/>
        <v>10.988095238095237</v>
      </c>
      <c r="L8" s="4">
        <v>12.6</v>
      </c>
      <c r="M8">
        <v>33</v>
      </c>
      <c r="N8">
        <v>3</v>
      </c>
      <c r="O8" s="4">
        <v>196.4</v>
      </c>
      <c r="P8">
        <v>70</v>
      </c>
      <c r="Q8">
        <v>254</v>
      </c>
      <c r="R8" s="3">
        <f t="shared" si="2"/>
        <v>3.6285714285714286</v>
      </c>
      <c r="S8">
        <v>10</v>
      </c>
    </row>
    <row r="9" spans="1:19" x14ac:dyDescent="0.2">
      <c r="A9">
        <v>2018</v>
      </c>
      <c r="B9" t="s">
        <v>329</v>
      </c>
      <c r="C9" t="s">
        <v>319</v>
      </c>
      <c r="D9" t="s">
        <v>103</v>
      </c>
      <c r="E9" t="s">
        <v>96</v>
      </c>
      <c r="F9">
        <v>12</v>
      </c>
      <c r="G9">
        <v>240</v>
      </c>
      <c r="H9">
        <v>439</v>
      </c>
      <c r="I9" s="6">
        <f t="shared" si="0"/>
        <v>54.66970387243736</v>
      </c>
      <c r="J9">
        <v>3068</v>
      </c>
      <c r="K9" s="3">
        <f t="shared" si="1"/>
        <v>6.9886104783599086</v>
      </c>
      <c r="L9" s="4">
        <v>6.1</v>
      </c>
      <c r="M9">
        <v>21</v>
      </c>
      <c r="N9">
        <v>18</v>
      </c>
      <c r="O9" s="4">
        <v>121</v>
      </c>
      <c r="P9">
        <v>30</v>
      </c>
      <c r="Q9">
        <v>-146</v>
      </c>
      <c r="R9" s="3">
        <f t="shared" si="2"/>
        <v>-4.8666666666666663</v>
      </c>
      <c r="S9">
        <v>2</v>
      </c>
    </row>
    <row r="10" spans="1:19" x14ac:dyDescent="0.2">
      <c r="A10">
        <v>2019</v>
      </c>
      <c r="B10" t="s">
        <v>329</v>
      </c>
      <c r="C10" t="s">
        <v>321</v>
      </c>
      <c r="D10" t="s">
        <v>103</v>
      </c>
      <c r="E10" t="s">
        <v>96</v>
      </c>
      <c r="F10">
        <v>13</v>
      </c>
      <c r="G10">
        <v>249</v>
      </c>
      <c r="H10">
        <v>431</v>
      </c>
      <c r="I10" s="6">
        <f t="shared" si="0"/>
        <v>57.772621809744784</v>
      </c>
      <c r="J10">
        <v>3663</v>
      </c>
      <c r="K10" s="3">
        <f t="shared" si="1"/>
        <v>8.4988399071925755</v>
      </c>
      <c r="L10" s="4">
        <v>9.1</v>
      </c>
      <c r="M10">
        <v>28</v>
      </c>
      <c r="N10">
        <v>7</v>
      </c>
      <c r="O10" s="4">
        <v>147.4</v>
      </c>
      <c r="P10">
        <v>40</v>
      </c>
      <c r="Q10">
        <v>-151</v>
      </c>
      <c r="R10" s="3">
        <f t="shared" si="2"/>
        <v>-3.7749999999999999</v>
      </c>
      <c r="S10">
        <v>0</v>
      </c>
    </row>
    <row r="11" spans="1:19" x14ac:dyDescent="0.2">
      <c r="A11">
        <v>2020</v>
      </c>
      <c r="B11" t="s">
        <v>289</v>
      </c>
      <c r="C11" t="s">
        <v>319</v>
      </c>
      <c r="D11" t="s">
        <v>103</v>
      </c>
      <c r="E11" t="s">
        <v>96</v>
      </c>
      <c r="F11">
        <v>10</v>
      </c>
      <c r="G11">
        <v>170</v>
      </c>
      <c r="H11">
        <v>265</v>
      </c>
      <c r="I11" s="6">
        <f t="shared" si="0"/>
        <v>64.15094339622641</v>
      </c>
      <c r="J11">
        <v>2250</v>
      </c>
      <c r="K11" s="3">
        <f t="shared" si="1"/>
        <v>8.4905660377358494</v>
      </c>
      <c r="L11" s="4">
        <v>9</v>
      </c>
      <c r="M11">
        <v>20</v>
      </c>
      <c r="N11">
        <v>6</v>
      </c>
      <c r="O11" s="4">
        <v>155.80000000000001</v>
      </c>
      <c r="P11">
        <v>141</v>
      </c>
      <c r="Q11">
        <v>944</v>
      </c>
      <c r="R11" s="3">
        <f t="shared" si="2"/>
        <v>6.6950354609929077</v>
      </c>
      <c r="S11">
        <v>14</v>
      </c>
    </row>
    <row r="12" spans="1:19" x14ac:dyDescent="0.2">
      <c r="A12">
        <v>2016</v>
      </c>
      <c r="B12" t="s">
        <v>426</v>
      </c>
      <c r="C12" t="s">
        <v>320</v>
      </c>
      <c r="D12" t="s">
        <v>108</v>
      </c>
      <c r="E12" t="s">
        <v>96</v>
      </c>
      <c r="F12">
        <v>10</v>
      </c>
      <c r="G12">
        <v>222</v>
      </c>
      <c r="H12">
        <v>365</v>
      </c>
      <c r="I12" s="6">
        <f t="shared" si="0"/>
        <v>60.821917808219183</v>
      </c>
      <c r="J12">
        <v>2665</v>
      </c>
      <c r="K12" s="3">
        <f t="shared" si="1"/>
        <v>7.3013698630136989</v>
      </c>
      <c r="L12" s="4">
        <v>7</v>
      </c>
      <c r="M12">
        <v>26</v>
      </c>
      <c r="N12">
        <v>14</v>
      </c>
      <c r="O12" s="4">
        <v>138</v>
      </c>
      <c r="P12">
        <v>45</v>
      </c>
      <c r="Q12">
        <v>-96</v>
      </c>
      <c r="R12" s="3">
        <f t="shared" si="2"/>
        <v>-2.1333333333333333</v>
      </c>
      <c r="S12">
        <v>2</v>
      </c>
    </row>
    <row r="13" spans="1:19" x14ac:dyDescent="0.2">
      <c r="A13">
        <v>2017</v>
      </c>
      <c r="B13" t="s">
        <v>426</v>
      </c>
      <c r="C13" t="s">
        <v>319</v>
      </c>
      <c r="D13" t="s">
        <v>108</v>
      </c>
      <c r="E13" t="s">
        <v>96</v>
      </c>
      <c r="F13">
        <v>11</v>
      </c>
      <c r="G13">
        <v>223</v>
      </c>
      <c r="H13">
        <v>353</v>
      </c>
      <c r="I13" s="6">
        <f t="shared" si="0"/>
        <v>63.172804532577906</v>
      </c>
      <c r="J13">
        <v>2924</v>
      </c>
      <c r="K13" s="3">
        <f t="shared" si="1"/>
        <v>8.2832861189801701</v>
      </c>
      <c r="L13" s="4">
        <v>9</v>
      </c>
      <c r="M13">
        <v>22</v>
      </c>
      <c r="N13">
        <v>4</v>
      </c>
      <c r="O13" s="4">
        <v>151.1</v>
      </c>
      <c r="P13">
        <v>60</v>
      </c>
      <c r="Q13">
        <v>-137</v>
      </c>
      <c r="R13" s="3">
        <f t="shared" si="2"/>
        <v>-2.2833333333333332</v>
      </c>
      <c r="S13">
        <v>2</v>
      </c>
    </row>
    <row r="14" spans="1:19" x14ac:dyDescent="0.2">
      <c r="A14">
        <v>2018</v>
      </c>
      <c r="B14" t="s">
        <v>383</v>
      </c>
      <c r="C14" t="s">
        <v>321</v>
      </c>
      <c r="D14" t="s">
        <v>108</v>
      </c>
      <c r="E14" t="s">
        <v>96</v>
      </c>
      <c r="F14">
        <v>11</v>
      </c>
      <c r="G14">
        <v>122</v>
      </c>
      <c r="H14">
        <v>194</v>
      </c>
      <c r="I14" s="6">
        <f t="shared" si="0"/>
        <v>62.886597938144327</v>
      </c>
      <c r="J14">
        <v>1799</v>
      </c>
      <c r="K14" s="3">
        <f t="shared" si="1"/>
        <v>9.2731958762886606</v>
      </c>
      <c r="L14" s="4">
        <v>10</v>
      </c>
      <c r="M14">
        <v>14</v>
      </c>
      <c r="N14">
        <v>3</v>
      </c>
      <c r="O14" s="4">
        <v>161.5</v>
      </c>
      <c r="P14">
        <v>86</v>
      </c>
      <c r="Q14">
        <v>255</v>
      </c>
      <c r="R14" s="3">
        <f t="shared" si="2"/>
        <v>2.9651162790697674</v>
      </c>
      <c r="S14">
        <v>6</v>
      </c>
    </row>
    <row r="15" spans="1:19" x14ac:dyDescent="0.2">
      <c r="A15">
        <v>2019</v>
      </c>
      <c r="B15" t="s">
        <v>665</v>
      </c>
      <c r="C15" t="s">
        <v>319</v>
      </c>
      <c r="D15" t="s">
        <v>108</v>
      </c>
      <c r="E15" t="s">
        <v>96</v>
      </c>
      <c r="F15">
        <v>9</v>
      </c>
      <c r="G15">
        <v>93</v>
      </c>
      <c r="H15">
        <v>170</v>
      </c>
      <c r="I15" s="6">
        <f t="shared" si="0"/>
        <v>54.705882352941181</v>
      </c>
      <c r="J15">
        <v>830</v>
      </c>
      <c r="K15" s="3">
        <f t="shared" si="1"/>
        <v>4.882352941176471</v>
      </c>
      <c r="L15" s="4">
        <v>4.0999999999999996</v>
      </c>
      <c r="M15">
        <v>7</v>
      </c>
      <c r="N15">
        <v>6</v>
      </c>
      <c r="O15" s="4">
        <v>102.2</v>
      </c>
      <c r="P15">
        <v>34</v>
      </c>
      <c r="Q15">
        <v>-86</v>
      </c>
      <c r="R15" s="3">
        <f t="shared" si="2"/>
        <v>-2.5294117647058822</v>
      </c>
      <c r="S15">
        <v>0</v>
      </c>
    </row>
    <row r="16" spans="1:19" x14ac:dyDescent="0.2">
      <c r="A16">
        <v>2020</v>
      </c>
      <c r="B16" t="s">
        <v>666</v>
      </c>
      <c r="C16" t="s">
        <v>322</v>
      </c>
      <c r="D16" t="s">
        <v>108</v>
      </c>
      <c r="E16" t="s">
        <v>96</v>
      </c>
      <c r="F16">
        <v>3</v>
      </c>
      <c r="G16">
        <v>24</v>
      </c>
      <c r="H16">
        <v>40</v>
      </c>
      <c r="I16" s="6">
        <f t="shared" si="0"/>
        <v>60</v>
      </c>
      <c r="J16">
        <v>166</v>
      </c>
      <c r="K16" s="3">
        <f t="shared" si="1"/>
        <v>4.1500000000000004</v>
      </c>
      <c r="L16" s="4">
        <v>3.5</v>
      </c>
      <c r="M16">
        <v>1</v>
      </c>
      <c r="N16">
        <v>1</v>
      </c>
      <c r="O16" s="4">
        <v>98.1</v>
      </c>
      <c r="P16">
        <v>21</v>
      </c>
      <c r="Q16">
        <v>62</v>
      </c>
      <c r="R16" s="3">
        <f t="shared" ref="R16:R25" si="3">Q16/P16</f>
        <v>2.9523809523809526</v>
      </c>
      <c r="S16">
        <v>0</v>
      </c>
    </row>
    <row r="17" spans="1:19" x14ac:dyDescent="0.2">
      <c r="A17">
        <v>2018</v>
      </c>
      <c r="B17" t="s">
        <v>378</v>
      </c>
      <c r="C17" t="s">
        <v>322</v>
      </c>
      <c r="D17" t="s">
        <v>251</v>
      </c>
      <c r="E17" t="s">
        <v>96</v>
      </c>
      <c r="F17">
        <v>10</v>
      </c>
      <c r="G17">
        <v>222</v>
      </c>
      <c r="H17">
        <v>393</v>
      </c>
      <c r="I17" s="6">
        <f t="shared" ref="I17:I25" si="4">G17/H17*100</f>
        <v>56.488549618320619</v>
      </c>
      <c r="J17">
        <v>2563</v>
      </c>
      <c r="K17" s="3">
        <f t="shared" ref="K17:K25" si="5">J17/H17</f>
        <v>6.5216284987277353</v>
      </c>
      <c r="L17" s="4">
        <v>6.2</v>
      </c>
      <c r="M17">
        <v>13</v>
      </c>
      <c r="N17">
        <v>9</v>
      </c>
      <c r="O17" s="4">
        <v>117.6</v>
      </c>
      <c r="P17">
        <v>86</v>
      </c>
      <c r="Q17">
        <v>117</v>
      </c>
      <c r="R17" s="3">
        <f t="shared" si="3"/>
        <v>1.3604651162790697</v>
      </c>
      <c r="S17">
        <v>0</v>
      </c>
    </row>
    <row r="18" spans="1:19" x14ac:dyDescent="0.2">
      <c r="A18">
        <v>2019</v>
      </c>
      <c r="B18" t="s">
        <v>378</v>
      </c>
      <c r="C18" t="s">
        <v>320</v>
      </c>
      <c r="D18" t="s">
        <v>251</v>
      </c>
      <c r="E18" t="s">
        <v>96</v>
      </c>
      <c r="F18">
        <v>12</v>
      </c>
      <c r="G18">
        <v>275</v>
      </c>
      <c r="H18">
        <v>437</v>
      </c>
      <c r="I18" s="6">
        <f t="shared" si="4"/>
        <v>62.929061784897023</v>
      </c>
      <c r="J18">
        <v>2588</v>
      </c>
      <c r="K18" s="3">
        <f t="shared" si="5"/>
        <v>5.9221967963386728</v>
      </c>
      <c r="L18" s="4">
        <v>5</v>
      </c>
      <c r="M18">
        <v>14</v>
      </c>
      <c r="N18">
        <v>15</v>
      </c>
      <c r="O18" s="4">
        <v>116.4</v>
      </c>
      <c r="P18">
        <v>106</v>
      </c>
      <c r="Q18">
        <v>41</v>
      </c>
      <c r="R18" s="3">
        <f t="shared" si="3"/>
        <v>0.3867924528301887</v>
      </c>
      <c r="S18">
        <v>4</v>
      </c>
    </row>
    <row r="19" spans="1:19" x14ac:dyDescent="0.2">
      <c r="A19">
        <v>2020</v>
      </c>
      <c r="B19" t="s">
        <v>250</v>
      </c>
      <c r="C19" t="s">
        <v>319</v>
      </c>
      <c r="D19" t="s">
        <v>251</v>
      </c>
      <c r="E19" t="s">
        <v>96</v>
      </c>
      <c r="F19">
        <v>2</v>
      </c>
      <c r="G19">
        <v>36</v>
      </c>
      <c r="H19">
        <v>60</v>
      </c>
      <c r="I19" s="6">
        <f t="shared" si="4"/>
        <v>60</v>
      </c>
      <c r="J19">
        <v>358</v>
      </c>
      <c r="K19" s="3">
        <f t="shared" si="5"/>
        <v>5.9666666666666668</v>
      </c>
      <c r="L19" s="4">
        <v>4.0999999999999996</v>
      </c>
      <c r="M19">
        <v>1</v>
      </c>
      <c r="N19">
        <v>3</v>
      </c>
      <c r="O19" s="4">
        <v>105.6</v>
      </c>
      <c r="P19">
        <v>19</v>
      </c>
      <c r="Q19">
        <v>80</v>
      </c>
      <c r="R19" s="3">
        <f t="shared" si="3"/>
        <v>4.2105263157894735</v>
      </c>
      <c r="S19">
        <v>2</v>
      </c>
    </row>
    <row r="20" spans="1:19" x14ac:dyDescent="0.2">
      <c r="A20">
        <v>2014</v>
      </c>
      <c r="B20" t="s">
        <v>545</v>
      </c>
      <c r="C20" t="s">
        <v>321</v>
      </c>
      <c r="D20" t="s">
        <v>49</v>
      </c>
      <c r="E20" t="s">
        <v>96</v>
      </c>
      <c r="F20">
        <v>13</v>
      </c>
      <c r="G20">
        <v>256</v>
      </c>
      <c r="H20">
        <v>427</v>
      </c>
      <c r="I20" s="6">
        <f t="shared" si="4"/>
        <v>59.953161592505857</v>
      </c>
      <c r="J20">
        <v>3445</v>
      </c>
      <c r="K20" s="3">
        <f t="shared" si="5"/>
        <v>8.0679156908665099</v>
      </c>
      <c r="L20" s="4">
        <v>8</v>
      </c>
      <c r="M20">
        <v>29</v>
      </c>
      <c r="N20">
        <v>14</v>
      </c>
      <c r="O20" s="4">
        <v>143.6</v>
      </c>
      <c r="P20">
        <v>114</v>
      </c>
      <c r="Q20">
        <v>283</v>
      </c>
      <c r="R20" s="3">
        <f t="shared" si="3"/>
        <v>2.4824561403508771</v>
      </c>
      <c r="S20">
        <v>8</v>
      </c>
    </row>
    <row r="21" spans="1:19" x14ac:dyDescent="0.2">
      <c r="A21">
        <v>2015</v>
      </c>
      <c r="B21" t="s">
        <v>143</v>
      </c>
      <c r="C21" t="s">
        <v>320</v>
      </c>
      <c r="D21" t="s">
        <v>49</v>
      </c>
      <c r="E21" t="s">
        <v>96</v>
      </c>
      <c r="F21">
        <v>13</v>
      </c>
      <c r="G21">
        <v>210</v>
      </c>
      <c r="H21">
        <v>334</v>
      </c>
      <c r="I21" s="6">
        <f t="shared" si="4"/>
        <v>62.874251497005986</v>
      </c>
      <c r="J21">
        <v>2880</v>
      </c>
      <c r="K21" s="3">
        <f t="shared" si="5"/>
        <v>8.6227544910179645</v>
      </c>
      <c r="L21" s="4">
        <v>8.5</v>
      </c>
      <c r="M21">
        <v>21</v>
      </c>
      <c r="N21">
        <v>10</v>
      </c>
      <c r="O21" s="4">
        <v>150.1</v>
      </c>
      <c r="P21">
        <v>135</v>
      </c>
      <c r="Q21">
        <v>525</v>
      </c>
      <c r="R21" s="3">
        <f t="shared" si="3"/>
        <v>3.8888888888888888</v>
      </c>
      <c r="S21">
        <v>10</v>
      </c>
    </row>
    <row r="22" spans="1:19" x14ac:dyDescent="0.2">
      <c r="A22">
        <v>2016</v>
      </c>
      <c r="B22" t="s">
        <v>143</v>
      </c>
      <c r="C22" t="s">
        <v>319</v>
      </c>
      <c r="D22" t="s">
        <v>49</v>
      </c>
      <c r="E22" t="s">
        <v>96</v>
      </c>
      <c r="F22">
        <v>12</v>
      </c>
      <c r="G22">
        <v>212</v>
      </c>
      <c r="H22">
        <v>361</v>
      </c>
      <c r="I22" s="6">
        <f t="shared" si="4"/>
        <v>58.72576177285319</v>
      </c>
      <c r="J22">
        <v>2925</v>
      </c>
      <c r="K22" s="3">
        <f t="shared" si="5"/>
        <v>8.1024930747922443</v>
      </c>
      <c r="L22" s="4">
        <v>8.4</v>
      </c>
      <c r="M22">
        <v>26</v>
      </c>
      <c r="N22">
        <v>9</v>
      </c>
      <c r="O22" s="4">
        <v>145.6</v>
      </c>
      <c r="P22">
        <v>129</v>
      </c>
      <c r="Q22">
        <v>472</v>
      </c>
      <c r="R22" s="3">
        <f t="shared" si="3"/>
        <v>3.6589147286821704</v>
      </c>
      <c r="S22">
        <v>8</v>
      </c>
    </row>
    <row r="23" spans="1:19" x14ac:dyDescent="0.2">
      <c r="A23">
        <v>2017</v>
      </c>
      <c r="B23" t="s">
        <v>464</v>
      </c>
      <c r="C23" t="s">
        <v>319</v>
      </c>
      <c r="D23" t="s">
        <v>49</v>
      </c>
      <c r="E23" t="s">
        <v>96</v>
      </c>
      <c r="F23">
        <v>12</v>
      </c>
      <c r="G23">
        <v>136</v>
      </c>
      <c r="H23">
        <v>275</v>
      </c>
      <c r="I23" s="6">
        <f t="shared" si="4"/>
        <v>49.454545454545453</v>
      </c>
      <c r="J23">
        <v>1870</v>
      </c>
      <c r="K23" s="3">
        <f t="shared" si="5"/>
        <v>6.8</v>
      </c>
      <c r="L23" s="4">
        <v>7</v>
      </c>
      <c r="M23">
        <v>16</v>
      </c>
      <c r="N23">
        <v>6</v>
      </c>
      <c r="O23" s="4">
        <v>121.4</v>
      </c>
      <c r="P23">
        <v>140</v>
      </c>
      <c r="Q23">
        <v>804</v>
      </c>
      <c r="R23" s="3">
        <f t="shared" si="3"/>
        <v>5.7428571428571429</v>
      </c>
      <c r="S23">
        <v>14</v>
      </c>
    </row>
    <row r="24" spans="1:19" x14ac:dyDescent="0.2">
      <c r="A24">
        <v>2018</v>
      </c>
      <c r="B24" t="s">
        <v>195</v>
      </c>
      <c r="C24" t="s">
        <v>319</v>
      </c>
      <c r="D24" t="s">
        <v>49</v>
      </c>
      <c r="E24" t="s">
        <v>96</v>
      </c>
      <c r="F24">
        <v>10</v>
      </c>
      <c r="G24">
        <v>214</v>
      </c>
      <c r="H24">
        <v>314</v>
      </c>
      <c r="I24" s="6">
        <f t="shared" si="4"/>
        <v>68.152866242038215</v>
      </c>
      <c r="J24">
        <v>2628</v>
      </c>
      <c r="K24" s="3">
        <f t="shared" si="5"/>
        <v>8.369426751592357</v>
      </c>
      <c r="L24" s="4">
        <v>8.6</v>
      </c>
      <c r="M24">
        <v>19</v>
      </c>
      <c r="N24">
        <v>7</v>
      </c>
      <c r="O24" s="4">
        <v>154</v>
      </c>
      <c r="P24">
        <v>95</v>
      </c>
      <c r="Q24">
        <v>280</v>
      </c>
      <c r="R24" s="3">
        <f t="shared" si="3"/>
        <v>2.9473684210526314</v>
      </c>
      <c r="S24">
        <v>4</v>
      </c>
    </row>
    <row r="25" spans="1:19" x14ac:dyDescent="0.2">
      <c r="A25">
        <v>2019</v>
      </c>
      <c r="B25" t="s">
        <v>195</v>
      </c>
      <c r="C25" t="s">
        <v>321</v>
      </c>
      <c r="D25" t="s">
        <v>49</v>
      </c>
      <c r="E25" t="s">
        <v>96</v>
      </c>
      <c r="F25">
        <v>13</v>
      </c>
      <c r="G25">
        <v>240</v>
      </c>
      <c r="H25">
        <v>399</v>
      </c>
      <c r="I25" s="6">
        <f t="shared" si="4"/>
        <v>60.150375939849624</v>
      </c>
      <c r="J25">
        <v>3034</v>
      </c>
      <c r="K25" s="3">
        <f t="shared" si="5"/>
        <v>7.6040100250626566</v>
      </c>
      <c r="L25" s="4">
        <v>8.6</v>
      </c>
      <c r="M25">
        <v>34</v>
      </c>
      <c r="N25">
        <v>6</v>
      </c>
      <c r="O25" s="4">
        <v>149.1</v>
      </c>
      <c r="P25">
        <v>112</v>
      </c>
      <c r="Q25">
        <v>546</v>
      </c>
      <c r="R25" s="3">
        <f t="shared" si="3"/>
        <v>4.875</v>
      </c>
      <c r="S25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F0415-5FDC-9541-92AF-91BDA2C6D4AD}">
  <dimension ref="A1:S87"/>
  <sheetViews>
    <sheetView workbookViewId="0">
      <pane ySplit="1" topLeftCell="A53" activePane="bottomLeft" state="frozen"/>
      <selection pane="bottomLeft" activeCell="R85" sqref="A1:S87"/>
    </sheetView>
  </sheetViews>
  <sheetFormatPr baseColWidth="10" defaultRowHeight="16" x14ac:dyDescent="0.2"/>
  <cols>
    <col min="1" max="1" width="5.1640625" bestFit="1" customWidth="1"/>
    <col min="2" max="2" width="17" bestFit="1" customWidth="1"/>
    <col min="4" max="4" width="18.33203125" bestFit="1" customWidth="1"/>
    <col min="5" max="5" width="10.33203125" bestFit="1" customWidth="1"/>
    <col min="6" max="6" width="7" bestFit="1" customWidth="1"/>
    <col min="7" max="7" width="11.33203125" bestFit="1" customWidth="1"/>
    <col min="8" max="8" width="8.83203125" bestFit="1" customWidth="1"/>
    <col min="9" max="9" width="20.83203125" bestFit="1" customWidth="1"/>
    <col min="10" max="11" width="5.6640625" bestFit="1" customWidth="1"/>
    <col min="12" max="12" width="5.33203125" bestFit="1" customWidth="1"/>
    <col min="13" max="14" width="3.33203125" bestFit="1" customWidth="1"/>
    <col min="15" max="15" width="5.6640625" bestFit="1" customWidth="1"/>
    <col min="16" max="16" width="13.83203125" bestFit="1" customWidth="1"/>
    <col min="17" max="17" width="10.6640625" bestFit="1" customWidth="1"/>
    <col min="18" max="18" width="12.83203125" bestFit="1" customWidth="1"/>
    <col min="19" max="19" width="8.33203125" bestFit="1" customWidth="1"/>
  </cols>
  <sheetData>
    <row r="1" spans="1:19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</row>
    <row r="2" spans="1:19" x14ac:dyDescent="0.2">
      <c r="A2">
        <v>2014</v>
      </c>
      <c r="B2" t="s">
        <v>561</v>
      </c>
      <c r="C2" t="s">
        <v>321</v>
      </c>
      <c r="D2" t="s">
        <v>63</v>
      </c>
      <c r="E2" t="s">
        <v>91</v>
      </c>
      <c r="F2">
        <v>10</v>
      </c>
      <c r="G2">
        <v>208</v>
      </c>
      <c r="H2">
        <v>383</v>
      </c>
      <c r="I2" s="6">
        <f t="shared" ref="I2:I3" si="0">G2/H2*100</f>
        <v>54.308093994778076</v>
      </c>
      <c r="J2">
        <v>2189</v>
      </c>
      <c r="K2" s="3">
        <f t="shared" ref="K2:K12" si="1">J2/H2</f>
        <v>5.7154046997389036</v>
      </c>
      <c r="L2">
        <v>5.2</v>
      </c>
      <c r="M2">
        <v>9</v>
      </c>
      <c r="N2">
        <v>8</v>
      </c>
      <c r="O2" s="4">
        <v>105.9</v>
      </c>
      <c r="P2">
        <v>46</v>
      </c>
      <c r="Q2">
        <v>18</v>
      </c>
      <c r="R2" s="3">
        <f t="shared" ref="R2:R18" si="2">Q2/P2</f>
        <v>0.39130434782608697</v>
      </c>
      <c r="S2">
        <v>1</v>
      </c>
    </row>
    <row r="3" spans="1:19" x14ac:dyDescent="0.2">
      <c r="A3">
        <v>2015</v>
      </c>
      <c r="B3" t="s">
        <v>517</v>
      </c>
      <c r="C3" t="s">
        <v>320</v>
      </c>
      <c r="D3" t="s">
        <v>63</v>
      </c>
      <c r="E3" t="s">
        <v>91</v>
      </c>
      <c r="F3">
        <v>12</v>
      </c>
      <c r="G3">
        <v>162</v>
      </c>
      <c r="H3">
        <v>307</v>
      </c>
      <c r="I3" s="6">
        <f t="shared" si="0"/>
        <v>52.76872964169381</v>
      </c>
      <c r="J3">
        <v>2202</v>
      </c>
      <c r="K3" s="3">
        <f t="shared" si="1"/>
        <v>7.1726384364820843</v>
      </c>
      <c r="L3">
        <v>6.6</v>
      </c>
      <c r="M3">
        <v>16</v>
      </c>
      <c r="N3">
        <v>11</v>
      </c>
      <c r="O3" s="4">
        <v>123.1</v>
      </c>
      <c r="P3">
        <v>135</v>
      </c>
      <c r="Q3">
        <v>603</v>
      </c>
      <c r="R3" s="3">
        <f t="shared" si="2"/>
        <v>4.4666666666666668</v>
      </c>
      <c r="S3">
        <v>3</v>
      </c>
    </row>
    <row r="4" spans="1:19" x14ac:dyDescent="0.2">
      <c r="A4">
        <v>2016</v>
      </c>
      <c r="B4" t="s">
        <v>517</v>
      </c>
      <c r="C4" t="s">
        <v>319</v>
      </c>
      <c r="D4" t="s">
        <v>63</v>
      </c>
      <c r="E4" t="s">
        <v>91</v>
      </c>
      <c r="F4">
        <v>8</v>
      </c>
      <c r="G4">
        <v>146</v>
      </c>
      <c r="H4">
        <v>242</v>
      </c>
      <c r="I4" s="6">
        <v>60.3</v>
      </c>
      <c r="J4">
        <v>2079</v>
      </c>
      <c r="K4" s="3">
        <f t="shared" si="1"/>
        <v>8.5909090909090917</v>
      </c>
      <c r="L4">
        <v>9</v>
      </c>
      <c r="M4">
        <v>18</v>
      </c>
      <c r="N4">
        <v>6</v>
      </c>
      <c r="O4" s="4">
        <v>152.1</v>
      </c>
      <c r="P4">
        <v>42</v>
      </c>
      <c r="Q4">
        <v>34</v>
      </c>
      <c r="R4" s="3">
        <f t="shared" si="2"/>
        <v>0.80952380952380953</v>
      </c>
      <c r="S4">
        <v>1</v>
      </c>
    </row>
    <row r="5" spans="1:19" x14ac:dyDescent="0.2">
      <c r="A5">
        <v>2017</v>
      </c>
      <c r="B5" t="s">
        <v>517</v>
      </c>
      <c r="C5" t="s">
        <v>321</v>
      </c>
      <c r="D5" t="s">
        <v>63</v>
      </c>
      <c r="E5" t="s">
        <v>91</v>
      </c>
      <c r="F5">
        <v>10</v>
      </c>
      <c r="G5">
        <v>159</v>
      </c>
      <c r="H5">
        <v>278</v>
      </c>
      <c r="I5" s="6">
        <v>57.2</v>
      </c>
      <c r="J5">
        <v>1777</v>
      </c>
      <c r="K5" s="3">
        <f t="shared" si="1"/>
        <v>6.3920863309352516</v>
      </c>
      <c r="L5">
        <v>5.9</v>
      </c>
      <c r="M5">
        <v>14</v>
      </c>
      <c r="N5">
        <v>9</v>
      </c>
      <c r="O5" s="4">
        <v>121</v>
      </c>
      <c r="P5">
        <v>43</v>
      </c>
      <c r="Q5">
        <v>-25</v>
      </c>
      <c r="R5" s="3">
        <f t="shared" si="2"/>
        <v>-0.58139534883720934</v>
      </c>
      <c r="S5">
        <v>1</v>
      </c>
    </row>
    <row r="6" spans="1:19" x14ac:dyDescent="0.2">
      <c r="A6">
        <v>2018</v>
      </c>
      <c r="B6" t="s">
        <v>373</v>
      </c>
      <c r="C6" t="s">
        <v>320</v>
      </c>
      <c r="D6" t="s">
        <v>63</v>
      </c>
      <c r="E6" t="s">
        <v>91</v>
      </c>
      <c r="F6">
        <v>11</v>
      </c>
      <c r="G6">
        <v>178</v>
      </c>
      <c r="H6">
        <v>342</v>
      </c>
      <c r="I6" s="6">
        <f t="shared" ref="I6:I55" si="3">G6/H6*100</f>
        <v>52.046783625730995</v>
      </c>
      <c r="J6">
        <v>2329</v>
      </c>
      <c r="K6" s="3">
        <f t="shared" si="1"/>
        <v>6.8099415204678362</v>
      </c>
      <c r="L6">
        <v>6.6</v>
      </c>
      <c r="M6">
        <v>15</v>
      </c>
      <c r="N6">
        <v>8</v>
      </c>
      <c r="O6" s="4">
        <v>119</v>
      </c>
      <c r="P6">
        <v>131</v>
      </c>
      <c r="Q6">
        <v>303</v>
      </c>
      <c r="R6" s="3">
        <f t="shared" si="2"/>
        <v>2.3129770992366412</v>
      </c>
      <c r="S6">
        <v>1</v>
      </c>
    </row>
    <row r="7" spans="1:19" x14ac:dyDescent="0.2">
      <c r="A7">
        <v>2019</v>
      </c>
      <c r="B7" t="s">
        <v>373</v>
      </c>
      <c r="C7" t="s">
        <v>319</v>
      </c>
      <c r="D7" t="s">
        <v>63</v>
      </c>
      <c r="E7" t="s">
        <v>91</v>
      </c>
      <c r="F7">
        <v>10</v>
      </c>
      <c r="G7">
        <v>151</v>
      </c>
      <c r="H7">
        <v>280</v>
      </c>
      <c r="I7" s="6">
        <f t="shared" si="3"/>
        <v>53.928571428571423</v>
      </c>
      <c r="J7">
        <v>1820</v>
      </c>
      <c r="K7" s="3">
        <f t="shared" si="1"/>
        <v>6.5</v>
      </c>
      <c r="L7">
        <v>6.3</v>
      </c>
      <c r="M7">
        <v>11</v>
      </c>
      <c r="N7">
        <v>6</v>
      </c>
      <c r="O7" s="4">
        <v>117.2</v>
      </c>
      <c r="P7">
        <v>109</v>
      </c>
      <c r="Q7">
        <v>121</v>
      </c>
      <c r="R7" s="3">
        <f t="shared" si="2"/>
        <v>1.1100917431192661</v>
      </c>
      <c r="S7">
        <v>0</v>
      </c>
    </row>
    <row r="8" spans="1:19" x14ac:dyDescent="0.2">
      <c r="A8">
        <v>2020</v>
      </c>
      <c r="B8" t="s">
        <v>260</v>
      </c>
      <c r="C8" t="s">
        <v>322</v>
      </c>
      <c r="D8" t="s">
        <v>63</v>
      </c>
      <c r="E8" t="s">
        <v>91</v>
      </c>
      <c r="F8">
        <v>6</v>
      </c>
      <c r="G8">
        <v>76</v>
      </c>
      <c r="H8">
        <v>132</v>
      </c>
      <c r="I8" s="6">
        <f t="shared" si="3"/>
        <v>57.575757575757578</v>
      </c>
      <c r="J8">
        <v>784</v>
      </c>
      <c r="K8" s="3">
        <f t="shared" si="1"/>
        <v>5.9393939393939394</v>
      </c>
      <c r="L8">
        <v>4.8</v>
      </c>
      <c r="M8">
        <v>4</v>
      </c>
      <c r="N8">
        <v>5</v>
      </c>
      <c r="O8" s="4">
        <v>109.9</v>
      </c>
      <c r="P8">
        <v>48</v>
      </c>
      <c r="Q8">
        <v>-44</v>
      </c>
      <c r="R8" s="3">
        <f t="shared" si="2"/>
        <v>-0.91666666666666663</v>
      </c>
      <c r="S8">
        <v>0</v>
      </c>
    </row>
    <row r="9" spans="1:19" x14ac:dyDescent="0.2">
      <c r="A9">
        <v>2014</v>
      </c>
      <c r="B9" t="s">
        <v>605</v>
      </c>
      <c r="C9" t="s">
        <v>320</v>
      </c>
      <c r="D9" t="s">
        <v>107</v>
      </c>
      <c r="E9" t="s">
        <v>91</v>
      </c>
      <c r="F9">
        <v>6</v>
      </c>
      <c r="G9">
        <v>115</v>
      </c>
      <c r="H9">
        <v>209</v>
      </c>
      <c r="I9" s="6">
        <f t="shared" si="3"/>
        <v>55.023923444976077</v>
      </c>
      <c r="J9">
        <v>1302</v>
      </c>
      <c r="K9" s="3">
        <f t="shared" si="1"/>
        <v>6.2296650717703352</v>
      </c>
      <c r="L9">
        <v>6</v>
      </c>
      <c r="M9">
        <v>9</v>
      </c>
      <c r="N9">
        <v>5</v>
      </c>
      <c r="O9" s="4">
        <v>116.8</v>
      </c>
      <c r="P9">
        <v>27</v>
      </c>
      <c r="Q9">
        <v>96</v>
      </c>
      <c r="R9" s="3">
        <f t="shared" si="2"/>
        <v>3.5555555555555554</v>
      </c>
      <c r="S9">
        <v>2</v>
      </c>
    </row>
    <row r="10" spans="1:19" x14ac:dyDescent="0.2">
      <c r="A10">
        <v>2015</v>
      </c>
      <c r="B10" t="s">
        <v>375</v>
      </c>
      <c r="C10" t="s">
        <v>322</v>
      </c>
      <c r="D10" t="s">
        <v>107</v>
      </c>
      <c r="E10" t="s">
        <v>91</v>
      </c>
      <c r="F10">
        <v>11</v>
      </c>
      <c r="G10">
        <v>228</v>
      </c>
      <c r="H10">
        <v>391</v>
      </c>
      <c r="I10" s="6">
        <f t="shared" si="3"/>
        <v>58.312020460358063</v>
      </c>
      <c r="J10">
        <v>2276</v>
      </c>
      <c r="K10" s="3">
        <f t="shared" si="1"/>
        <v>5.8209718670076729</v>
      </c>
      <c r="L10">
        <v>5.9</v>
      </c>
      <c r="M10">
        <v>16</v>
      </c>
      <c r="N10">
        <v>6</v>
      </c>
      <c r="O10" s="4">
        <v>117.6</v>
      </c>
      <c r="P10">
        <v>88</v>
      </c>
      <c r="Q10">
        <v>399</v>
      </c>
      <c r="R10" s="3">
        <f t="shared" si="2"/>
        <v>4.5340909090909092</v>
      </c>
      <c r="S10">
        <v>2</v>
      </c>
    </row>
    <row r="11" spans="1:19" x14ac:dyDescent="0.2">
      <c r="A11">
        <v>2016</v>
      </c>
      <c r="B11" t="s">
        <v>375</v>
      </c>
      <c r="C11" t="s">
        <v>320</v>
      </c>
      <c r="D11" t="s">
        <v>107</v>
      </c>
      <c r="E11" t="s">
        <v>91</v>
      </c>
      <c r="F11">
        <v>11</v>
      </c>
      <c r="G11">
        <v>242</v>
      </c>
      <c r="H11">
        <v>394</v>
      </c>
      <c r="I11" s="6">
        <f t="shared" si="3"/>
        <v>61.421319796954307</v>
      </c>
      <c r="J11">
        <v>2541</v>
      </c>
      <c r="K11" s="3">
        <f t="shared" si="1"/>
        <v>6.4492385786802027</v>
      </c>
      <c r="L11">
        <v>5.7</v>
      </c>
      <c r="M11">
        <v>13</v>
      </c>
      <c r="N11">
        <v>12</v>
      </c>
      <c r="O11" s="4">
        <v>120.4</v>
      </c>
      <c r="P11">
        <v>127</v>
      </c>
      <c r="Q11">
        <v>540</v>
      </c>
      <c r="R11" s="3">
        <f t="shared" si="2"/>
        <v>4.2519685039370083</v>
      </c>
      <c r="S11">
        <v>8</v>
      </c>
    </row>
    <row r="12" spans="1:19" x14ac:dyDescent="0.2">
      <c r="A12">
        <v>2017</v>
      </c>
      <c r="B12" t="s">
        <v>605</v>
      </c>
      <c r="C12" t="s">
        <v>321</v>
      </c>
      <c r="D12" t="s">
        <v>107</v>
      </c>
      <c r="E12" t="s">
        <v>91</v>
      </c>
      <c r="F12">
        <v>8</v>
      </c>
      <c r="G12">
        <v>110</v>
      </c>
      <c r="H12">
        <v>207</v>
      </c>
      <c r="I12" s="6">
        <f t="shared" si="3"/>
        <v>53.140096618357489</v>
      </c>
      <c r="J12">
        <v>970</v>
      </c>
      <c r="K12" s="3">
        <f t="shared" si="1"/>
        <v>4.6859903381642516</v>
      </c>
      <c r="L12">
        <v>3.1</v>
      </c>
      <c r="M12">
        <v>2</v>
      </c>
      <c r="N12">
        <v>8</v>
      </c>
      <c r="O12" s="4">
        <v>88</v>
      </c>
      <c r="P12">
        <v>422</v>
      </c>
      <c r="Q12">
        <v>34</v>
      </c>
      <c r="R12" s="3">
        <f t="shared" si="2"/>
        <v>8.0568720379146919E-2</v>
      </c>
      <c r="S12">
        <v>0</v>
      </c>
    </row>
    <row r="13" spans="1:19" x14ac:dyDescent="0.2">
      <c r="A13">
        <v>2018</v>
      </c>
      <c r="B13" t="s">
        <v>375</v>
      </c>
      <c r="C13" t="s">
        <v>319</v>
      </c>
      <c r="D13" t="s">
        <v>107</v>
      </c>
      <c r="E13" t="s">
        <v>91</v>
      </c>
      <c r="F13">
        <v>9</v>
      </c>
      <c r="G13">
        <v>194</v>
      </c>
      <c r="H13">
        <v>335</v>
      </c>
      <c r="I13" s="6">
        <f t="shared" si="3"/>
        <v>57.910447761194028</v>
      </c>
      <c r="J13">
        <v>1917</v>
      </c>
      <c r="K13" s="3">
        <f t="shared" ref="K13:K73" si="4">J13/H13</f>
        <v>5.7223880597014922</v>
      </c>
      <c r="L13">
        <v>5.8</v>
      </c>
      <c r="M13">
        <v>11</v>
      </c>
      <c r="N13">
        <v>4</v>
      </c>
      <c r="O13" s="4">
        <v>114.4</v>
      </c>
      <c r="P13">
        <v>86</v>
      </c>
      <c r="Q13">
        <v>357</v>
      </c>
      <c r="R13" s="3">
        <f t="shared" si="2"/>
        <v>4.1511627906976747</v>
      </c>
      <c r="S13">
        <v>5</v>
      </c>
    </row>
    <row r="14" spans="1:19" x14ac:dyDescent="0.2">
      <c r="A14">
        <v>2019</v>
      </c>
      <c r="B14" t="s">
        <v>286</v>
      </c>
      <c r="C14" t="s">
        <v>319</v>
      </c>
      <c r="D14" t="s">
        <v>107</v>
      </c>
      <c r="E14" t="s">
        <v>91</v>
      </c>
      <c r="F14">
        <v>12</v>
      </c>
      <c r="G14">
        <v>238</v>
      </c>
      <c r="H14">
        <v>370</v>
      </c>
      <c r="I14" s="6">
        <f t="shared" si="3"/>
        <v>64.324324324324323</v>
      </c>
      <c r="J14">
        <v>2918</v>
      </c>
      <c r="K14" s="3">
        <f t="shared" si="4"/>
        <v>7.8864864864864863</v>
      </c>
      <c r="L14">
        <v>8.3000000000000007</v>
      </c>
      <c r="M14">
        <v>24</v>
      </c>
      <c r="N14">
        <v>7</v>
      </c>
      <c r="O14" s="4">
        <v>148.19999999999999</v>
      </c>
      <c r="P14">
        <v>91</v>
      </c>
      <c r="Q14">
        <v>171</v>
      </c>
      <c r="R14" s="3">
        <f t="shared" si="2"/>
        <v>1.8791208791208791</v>
      </c>
      <c r="S14">
        <v>5</v>
      </c>
    </row>
    <row r="15" spans="1:19" x14ac:dyDescent="0.2">
      <c r="A15">
        <v>2020</v>
      </c>
      <c r="B15" t="s">
        <v>286</v>
      </c>
      <c r="C15" t="s">
        <v>321</v>
      </c>
      <c r="D15" t="s">
        <v>107</v>
      </c>
      <c r="E15" t="s">
        <v>91</v>
      </c>
      <c r="F15">
        <v>8</v>
      </c>
      <c r="G15">
        <v>164</v>
      </c>
      <c r="H15">
        <v>250</v>
      </c>
      <c r="I15" s="6">
        <f t="shared" si="3"/>
        <v>65.600000000000009</v>
      </c>
      <c r="J15">
        <v>2164</v>
      </c>
      <c r="K15" s="3">
        <f t="shared" si="4"/>
        <v>8.6560000000000006</v>
      </c>
      <c r="L15">
        <v>8.9</v>
      </c>
      <c r="M15">
        <v>17</v>
      </c>
      <c r="N15">
        <v>6</v>
      </c>
      <c r="O15" s="4">
        <v>156</v>
      </c>
      <c r="P15">
        <v>80</v>
      </c>
      <c r="Q15">
        <v>49</v>
      </c>
      <c r="R15" s="3">
        <f t="shared" si="2"/>
        <v>0.61250000000000004</v>
      </c>
      <c r="S15">
        <v>4</v>
      </c>
    </row>
    <row r="16" spans="1:19" x14ac:dyDescent="0.2">
      <c r="A16">
        <v>2014</v>
      </c>
      <c r="B16" t="s">
        <v>582</v>
      </c>
      <c r="C16" t="s">
        <v>320</v>
      </c>
      <c r="D16" t="s">
        <v>277</v>
      </c>
      <c r="E16" t="s">
        <v>91</v>
      </c>
      <c r="F16">
        <v>13</v>
      </c>
      <c r="G16">
        <v>280</v>
      </c>
      <c r="H16">
        <v>483</v>
      </c>
      <c r="I16" s="6">
        <f t="shared" si="3"/>
        <v>57.971014492753625</v>
      </c>
      <c r="J16">
        <v>3173</v>
      </c>
      <c r="K16" s="3">
        <f t="shared" si="4"/>
        <v>6.5693581780538306</v>
      </c>
      <c r="L16">
        <v>6.1</v>
      </c>
      <c r="M16">
        <v>15</v>
      </c>
      <c r="N16">
        <v>12</v>
      </c>
      <c r="O16" s="4">
        <v>118.4</v>
      </c>
      <c r="P16">
        <v>67</v>
      </c>
      <c r="Q16">
        <v>136</v>
      </c>
      <c r="R16" s="3">
        <f t="shared" si="2"/>
        <v>2.0298507462686568</v>
      </c>
      <c r="S16">
        <v>2</v>
      </c>
    </row>
    <row r="17" spans="1:19" x14ac:dyDescent="0.2">
      <c r="A17">
        <v>2015</v>
      </c>
      <c r="B17" t="s">
        <v>505</v>
      </c>
      <c r="C17" t="s">
        <v>321</v>
      </c>
      <c r="D17" t="s">
        <v>277</v>
      </c>
      <c r="E17" t="s">
        <v>91</v>
      </c>
      <c r="F17">
        <v>14</v>
      </c>
      <c r="G17">
        <v>383</v>
      </c>
      <c r="H17">
        <v>569</v>
      </c>
      <c r="I17" s="6">
        <f t="shared" si="3"/>
        <v>67.311072056239013</v>
      </c>
      <c r="J17">
        <v>4946</v>
      </c>
      <c r="K17" s="3">
        <f t="shared" si="4"/>
        <v>8.6924428822495603</v>
      </c>
      <c r="L17">
        <v>9.6999999999999993</v>
      </c>
      <c r="M17">
        <v>46</v>
      </c>
      <c r="N17">
        <v>8</v>
      </c>
      <c r="O17" s="4">
        <v>164.2</v>
      </c>
      <c r="P17">
        <v>113</v>
      </c>
      <c r="Q17">
        <v>159</v>
      </c>
      <c r="R17" s="3">
        <f t="shared" si="2"/>
        <v>1.4070796460176991</v>
      </c>
      <c r="S17">
        <v>4</v>
      </c>
    </row>
    <row r="18" spans="1:19" x14ac:dyDescent="0.2">
      <c r="A18">
        <v>2016</v>
      </c>
      <c r="B18" t="s">
        <v>182</v>
      </c>
      <c r="C18" t="s">
        <v>322</v>
      </c>
      <c r="D18" t="s">
        <v>277</v>
      </c>
      <c r="E18" t="s">
        <v>91</v>
      </c>
      <c r="F18">
        <v>11</v>
      </c>
      <c r="G18">
        <v>183</v>
      </c>
      <c r="H18">
        <v>326</v>
      </c>
      <c r="I18" s="6">
        <f t="shared" si="3"/>
        <v>56.134969325153371</v>
      </c>
      <c r="J18">
        <v>2082</v>
      </c>
      <c r="K18" s="3">
        <f t="shared" si="4"/>
        <v>6.3865030674846626</v>
      </c>
      <c r="L18">
        <v>5.3</v>
      </c>
      <c r="M18">
        <v>16</v>
      </c>
      <c r="N18">
        <v>15</v>
      </c>
      <c r="O18" s="4">
        <v>116.8</v>
      </c>
      <c r="P18">
        <v>45</v>
      </c>
      <c r="Q18">
        <v>-72</v>
      </c>
      <c r="R18" s="3">
        <f t="shared" si="2"/>
        <v>-1.6</v>
      </c>
      <c r="S18">
        <v>0</v>
      </c>
    </row>
    <row r="19" spans="1:19" x14ac:dyDescent="0.2">
      <c r="A19">
        <v>2017</v>
      </c>
      <c r="B19" t="s">
        <v>182</v>
      </c>
      <c r="C19" t="s">
        <v>320</v>
      </c>
      <c r="D19" t="s">
        <v>277</v>
      </c>
      <c r="E19" t="s">
        <v>91</v>
      </c>
      <c r="F19">
        <v>7</v>
      </c>
      <c r="G19">
        <v>96</v>
      </c>
      <c r="H19">
        <v>212</v>
      </c>
      <c r="I19" s="6">
        <f t="shared" si="3"/>
        <v>45.283018867924532</v>
      </c>
      <c r="J19">
        <v>1260</v>
      </c>
      <c r="K19" s="3">
        <f t="shared" si="4"/>
        <v>5.9433962264150946</v>
      </c>
      <c r="L19">
        <v>5.3</v>
      </c>
      <c r="M19">
        <v>9</v>
      </c>
      <c r="N19">
        <v>7</v>
      </c>
      <c r="O19" s="4">
        <v>102.6</v>
      </c>
      <c r="P19">
        <v>26</v>
      </c>
      <c r="Q19">
        <v>-37</v>
      </c>
      <c r="R19" s="3">
        <f>Q19/P19</f>
        <v>-1.4230769230769231</v>
      </c>
      <c r="S19">
        <v>0</v>
      </c>
    </row>
    <row r="20" spans="1:19" x14ac:dyDescent="0.2">
      <c r="A20">
        <v>2018</v>
      </c>
      <c r="B20" t="s">
        <v>292</v>
      </c>
      <c r="C20" t="s">
        <v>320</v>
      </c>
      <c r="D20" t="s">
        <v>277</v>
      </c>
      <c r="E20" t="s">
        <v>91</v>
      </c>
      <c r="F20">
        <v>12</v>
      </c>
      <c r="G20">
        <v>242</v>
      </c>
      <c r="H20">
        <v>389</v>
      </c>
      <c r="I20" s="6">
        <f t="shared" si="3"/>
        <v>62.210796915167101</v>
      </c>
      <c r="J20">
        <v>2660</v>
      </c>
      <c r="K20" s="3">
        <f t="shared" si="4"/>
        <v>6.8380462724935729</v>
      </c>
      <c r="L20">
        <v>6.8</v>
      </c>
      <c r="M20">
        <v>27</v>
      </c>
      <c r="N20">
        <v>12</v>
      </c>
      <c r="O20" s="4">
        <v>136.4</v>
      </c>
      <c r="P20">
        <v>51</v>
      </c>
      <c r="Q20">
        <v>-188</v>
      </c>
      <c r="R20" s="3">
        <f t="shared" ref="R20:R87" si="5">Q20/P20</f>
        <v>-3.6862745098039214</v>
      </c>
      <c r="S20">
        <v>2</v>
      </c>
    </row>
    <row r="21" spans="1:19" x14ac:dyDescent="0.2">
      <c r="A21">
        <v>2019</v>
      </c>
      <c r="B21" t="s">
        <v>381</v>
      </c>
      <c r="C21" t="s">
        <v>319</v>
      </c>
      <c r="D21" t="s">
        <v>277</v>
      </c>
      <c r="E21" t="s">
        <v>91</v>
      </c>
      <c r="F21">
        <v>12</v>
      </c>
      <c r="G21">
        <v>115</v>
      </c>
      <c r="H21">
        <v>203</v>
      </c>
      <c r="I21" s="6">
        <f t="shared" si="3"/>
        <v>56.650246305418719</v>
      </c>
      <c r="J21">
        <v>1137</v>
      </c>
      <c r="K21" s="3">
        <f t="shared" si="4"/>
        <v>5.6009852216748772</v>
      </c>
      <c r="L21">
        <v>3.8</v>
      </c>
      <c r="M21">
        <v>6</v>
      </c>
      <c r="N21">
        <v>11</v>
      </c>
      <c r="O21" s="4">
        <v>102.6</v>
      </c>
      <c r="P21">
        <v>100</v>
      </c>
      <c r="Q21">
        <v>427</v>
      </c>
      <c r="R21" s="3">
        <f t="shared" si="5"/>
        <v>4.2699999999999996</v>
      </c>
      <c r="S21">
        <v>4</v>
      </c>
    </row>
    <row r="22" spans="1:19" x14ac:dyDescent="0.2">
      <c r="A22">
        <v>2020</v>
      </c>
      <c r="B22" t="s">
        <v>276</v>
      </c>
      <c r="C22" t="s">
        <v>319</v>
      </c>
      <c r="D22" t="s">
        <v>277</v>
      </c>
      <c r="E22" t="s">
        <v>91</v>
      </c>
      <c r="F22">
        <v>5</v>
      </c>
      <c r="G22">
        <v>54</v>
      </c>
      <c r="H22">
        <v>123</v>
      </c>
      <c r="I22" s="6">
        <f t="shared" si="3"/>
        <v>43.902439024390247</v>
      </c>
      <c r="J22">
        <v>712</v>
      </c>
      <c r="K22" s="3">
        <f t="shared" si="4"/>
        <v>5.7886178861788622</v>
      </c>
      <c r="L22">
        <v>3.8</v>
      </c>
      <c r="M22">
        <v>1</v>
      </c>
      <c r="N22">
        <v>6</v>
      </c>
      <c r="O22" s="4">
        <v>85.5</v>
      </c>
      <c r="P22">
        <v>27</v>
      </c>
      <c r="Q22">
        <v>39</v>
      </c>
      <c r="R22" s="3">
        <f t="shared" si="5"/>
        <v>1.4444444444444444</v>
      </c>
      <c r="S22">
        <v>1</v>
      </c>
    </row>
    <row r="23" spans="1:19" x14ac:dyDescent="0.2">
      <c r="A23">
        <v>2014</v>
      </c>
      <c r="B23" t="s">
        <v>533</v>
      </c>
      <c r="C23" t="s">
        <v>319</v>
      </c>
      <c r="D23" t="s">
        <v>56</v>
      </c>
      <c r="E23" t="s">
        <v>91</v>
      </c>
      <c r="F23">
        <v>11</v>
      </c>
      <c r="G23">
        <v>224</v>
      </c>
      <c r="H23">
        <v>345</v>
      </c>
      <c r="I23" s="6">
        <f t="shared" si="3"/>
        <v>64.927536231884048</v>
      </c>
      <c r="J23">
        <v>2647</v>
      </c>
      <c r="K23" s="3">
        <f t="shared" si="4"/>
        <v>7.672463768115942</v>
      </c>
      <c r="L23">
        <v>7.9</v>
      </c>
      <c r="M23">
        <v>29</v>
      </c>
      <c r="N23">
        <v>11</v>
      </c>
      <c r="O23" s="4">
        <v>150.69999999999999</v>
      </c>
      <c r="P23">
        <v>34</v>
      </c>
      <c r="Q23">
        <v>-6</v>
      </c>
      <c r="R23" s="3">
        <f t="shared" si="5"/>
        <v>-0.17647058823529413</v>
      </c>
      <c r="S23">
        <v>2</v>
      </c>
    </row>
    <row r="24" spans="1:19" x14ac:dyDescent="0.2">
      <c r="A24">
        <v>2015</v>
      </c>
      <c r="B24" t="s">
        <v>533</v>
      </c>
      <c r="C24" t="s">
        <v>321</v>
      </c>
      <c r="D24" t="s">
        <v>56</v>
      </c>
      <c r="E24" t="s">
        <v>91</v>
      </c>
      <c r="F24">
        <v>12</v>
      </c>
      <c r="G24">
        <v>280</v>
      </c>
      <c r="H24">
        <v>449</v>
      </c>
      <c r="I24" s="6">
        <f t="shared" si="3"/>
        <v>62.360801781737194</v>
      </c>
      <c r="J24">
        <v>2969</v>
      </c>
      <c r="K24" s="3">
        <f t="shared" si="4"/>
        <v>6.6124721603563472</v>
      </c>
      <c r="L24">
        <v>5.8</v>
      </c>
      <c r="M24">
        <v>16</v>
      </c>
      <c r="N24">
        <v>15</v>
      </c>
      <c r="O24" s="4">
        <v>123</v>
      </c>
      <c r="P24">
        <v>33</v>
      </c>
      <c r="Q24">
        <v>-60</v>
      </c>
      <c r="R24" s="3">
        <f t="shared" si="5"/>
        <v>-1.8181818181818181</v>
      </c>
      <c r="S24">
        <v>1</v>
      </c>
    </row>
    <row r="25" spans="1:19" x14ac:dyDescent="0.2">
      <c r="A25">
        <v>2016</v>
      </c>
      <c r="B25" t="s">
        <v>411</v>
      </c>
      <c r="C25" t="s">
        <v>322</v>
      </c>
      <c r="D25" t="s">
        <v>56</v>
      </c>
      <c r="E25" t="s">
        <v>91</v>
      </c>
      <c r="F25">
        <v>10</v>
      </c>
      <c r="G25">
        <v>165</v>
      </c>
      <c r="H25">
        <v>311</v>
      </c>
      <c r="I25" s="6">
        <f t="shared" si="3"/>
        <v>53.054662379421224</v>
      </c>
      <c r="J25">
        <v>1772</v>
      </c>
      <c r="K25" s="3">
        <f t="shared" si="4"/>
        <v>5.697749196141479</v>
      </c>
      <c r="L25">
        <v>5</v>
      </c>
      <c r="M25">
        <v>9</v>
      </c>
      <c r="N25">
        <v>9</v>
      </c>
      <c r="O25" s="4">
        <v>104.7</v>
      </c>
      <c r="P25">
        <v>99</v>
      </c>
      <c r="Q25">
        <v>399</v>
      </c>
      <c r="R25" s="3">
        <f t="shared" si="5"/>
        <v>4.0303030303030303</v>
      </c>
      <c r="S25">
        <v>5</v>
      </c>
    </row>
    <row r="26" spans="1:19" x14ac:dyDescent="0.2">
      <c r="A26">
        <v>2017</v>
      </c>
      <c r="B26" t="s">
        <v>411</v>
      </c>
      <c r="C26" t="s">
        <v>320</v>
      </c>
      <c r="D26" t="s">
        <v>56</v>
      </c>
      <c r="E26" t="s">
        <v>91</v>
      </c>
      <c r="F26">
        <v>8</v>
      </c>
      <c r="G26">
        <v>143</v>
      </c>
      <c r="H26">
        <v>237</v>
      </c>
      <c r="I26" s="6">
        <f t="shared" si="3"/>
        <v>60.337552742616026</v>
      </c>
      <c r="J26">
        <v>2096</v>
      </c>
      <c r="K26" s="3">
        <f t="shared" si="4"/>
        <v>8.8438818565400847</v>
      </c>
      <c r="L26">
        <v>9.3000000000000007</v>
      </c>
      <c r="M26">
        <v>12</v>
      </c>
      <c r="N26">
        <v>3</v>
      </c>
      <c r="O26" s="4">
        <v>148.80000000000001</v>
      </c>
      <c r="P26">
        <v>47</v>
      </c>
      <c r="Q26">
        <v>197</v>
      </c>
      <c r="R26" s="3">
        <f t="shared" si="5"/>
        <v>4.1914893617021276</v>
      </c>
      <c r="S26">
        <v>4</v>
      </c>
    </row>
    <row r="27" spans="1:19" x14ac:dyDescent="0.2">
      <c r="A27">
        <v>2018</v>
      </c>
      <c r="B27" t="s">
        <v>411</v>
      </c>
      <c r="C27" t="s">
        <v>319</v>
      </c>
      <c r="D27" t="s">
        <v>56</v>
      </c>
      <c r="E27" t="s">
        <v>91</v>
      </c>
      <c r="F27">
        <v>14</v>
      </c>
      <c r="G27">
        <v>225</v>
      </c>
      <c r="H27">
        <v>407</v>
      </c>
      <c r="I27" s="6">
        <f t="shared" si="3"/>
        <v>55.282555282555279</v>
      </c>
      <c r="J27">
        <v>3131</v>
      </c>
      <c r="K27" s="3">
        <f t="shared" si="4"/>
        <v>7.6928746928746925</v>
      </c>
      <c r="L27">
        <v>7.7</v>
      </c>
      <c r="M27">
        <v>28</v>
      </c>
      <c r="N27">
        <v>12</v>
      </c>
      <c r="O27" s="4">
        <v>136.69999999999999</v>
      </c>
      <c r="P27">
        <v>55</v>
      </c>
      <c r="Q27">
        <v>161</v>
      </c>
      <c r="R27" s="3">
        <f t="shared" si="5"/>
        <v>2.9272727272727272</v>
      </c>
      <c r="S27">
        <v>7</v>
      </c>
    </row>
    <row r="28" spans="1:19" x14ac:dyDescent="0.2">
      <c r="A28">
        <v>2019</v>
      </c>
      <c r="B28" t="s">
        <v>298</v>
      </c>
      <c r="C28" t="s">
        <v>320</v>
      </c>
      <c r="D28" t="s">
        <v>56</v>
      </c>
      <c r="E28" t="s">
        <v>91</v>
      </c>
      <c r="F28">
        <v>13</v>
      </c>
      <c r="G28">
        <v>101</v>
      </c>
      <c r="H28">
        <v>172</v>
      </c>
      <c r="I28" s="6">
        <f t="shared" si="3"/>
        <v>58.720930232558146</v>
      </c>
      <c r="J28">
        <v>1193</v>
      </c>
      <c r="K28" s="3">
        <f t="shared" si="4"/>
        <v>6.9360465116279073</v>
      </c>
      <c r="L28">
        <v>7.3</v>
      </c>
      <c r="M28">
        <v>8</v>
      </c>
      <c r="N28">
        <v>2</v>
      </c>
      <c r="O28" s="4">
        <v>130</v>
      </c>
      <c r="P28">
        <v>25</v>
      </c>
      <c r="Q28">
        <v>64</v>
      </c>
      <c r="R28" s="3">
        <f t="shared" si="5"/>
        <v>2.56</v>
      </c>
      <c r="S28">
        <v>6</v>
      </c>
    </row>
    <row r="29" spans="1:19" x14ac:dyDescent="0.2">
      <c r="A29">
        <v>2020</v>
      </c>
      <c r="B29" t="s">
        <v>298</v>
      </c>
      <c r="C29" t="s">
        <v>319</v>
      </c>
      <c r="D29" t="s">
        <v>56</v>
      </c>
      <c r="E29" t="s">
        <v>91</v>
      </c>
      <c r="F29">
        <v>7</v>
      </c>
      <c r="G29">
        <v>96</v>
      </c>
      <c r="H29">
        <v>154</v>
      </c>
      <c r="I29" s="6">
        <f t="shared" si="3"/>
        <v>62.337662337662337</v>
      </c>
      <c r="J29">
        <v>1326</v>
      </c>
      <c r="K29" s="3">
        <f t="shared" si="4"/>
        <v>8.6103896103896105</v>
      </c>
      <c r="L29">
        <v>8.6</v>
      </c>
      <c r="M29">
        <v>7</v>
      </c>
      <c r="N29">
        <v>3</v>
      </c>
      <c r="O29" s="4">
        <v>145.80000000000001</v>
      </c>
      <c r="P29">
        <v>11</v>
      </c>
      <c r="Q29">
        <v>38</v>
      </c>
      <c r="R29" s="3">
        <f t="shared" si="5"/>
        <v>3.4545454545454546</v>
      </c>
      <c r="S29">
        <v>4</v>
      </c>
    </row>
    <row r="30" spans="1:19" x14ac:dyDescent="0.2">
      <c r="A30">
        <v>2014</v>
      </c>
      <c r="B30" t="s">
        <v>491</v>
      </c>
      <c r="C30" t="s">
        <v>320</v>
      </c>
      <c r="D30" t="s">
        <v>98</v>
      </c>
      <c r="E30" t="s">
        <v>91</v>
      </c>
      <c r="F30">
        <v>13</v>
      </c>
      <c r="G30">
        <v>243</v>
      </c>
      <c r="H30">
        <v>382</v>
      </c>
      <c r="I30" s="6">
        <f t="shared" si="3"/>
        <v>63.612565445026178</v>
      </c>
      <c r="J30">
        <v>3149</v>
      </c>
      <c r="K30" s="3">
        <f t="shared" si="4"/>
        <v>8.2434554973821985</v>
      </c>
      <c r="L30">
        <v>8.1</v>
      </c>
      <c r="M30">
        <v>27</v>
      </c>
      <c r="N30">
        <v>13</v>
      </c>
      <c r="O30" s="4">
        <v>149.4</v>
      </c>
      <c r="P30">
        <v>46</v>
      </c>
      <c r="Q30">
        <v>-51</v>
      </c>
      <c r="R30" s="3">
        <f t="shared" si="5"/>
        <v>-1.1086956521739131</v>
      </c>
      <c r="S30">
        <v>0</v>
      </c>
    </row>
    <row r="31" spans="1:19" x14ac:dyDescent="0.2">
      <c r="A31">
        <v>2015</v>
      </c>
      <c r="B31" t="s">
        <v>491</v>
      </c>
      <c r="C31" t="s">
        <v>319</v>
      </c>
      <c r="D31" t="s">
        <v>98</v>
      </c>
      <c r="E31" t="s">
        <v>91</v>
      </c>
      <c r="F31">
        <v>13</v>
      </c>
      <c r="G31">
        <v>324</v>
      </c>
      <c r="H31">
        <v>489</v>
      </c>
      <c r="I31" s="6">
        <f t="shared" si="3"/>
        <v>66.257668711656436</v>
      </c>
      <c r="J31">
        <v>3853</v>
      </c>
      <c r="K31" s="3">
        <f t="shared" si="4"/>
        <v>7.8793456032719833</v>
      </c>
      <c r="L31">
        <v>7.9</v>
      </c>
      <c r="M31">
        <v>25</v>
      </c>
      <c r="N31">
        <v>11</v>
      </c>
      <c r="O31" s="4">
        <v>144.80000000000001</v>
      </c>
      <c r="P31">
        <v>63</v>
      </c>
      <c r="Q31">
        <v>38</v>
      </c>
      <c r="R31" s="3">
        <f t="shared" si="5"/>
        <v>0.60317460317460314</v>
      </c>
      <c r="S31">
        <v>3</v>
      </c>
    </row>
    <row r="32" spans="1:19" x14ac:dyDescent="0.2">
      <c r="A32">
        <v>2016</v>
      </c>
      <c r="B32" t="s">
        <v>491</v>
      </c>
      <c r="C32" t="s">
        <v>321</v>
      </c>
      <c r="D32" t="s">
        <v>98</v>
      </c>
      <c r="E32" t="s">
        <v>91</v>
      </c>
      <c r="F32">
        <v>13</v>
      </c>
      <c r="G32">
        <v>278</v>
      </c>
      <c r="H32">
        <v>465</v>
      </c>
      <c r="I32" s="6">
        <f t="shared" si="3"/>
        <v>59.784946236559144</v>
      </c>
      <c r="J32">
        <v>3540</v>
      </c>
      <c r="K32" s="3">
        <f t="shared" si="4"/>
        <v>7.612903225806452</v>
      </c>
      <c r="L32">
        <v>7.1</v>
      </c>
      <c r="M32">
        <v>23</v>
      </c>
      <c r="N32">
        <v>16</v>
      </c>
      <c r="O32" s="4">
        <v>133.19999999999999</v>
      </c>
      <c r="P32">
        <v>68</v>
      </c>
      <c r="Q32">
        <v>-21</v>
      </c>
      <c r="R32" s="3">
        <f t="shared" si="5"/>
        <v>-0.30882352941176472</v>
      </c>
      <c r="S32">
        <v>1</v>
      </c>
    </row>
    <row r="33" spans="1:19" x14ac:dyDescent="0.2">
      <c r="A33">
        <v>2017</v>
      </c>
      <c r="B33" t="s">
        <v>458</v>
      </c>
      <c r="C33" t="s">
        <v>321</v>
      </c>
      <c r="D33" t="s">
        <v>98</v>
      </c>
      <c r="E33" t="s">
        <v>91</v>
      </c>
      <c r="F33">
        <v>13</v>
      </c>
      <c r="G33">
        <v>249</v>
      </c>
      <c r="H33">
        <v>446</v>
      </c>
      <c r="I33" s="6">
        <f t="shared" si="3"/>
        <v>55.82959641255605</v>
      </c>
      <c r="J33">
        <v>3237</v>
      </c>
      <c r="K33" s="3">
        <f t="shared" si="4"/>
        <v>7.2578475336322867</v>
      </c>
      <c r="L33">
        <v>6.8</v>
      </c>
      <c r="M33">
        <v>27</v>
      </c>
      <c r="N33">
        <v>17</v>
      </c>
      <c r="O33" s="4">
        <v>129.1</v>
      </c>
      <c r="P33">
        <v>88</v>
      </c>
      <c r="Q33">
        <v>93</v>
      </c>
      <c r="R33" s="3">
        <f t="shared" si="5"/>
        <v>1.0568181818181819</v>
      </c>
      <c r="S33">
        <v>3</v>
      </c>
    </row>
    <row r="34" spans="1:19" x14ac:dyDescent="0.2">
      <c r="A34">
        <v>2018</v>
      </c>
      <c r="B34" t="s">
        <v>611</v>
      </c>
      <c r="C34" t="s">
        <v>320</v>
      </c>
      <c r="D34" t="s">
        <v>98</v>
      </c>
      <c r="E34" t="s">
        <v>91</v>
      </c>
      <c r="F34">
        <v>11</v>
      </c>
      <c r="G34">
        <v>76</v>
      </c>
      <c r="H34">
        <v>147</v>
      </c>
      <c r="I34" s="6">
        <f t="shared" si="3"/>
        <v>51.700680272108848</v>
      </c>
      <c r="J34">
        <v>625</v>
      </c>
      <c r="K34" s="3">
        <f t="shared" si="4"/>
        <v>4.2517006802721085</v>
      </c>
      <c r="L34">
        <v>3</v>
      </c>
      <c r="M34">
        <v>2</v>
      </c>
      <c r="N34">
        <v>5</v>
      </c>
      <c r="O34" s="4">
        <v>85.1</v>
      </c>
      <c r="P34">
        <v>64</v>
      </c>
      <c r="Q34">
        <v>123</v>
      </c>
      <c r="R34" s="3">
        <f t="shared" si="5"/>
        <v>1.921875</v>
      </c>
      <c r="S34">
        <v>1</v>
      </c>
    </row>
    <row r="35" spans="1:19" x14ac:dyDescent="0.2">
      <c r="A35">
        <v>2019</v>
      </c>
      <c r="B35" t="s">
        <v>612</v>
      </c>
      <c r="C35" t="s">
        <v>321</v>
      </c>
      <c r="D35" t="s">
        <v>98</v>
      </c>
      <c r="E35" t="s">
        <v>91</v>
      </c>
      <c r="F35">
        <v>10</v>
      </c>
      <c r="G35">
        <v>190</v>
      </c>
      <c r="H35">
        <v>294</v>
      </c>
      <c r="I35" s="6">
        <f t="shared" si="3"/>
        <v>64.625850340136054</v>
      </c>
      <c r="J35">
        <v>2312</v>
      </c>
      <c r="K35" s="3">
        <f t="shared" si="4"/>
        <v>7.8639455782312924</v>
      </c>
      <c r="L35">
        <v>7.4</v>
      </c>
      <c r="M35">
        <v>14</v>
      </c>
      <c r="N35">
        <v>9</v>
      </c>
      <c r="O35" s="4">
        <v>140.30000000000001</v>
      </c>
      <c r="P35">
        <v>35</v>
      </c>
      <c r="Q35">
        <v>-39</v>
      </c>
      <c r="R35" s="3">
        <f t="shared" si="5"/>
        <v>-1.1142857142857143</v>
      </c>
      <c r="S35">
        <v>0</v>
      </c>
    </row>
    <row r="36" spans="1:19" x14ac:dyDescent="0.2">
      <c r="A36">
        <v>2020</v>
      </c>
      <c r="B36" t="s">
        <v>226</v>
      </c>
      <c r="C36" t="s">
        <v>322</v>
      </c>
      <c r="D36" t="s">
        <v>98</v>
      </c>
      <c r="E36" t="s">
        <v>91</v>
      </c>
      <c r="F36">
        <v>5</v>
      </c>
      <c r="G36">
        <v>63</v>
      </c>
      <c r="H36">
        <v>99</v>
      </c>
      <c r="I36" s="6">
        <f t="shared" si="3"/>
        <v>63.636363636363633</v>
      </c>
      <c r="J36">
        <v>714</v>
      </c>
      <c r="K36" s="3">
        <f t="shared" si="4"/>
        <v>7.2121212121212119</v>
      </c>
      <c r="L36">
        <v>7.1</v>
      </c>
      <c r="M36">
        <v>4</v>
      </c>
      <c r="N36">
        <v>2</v>
      </c>
      <c r="O36" s="4">
        <v>133.5</v>
      </c>
      <c r="P36">
        <v>14</v>
      </c>
      <c r="Q36">
        <v>-14</v>
      </c>
      <c r="R36" s="3">
        <f t="shared" si="5"/>
        <v>-1</v>
      </c>
      <c r="S36">
        <v>1</v>
      </c>
    </row>
    <row r="37" spans="1:19" x14ac:dyDescent="0.2">
      <c r="A37">
        <v>2014</v>
      </c>
      <c r="B37" t="s">
        <v>552</v>
      </c>
      <c r="C37" t="s">
        <v>322</v>
      </c>
      <c r="D37" t="s">
        <v>225</v>
      </c>
      <c r="E37" t="s">
        <v>91</v>
      </c>
      <c r="F37">
        <v>10</v>
      </c>
      <c r="G37">
        <v>105</v>
      </c>
      <c r="H37">
        <v>184</v>
      </c>
      <c r="I37" s="6">
        <f t="shared" si="3"/>
        <v>57.065217391304344</v>
      </c>
      <c r="J37">
        <v>1297</v>
      </c>
      <c r="K37" s="3">
        <f t="shared" si="4"/>
        <v>7.0489130434782608</v>
      </c>
      <c r="L37">
        <v>6.6</v>
      </c>
      <c r="M37">
        <v>9</v>
      </c>
      <c r="N37">
        <v>6</v>
      </c>
      <c r="O37" s="4">
        <v>125.9</v>
      </c>
      <c r="P37">
        <v>133</v>
      </c>
      <c r="Q37">
        <v>562</v>
      </c>
      <c r="R37" s="3">
        <f t="shared" si="5"/>
        <v>4.2255639097744364</v>
      </c>
      <c r="S37">
        <v>4</v>
      </c>
    </row>
    <row r="38" spans="1:19" x14ac:dyDescent="0.2">
      <c r="A38">
        <v>2015</v>
      </c>
      <c r="B38" t="s">
        <v>432</v>
      </c>
      <c r="C38" t="s">
        <v>320</v>
      </c>
      <c r="D38" t="s">
        <v>225</v>
      </c>
      <c r="E38" t="s">
        <v>91</v>
      </c>
      <c r="F38">
        <v>12</v>
      </c>
      <c r="G38">
        <v>209</v>
      </c>
      <c r="H38">
        <v>344</v>
      </c>
      <c r="I38" s="6">
        <f t="shared" si="3"/>
        <v>60.755813953488371</v>
      </c>
      <c r="J38">
        <v>2275</v>
      </c>
      <c r="K38" s="3">
        <f t="shared" si="4"/>
        <v>6.6133720930232558</v>
      </c>
      <c r="L38">
        <v>6.1</v>
      </c>
      <c r="M38">
        <v>16</v>
      </c>
      <c r="N38">
        <v>11</v>
      </c>
      <c r="O38" s="4">
        <v>125.3</v>
      </c>
      <c r="P38">
        <v>52</v>
      </c>
      <c r="Q38">
        <v>51</v>
      </c>
      <c r="R38" s="3">
        <f t="shared" si="5"/>
        <v>0.98076923076923073</v>
      </c>
      <c r="S38">
        <v>1</v>
      </c>
    </row>
    <row r="39" spans="1:19" x14ac:dyDescent="0.2">
      <c r="A39">
        <v>2016</v>
      </c>
      <c r="B39" t="s">
        <v>432</v>
      </c>
      <c r="C39" t="s">
        <v>319</v>
      </c>
      <c r="D39" t="s">
        <v>225</v>
      </c>
      <c r="E39" t="s">
        <v>91</v>
      </c>
      <c r="F39">
        <v>10</v>
      </c>
      <c r="G39">
        <v>219</v>
      </c>
      <c r="H39">
        <v>372</v>
      </c>
      <c r="I39" s="6">
        <f t="shared" si="3"/>
        <v>58.870967741935488</v>
      </c>
      <c r="J39">
        <v>2694</v>
      </c>
      <c r="K39" s="3">
        <f t="shared" si="4"/>
        <v>7.241935483870968</v>
      </c>
      <c r="L39">
        <v>7.4</v>
      </c>
      <c r="M39">
        <v>18</v>
      </c>
      <c r="N39">
        <v>7</v>
      </c>
      <c r="O39" s="4">
        <v>131.9</v>
      </c>
      <c r="P39">
        <v>63</v>
      </c>
      <c r="Q39">
        <v>223</v>
      </c>
      <c r="R39" s="3">
        <f t="shared" si="5"/>
        <v>3.5396825396825395</v>
      </c>
      <c r="S39">
        <v>2</v>
      </c>
    </row>
    <row r="40" spans="1:19" x14ac:dyDescent="0.2">
      <c r="A40">
        <v>2017</v>
      </c>
      <c r="B40" t="s">
        <v>432</v>
      </c>
      <c r="C40" t="s">
        <v>321</v>
      </c>
      <c r="D40" t="s">
        <v>225</v>
      </c>
      <c r="E40" t="s">
        <v>91</v>
      </c>
      <c r="F40">
        <v>12</v>
      </c>
      <c r="G40">
        <v>245</v>
      </c>
      <c r="H40">
        <v>409</v>
      </c>
      <c r="I40" s="6">
        <f t="shared" si="3"/>
        <v>59.902200488997558</v>
      </c>
      <c r="J40">
        <v>2890</v>
      </c>
      <c r="K40" s="3">
        <f t="shared" si="4"/>
        <v>7.0660146699266502</v>
      </c>
      <c r="L40">
        <v>6.3</v>
      </c>
      <c r="M40">
        <v>19</v>
      </c>
      <c r="N40">
        <v>15</v>
      </c>
      <c r="O40" s="4">
        <v>127.3</v>
      </c>
      <c r="P40">
        <v>40</v>
      </c>
      <c r="Q40">
        <v>-47</v>
      </c>
      <c r="R40" s="3">
        <f t="shared" si="5"/>
        <v>-1.175</v>
      </c>
      <c r="S40">
        <v>1</v>
      </c>
    </row>
    <row r="41" spans="1:19" x14ac:dyDescent="0.2">
      <c r="A41">
        <v>2018</v>
      </c>
      <c r="B41" t="s">
        <v>421</v>
      </c>
      <c r="C41" t="s">
        <v>321</v>
      </c>
      <c r="D41" t="s">
        <v>225</v>
      </c>
      <c r="E41" t="s">
        <v>91</v>
      </c>
      <c r="F41">
        <v>12</v>
      </c>
      <c r="G41">
        <v>171</v>
      </c>
      <c r="H41">
        <v>265</v>
      </c>
      <c r="I41" s="6">
        <f t="shared" si="3"/>
        <v>64.528301886792448</v>
      </c>
      <c r="J41">
        <v>1887</v>
      </c>
      <c r="K41" s="3">
        <f t="shared" si="4"/>
        <v>7.120754716981132</v>
      </c>
      <c r="L41">
        <v>7.4</v>
      </c>
      <c r="M41">
        <v>11</v>
      </c>
      <c r="N41">
        <v>3</v>
      </c>
      <c r="O41" s="4">
        <v>135.80000000000001</v>
      </c>
      <c r="P41">
        <v>66</v>
      </c>
      <c r="Q41">
        <v>48</v>
      </c>
      <c r="R41" s="3">
        <f t="shared" si="5"/>
        <v>0.72727272727272729</v>
      </c>
      <c r="S41">
        <v>1</v>
      </c>
    </row>
    <row r="42" spans="1:19" x14ac:dyDescent="0.2">
      <c r="A42">
        <v>2019</v>
      </c>
      <c r="B42" t="s">
        <v>337</v>
      </c>
      <c r="C42" t="s">
        <v>321</v>
      </c>
      <c r="D42" t="s">
        <v>225</v>
      </c>
      <c r="E42" t="s">
        <v>91</v>
      </c>
      <c r="F42">
        <v>12</v>
      </c>
      <c r="G42">
        <v>266</v>
      </c>
      <c r="H42">
        <v>401</v>
      </c>
      <c r="I42" s="6">
        <f t="shared" si="3"/>
        <v>66.334164588528679</v>
      </c>
      <c r="J42">
        <v>3169</v>
      </c>
      <c r="K42" s="3">
        <f t="shared" si="4"/>
        <v>7.9027431421446384</v>
      </c>
      <c r="L42">
        <v>7.9</v>
      </c>
      <c r="M42">
        <v>24</v>
      </c>
      <c r="N42">
        <v>11</v>
      </c>
      <c r="O42" s="4">
        <v>147</v>
      </c>
      <c r="P42">
        <v>118</v>
      </c>
      <c r="Q42">
        <v>428</v>
      </c>
      <c r="R42" s="3">
        <f t="shared" si="5"/>
        <v>3.6271186440677967</v>
      </c>
      <c r="S42">
        <v>8</v>
      </c>
    </row>
    <row r="43" spans="1:19" x14ac:dyDescent="0.2">
      <c r="A43">
        <v>2020</v>
      </c>
      <c r="B43" t="s">
        <v>224</v>
      </c>
      <c r="C43" t="s">
        <v>319</v>
      </c>
      <c r="D43" t="s">
        <v>225</v>
      </c>
      <c r="E43" t="s">
        <v>91</v>
      </c>
      <c r="F43">
        <v>6</v>
      </c>
      <c r="G43">
        <v>126</v>
      </c>
      <c r="H43">
        <v>198</v>
      </c>
      <c r="I43" s="6">
        <f t="shared" si="3"/>
        <v>63.636363636363633</v>
      </c>
      <c r="J43">
        <v>1662</v>
      </c>
      <c r="K43" s="3">
        <f t="shared" si="4"/>
        <v>8.3939393939393945</v>
      </c>
      <c r="L43">
        <v>8.1999999999999993</v>
      </c>
      <c r="M43">
        <v>12</v>
      </c>
      <c r="N43">
        <v>6</v>
      </c>
      <c r="O43" s="4">
        <v>148.1</v>
      </c>
      <c r="P43">
        <v>87</v>
      </c>
      <c r="Q43">
        <v>206</v>
      </c>
      <c r="R43" s="3">
        <f t="shared" si="5"/>
        <v>2.367816091954023</v>
      </c>
      <c r="S43">
        <v>8</v>
      </c>
    </row>
    <row r="44" spans="1:19" x14ac:dyDescent="0.2">
      <c r="A44">
        <v>2014</v>
      </c>
      <c r="B44" t="s">
        <v>557</v>
      </c>
      <c r="C44" t="s">
        <v>320</v>
      </c>
      <c r="D44" t="s">
        <v>204</v>
      </c>
      <c r="E44" t="s">
        <v>91</v>
      </c>
      <c r="F44">
        <v>11</v>
      </c>
      <c r="G44">
        <v>228</v>
      </c>
      <c r="H44">
        <v>400</v>
      </c>
      <c r="I44" s="6">
        <f t="shared" si="3"/>
        <v>56.999999999999993</v>
      </c>
      <c r="J44">
        <v>2466</v>
      </c>
      <c r="K44" s="3">
        <f t="shared" si="4"/>
        <v>6.165</v>
      </c>
      <c r="L44">
        <v>5.0999999999999996</v>
      </c>
      <c r="M44">
        <v>14</v>
      </c>
      <c r="N44">
        <v>16</v>
      </c>
      <c r="O44" s="4">
        <v>112.3</v>
      </c>
      <c r="P44">
        <v>59</v>
      </c>
      <c r="Q44">
        <v>148</v>
      </c>
      <c r="R44" s="3">
        <f t="shared" si="5"/>
        <v>2.5084745762711864</v>
      </c>
      <c r="S44">
        <v>2</v>
      </c>
    </row>
    <row r="45" spans="1:19" x14ac:dyDescent="0.2">
      <c r="A45">
        <v>2015</v>
      </c>
      <c r="B45" t="s">
        <v>557</v>
      </c>
      <c r="C45" t="s">
        <v>319</v>
      </c>
      <c r="D45" t="s">
        <v>204</v>
      </c>
      <c r="E45" t="s">
        <v>91</v>
      </c>
      <c r="F45">
        <v>9</v>
      </c>
      <c r="G45">
        <v>81</v>
      </c>
      <c r="H45">
        <v>176</v>
      </c>
      <c r="I45" s="6">
        <f t="shared" si="3"/>
        <v>46.022727272727273</v>
      </c>
      <c r="J45">
        <v>901</v>
      </c>
      <c r="K45" s="3">
        <f t="shared" si="4"/>
        <v>5.1193181818181817</v>
      </c>
      <c r="L45">
        <v>4.9000000000000004</v>
      </c>
      <c r="M45">
        <v>7</v>
      </c>
      <c r="N45">
        <v>4</v>
      </c>
      <c r="O45" s="4">
        <v>97.6</v>
      </c>
      <c r="P45">
        <v>39</v>
      </c>
      <c r="Q45">
        <v>122</v>
      </c>
      <c r="R45" s="3">
        <f t="shared" si="5"/>
        <v>3.1282051282051282</v>
      </c>
      <c r="S45">
        <v>0</v>
      </c>
    </row>
    <row r="46" spans="1:19" x14ac:dyDescent="0.2">
      <c r="A46">
        <v>2016</v>
      </c>
      <c r="B46" t="s">
        <v>667</v>
      </c>
      <c r="C46" t="s">
        <v>319</v>
      </c>
      <c r="D46" t="s">
        <v>204</v>
      </c>
      <c r="E46" t="s">
        <v>91</v>
      </c>
      <c r="F46">
        <v>11</v>
      </c>
      <c r="G46">
        <v>72</v>
      </c>
      <c r="H46">
        <v>146</v>
      </c>
      <c r="I46" s="6">
        <f t="shared" si="3"/>
        <v>49.315068493150683</v>
      </c>
      <c r="J46">
        <v>868</v>
      </c>
      <c r="K46" s="3">
        <f t="shared" si="4"/>
        <v>5.9452054794520546</v>
      </c>
      <c r="L46">
        <v>5.6</v>
      </c>
      <c r="M46">
        <v>4</v>
      </c>
      <c r="N46">
        <v>3</v>
      </c>
      <c r="O46" s="4">
        <v>104.2</v>
      </c>
      <c r="P46">
        <v>34</v>
      </c>
      <c r="Q46">
        <v>133</v>
      </c>
      <c r="R46" s="3">
        <f t="shared" si="5"/>
        <v>3.9117647058823528</v>
      </c>
      <c r="S46">
        <v>0</v>
      </c>
    </row>
    <row r="47" spans="1:19" x14ac:dyDescent="0.2">
      <c r="A47">
        <v>2017</v>
      </c>
      <c r="B47" t="s">
        <v>440</v>
      </c>
      <c r="C47" t="s">
        <v>319</v>
      </c>
      <c r="D47" t="s">
        <v>204</v>
      </c>
      <c r="E47" t="s">
        <v>91</v>
      </c>
      <c r="F47">
        <v>11</v>
      </c>
      <c r="G47">
        <v>88</v>
      </c>
      <c r="H47">
        <v>182</v>
      </c>
      <c r="I47" s="6">
        <f t="shared" si="3"/>
        <v>48.35164835164835</v>
      </c>
      <c r="J47">
        <v>1133</v>
      </c>
      <c r="K47" s="3">
        <f t="shared" si="4"/>
        <v>6.2252747252747254</v>
      </c>
      <c r="L47">
        <v>3.7</v>
      </c>
      <c r="M47">
        <v>4</v>
      </c>
      <c r="N47">
        <v>12</v>
      </c>
      <c r="O47" s="4">
        <v>94.7</v>
      </c>
      <c r="P47">
        <v>103</v>
      </c>
      <c r="Q47">
        <v>238</v>
      </c>
      <c r="R47" s="3">
        <f t="shared" si="5"/>
        <v>2.3106796116504853</v>
      </c>
      <c r="S47">
        <v>1</v>
      </c>
    </row>
    <row r="48" spans="1:19" x14ac:dyDescent="0.2">
      <c r="A48">
        <v>2018</v>
      </c>
      <c r="B48" t="s">
        <v>399</v>
      </c>
      <c r="C48" t="s">
        <v>320</v>
      </c>
      <c r="D48" t="s">
        <v>204</v>
      </c>
      <c r="E48" t="s">
        <v>91</v>
      </c>
      <c r="F48">
        <v>12</v>
      </c>
      <c r="G48">
        <v>229</v>
      </c>
      <c r="H48">
        <v>390</v>
      </c>
      <c r="I48" s="6">
        <f t="shared" si="3"/>
        <v>58.717948717948723</v>
      </c>
      <c r="J48">
        <v>2339</v>
      </c>
      <c r="K48" s="3">
        <f t="shared" si="4"/>
        <v>5.9974358974358974</v>
      </c>
      <c r="L48">
        <v>5.5</v>
      </c>
      <c r="M48">
        <v>11</v>
      </c>
      <c r="N48">
        <v>9</v>
      </c>
      <c r="O48" s="4">
        <v>113.8</v>
      </c>
      <c r="P48">
        <v>163</v>
      </c>
      <c r="Q48">
        <v>503</v>
      </c>
      <c r="R48" s="3">
        <f t="shared" si="5"/>
        <v>3.0858895705521472</v>
      </c>
      <c r="S48">
        <v>7</v>
      </c>
    </row>
    <row r="49" spans="1:19" x14ac:dyDescent="0.2">
      <c r="A49">
        <v>2019</v>
      </c>
      <c r="B49" t="s">
        <v>203</v>
      </c>
      <c r="C49" t="s">
        <v>319</v>
      </c>
      <c r="D49" t="s">
        <v>204</v>
      </c>
      <c r="E49" t="s">
        <v>91</v>
      </c>
      <c r="F49">
        <v>13</v>
      </c>
      <c r="G49">
        <v>217</v>
      </c>
      <c r="H49">
        <v>313</v>
      </c>
      <c r="I49" s="6">
        <f t="shared" si="3"/>
        <v>69.329073482428115</v>
      </c>
      <c r="J49">
        <v>2625</v>
      </c>
      <c r="K49" s="3">
        <f t="shared" si="4"/>
        <v>8.3865814696485614</v>
      </c>
      <c r="L49">
        <v>9.4</v>
      </c>
      <c r="M49">
        <v>20</v>
      </c>
      <c r="N49">
        <v>2</v>
      </c>
      <c r="O49" s="4">
        <v>159.6</v>
      </c>
      <c r="P49">
        <v>168</v>
      </c>
      <c r="Q49">
        <v>707</v>
      </c>
      <c r="R49" s="3">
        <f t="shared" si="5"/>
        <v>4.208333333333333</v>
      </c>
      <c r="S49">
        <v>6</v>
      </c>
    </row>
    <row r="50" spans="1:19" x14ac:dyDescent="0.2">
      <c r="A50">
        <v>2020</v>
      </c>
      <c r="B50" t="s">
        <v>203</v>
      </c>
      <c r="C50" t="s">
        <v>321</v>
      </c>
      <c r="D50" t="s">
        <v>204</v>
      </c>
      <c r="E50" t="s">
        <v>91</v>
      </c>
      <c r="F50">
        <v>4</v>
      </c>
      <c r="G50">
        <v>83</v>
      </c>
      <c r="H50">
        <v>113</v>
      </c>
      <c r="I50" s="6">
        <f t="shared" si="3"/>
        <v>73.451327433628322</v>
      </c>
      <c r="J50">
        <v>1181</v>
      </c>
      <c r="K50" s="3">
        <f t="shared" si="4"/>
        <v>10.451327433628318</v>
      </c>
      <c r="L50">
        <v>11.8</v>
      </c>
      <c r="M50">
        <v>12</v>
      </c>
      <c r="N50">
        <v>2</v>
      </c>
      <c r="O50" s="4">
        <v>192.7</v>
      </c>
      <c r="P50">
        <v>44</v>
      </c>
      <c r="Q50">
        <v>240</v>
      </c>
      <c r="R50" s="3">
        <f t="shared" si="5"/>
        <v>5.4545454545454541</v>
      </c>
      <c r="S50">
        <v>4</v>
      </c>
    </row>
    <row r="51" spans="1:19" x14ac:dyDescent="0.2">
      <c r="A51">
        <v>2014</v>
      </c>
      <c r="B51" t="s">
        <v>537</v>
      </c>
      <c r="C51" t="s">
        <v>321</v>
      </c>
      <c r="D51" t="s">
        <v>108</v>
      </c>
      <c r="E51" t="s">
        <v>91</v>
      </c>
      <c r="F51">
        <v>10</v>
      </c>
      <c r="G51">
        <v>241</v>
      </c>
      <c r="H51">
        <v>436</v>
      </c>
      <c r="I51" s="6">
        <f t="shared" si="3"/>
        <v>55.27522935779816</v>
      </c>
      <c r="J51">
        <v>3345</v>
      </c>
      <c r="K51" s="3">
        <f t="shared" si="4"/>
        <v>7.6720183486238529</v>
      </c>
      <c r="L51">
        <v>7.7</v>
      </c>
      <c r="M51">
        <v>23</v>
      </c>
      <c r="N51">
        <v>10</v>
      </c>
      <c r="O51" s="4">
        <v>132.5</v>
      </c>
      <c r="P51">
        <v>41</v>
      </c>
      <c r="Q51">
        <v>-85</v>
      </c>
      <c r="R51" s="3">
        <f t="shared" si="5"/>
        <v>-2.0731707317073171</v>
      </c>
      <c r="S51">
        <v>0</v>
      </c>
    </row>
    <row r="52" spans="1:19" x14ac:dyDescent="0.2">
      <c r="A52">
        <v>2015</v>
      </c>
      <c r="B52" t="s">
        <v>537</v>
      </c>
      <c r="C52" t="s">
        <v>321</v>
      </c>
      <c r="D52" t="s">
        <v>108</v>
      </c>
      <c r="E52" t="s">
        <v>91</v>
      </c>
      <c r="F52">
        <v>12</v>
      </c>
      <c r="G52">
        <v>266</v>
      </c>
      <c r="H52">
        <v>472</v>
      </c>
      <c r="I52" s="6">
        <f t="shared" si="3"/>
        <v>56.355932203389834</v>
      </c>
      <c r="J52">
        <v>2919</v>
      </c>
      <c r="K52" s="3">
        <f t="shared" si="4"/>
        <v>6.1843220338983054</v>
      </c>
      <c r="L52">
        <v>5.6</v>
      </c>
      <c r="M52">
        <v>16</v>
      </c>
      <c r="N52">
        <v>13</v>
      </c>
      <c r="O52" s="4">
        <v>114</v>
      </c>
      <c r="P52">
        <v>63</v>
      </c>
      <c r="Q52">
        <v>53</v>
      </c>
      <c r="R52" s="3">
        <f t="shared" si="5"/>
        <v>0.84126984126984128</v>
      </c>
      <c r="S52">
        <v>1</v>
      </c>
    </row>
    <row r="53" spans="1:19" x14ac:dyDescent="0.2">
      <c r="A53">
        <v>2014</v>
      </c>
      <c r="B53" t="s">
        <v>549</v>
      </c>
      <c r="C53" t="s">
        <v>321</v>
      </c>
      <c r="D53" t="s">
        <v>50</v>
      </c>
      <c r="E53" t="s">
        <v>91</v>
      </c>
      <c r="F53">
        <v>12</v>
      </c>
      <c r="G53">
        <v>222</v>
      </c>
      <c r="H53">
        <v>458</v>
      </c>
      <c r="I53" s="6">
        <f t="shared" si="3"/>
        <v>48.471615720524021</v>
      </c>
      <c r="J53">
        <v>3280</v>
      </c>
      <c r="K53" s="3">
        <f t="shared" si="4"/>
        <v>7.1615720524017465</v>
      </c>
      <c r="L53">
        <v>7.3</v>
      </c>
      <c r="M53">
        <v>23</v>
      </c>
      <c r="N53">
        <v>9</v>
      </c>
      <c r="O53" s="4">
        <v>121.3</v>
      </c>
      <c r="P53">
        <v>157</v>
      </c>
      <c r="Q53">
        <v>324</v>
      </c>
      <c r="R53" s="3">
        <f t="shared" si="5"/>
        <v>2.0636942675159236</v>
      </c>
      <c r="S53">
        <v>6</v>
      </c>
    </row>
    <row r="54" spans="1:19" x14ac:dyDescent="0.2">
      <c r="A54">
        <v>2015</v>
      </c>
      <c r="B54" t="s">
        <v>536</v>
      </c>
      <c r="C54" t="s">
        <v>322</v>
      </c>
      <c r="D54" t="s">
        <v>50</v>
      </c>
      <c r="E54" t="s">
        <v>91</v>
      </c>
      <c r="F54">
        <v>11</v>
      </c>
      <c r="G54">
        <v>98</v>
      </c>
      <c r="H54">
        <v>220</v>
      </c>
      <c r="I54" s="6">
        <f t="shared" si="3"/>
        <v>44.545454545454547</v>
      </c>
      <c r="J54">
        <v>1409</v>
      </c>
      <c r="K54" s="3">
        <f t="shared" si="4"/>
        <v>6.4045454545454543</v>
      </c>
      <c r="L54">
        <v>4.5</v>
      </c>
      <c r="M54">
        <v>8</v>
      </c>
      <c r="N54">
        <v>13</v>
      </c>
      <c r="O54" s="4">
        <v>98.5</v>
      </c>
      <c r="P54">
        <v>39</v>
      </c>
      <c r="Q54">
        <v>-70</v>
      </c>
      <c r="R54" s="3">
        <f t="shared" si="5"/>
        <v>-1.7948717948717949</v>
      </c>
      <c r="S54">
        <v>0</v>
      </c>
    </row>
    <row r="55" spans="1:19" x14ac:dyDescent="0.2">
      <c r="A55">
        <v>2016</v>
      </c>
      <c r="B55" t="s">
        <v>393</v>
      </c>
      <c r="C55" t="s">
        <v>320</v>
      </c>
      <c r="D55" t="s">
        <v>50</v>
      </c>
      <c r="E55" t="s">
        <v>91</v>
      </c>
      <c r="F55">
        <v>7</v>
      </c>
      <c r="G55">
        <v>115</v>
      </c>
      <c r="H55">
        <v>179</v>
      </c>
      <c r="I55" s="6">
        <f t="shared" si="3"/>
        <v>64.245810055865931</v>
      </c>
      <c r="J55">
        <v>1537</v>
      </c>
      <c r="K55" s="3">
        <f t="shared" si="4"/>
        <v>8.5865921787709496</v>
      </c>
      <c r="L55">
        <v>10.199999999999999</v>
      </c>
      <c r="M55">
        <v>17</v>
      </c>
      <c r="N55">
        <v>1</v>
      </c>
      <c r="O55" s="4">
        <v>166.6</v>
      </c>
      <c r="P55">
        <v>84</v>
      </c>
      <c r="Q55">
        <v>202</v>
      </c>
      <c r="R55" s="3">
        <f t="shared" si="5"/>
        <v>2.4047619047619047</v>
      </c>
      <c r="S55">
        <v>2</v>
      </c>
    </row>
    <row r="56" spans="1:19" x14ac:dyDescent="0.2">
      <c r="A56">
        <v>2017</v>
      </c>
      <c r="B56" t="s">
        <v>393</v>
      </c>
      <c r="C56" t="s">
        <v>319</v>
      </c>
      <c r="D56" t="s">
        <v>50</v>
      </c>
      <c r="E56" t="s">
        <v>91</v>
      </c>
      <c r="F56">
        <v>9</v>
      </c>
      <c r="G56">
        <v>152</v>
      </c>
      <c r="H56">
        <v>270</v>
      </c>
      <c r="I56" s="6">
        <f>G56/H56*100</f>
        <v>56.296296296296298</v>
      </c>
      <c r="J56">
        <v>2032</v>
      </c>
      <c r="K56" s="3">
        <f t="shared" si="4"/>
        <v>7.5259259259259261</v>
      </c>
      <c r="L56">
        <v>7.8</v>
      </c>
      <c r="M56">
        <v>19</v>
      </c>
      <c r="N56">
        <v>7</v>
      </c>
      <c r="O56" s="4">
        <v>137.6</v>
      </c>
      <c r="P56">
        <v>73</v>
      </c>
      <c r="Q56">
        <v>135</v>
      </c>
      <c r="R56" s="3">
        <f t="shared" si="5"/>
        <v>1.8493150684931507</v>
      </c>
      <c r="S56">
        <v>3</v>
      </c>
    </row>
    <row r="57" spans="1:19" x14ac:dyDescent="0.2">
      <c r="A57">
        <v>2018</v>
      </c>
      <c r="B57" t="s">
        <v>393</v>
      </c>
      <c r="C57" t="s">
        <v>321</v>
      </c>
      <c r="D57" t="s">
        <v>50</v>
      </c>
      <c r="E57" t="s">
        <v>91</v>
      </c>
      <c r="F57">
        <v>12</v>
      </c>
      <c r="G57">
        <v>226</v>
      </c>
      <c r="H57">
        <v>371</v>
      </c>
      <c r="I57" s="6">
        <f>G57/H57*100</f>
        <v>60.916442048517517</v>
      </c>
      <c r="J57">
        <v>2547</v>
      </c>
      <c r="K57" s="3">
        <f t="shared" si="4"/>
        <v>6.8652291105121295</v>
      </c>
      <c r="L57">
        <v>7.2</v>
      </c>
      <c r="M57">
        <v>17</v>
      </c>
      <c r="N57">
        <v>5</v>
      </c>
      <c r="O57" s="4">
        <v>131</v>
      </c>
      <c r="P57">
        <v>92</v>
      </c>
      <c r="Q57">
        <v>214</v>
      </c>
      <c r="R57" s="3">
        <f t="shared" si="5"/>
        <v>2.3260869565217392</v>
      </c>
      <c r="S57">
        <v>7</v>
      </c>
    </row>
    <row r="58" spans="1:19" x14ac:dyDescent="0.2">
      <c r="A58">
        <v>2019</v>
      </c>
      <c r="B58" t="s">
        <v>343</v>
      </c>
      <c r="C58" t="s">
        <v>322</v>
      </c>
      <c r="D58" t="s">
        <v>50</v>
      </c>
      <c r="E58" t="s">
        <v>91</v>
      </c>
      <c r="F58">
        <v>14</v>
      </c>
      <c r="G58">
        <v>175</v>
      </c>
      <c r="H58">
        <v>316</v>
      </c>
      <c r="I58" s="6">
        <f>G58/H58*100</f>
        <v>55.379746835443036</v>
      </c>
      <c r="J58">
        <v>2411</v>
      </c>
      <c r="K58" s="3">
        <f t="shared" si="4"/>
        <v>7.6297468354430382</v>
      </c>
      <c r="L58">
        <v>7.2</v>
      </c>
      <c r="M58">
        <v>11</v>
      </c>
      <c r="N58">
        <v>8</v>
      </c>
      <c r="O58" s="4">
        <v>125.9</v>
      </c>
      <c r="P58">
        <v>88</v>
      </c>
      <c r="Q58">
        <v>72</v>
      </c>
      <c r="R58" s="3">
        <f t="shared" si="5"/>
        <v>0.81818181818181823</v>
      </c>
      <c r="S58">
        <v>3</v>
      </c>
    </row>
    <row r="59" spans="1:19" x14ac:dyDescent="0.2">
      <c r="A59">
        <v>2020</v>
      </c>
      <c r="B59" t="s">
        <v>668</v>
      </c>
      <c r="C59" t="s">
        <v>320</v>
      </c>
      <c r="D59" t="s">
        <v>50</v>
      </c>
      <c r="E59" t="s">
        <v>91</v>
      </c>
      <c r="F59">
        <v>2</v>
      </c>
      <c r="G59">
        <v>23</v>
      </c>
      <c r="H59">
        <v>49</v>
      </c>
      <c r="I59" s="6">
        <f>G59/H59*100</f>
        <v>46.938775510204081</v>
      </c>
      <c r="J59">
        <v>328</v>
      </c>
      <c r="K59" s="3">
        <f t="shared" si="4"/>
        <v>6.6938775510204085</v>
      </c>
      <c r="L59">
        <v>7.4</v>
      </c>
      <c r="M59">
        <v>4</v>
      </c>
      <c r="N59">
        <v>1</v>
      </c>
      <c r="O59" s="4">
        <v>126</v>
      </c>
      <c r="P59">
        <v>7</v>
      </c>
      <c r="Q59">
        <v>1</v>
      </c>
      <c r="R59" s="3">
        <f t="shared" si="5"/>
        <v>0.14285714285714285</v>
      </c>
      <c r="S59">
        <v>0</v>
      </c>
    </row>
    <row r="60" spans="1:19" x14ac:dyDescent="0.2">
      <c r="A60">
        <v>2014</v>
      </c>
      <c r="B60" t="s">
        <v>578</v>
      </c>
      <c r="C60" t="s">
        <v>320</v>
      </c>
      <c r="D60" t="s">
        <v>67</v>
      </c>
      <c r="E60" t="s">
        <v>91</v>
      </c>
      <c r="F60">
        <v>14</v>
      </c>
      <c r="G60">
        <v>194</v>
      </c>
      <c r="H60">
        <v>326</v>
      </c>
      <c r="I60" s="6">
        <f t="shared" ref="I60:I80" si="6">G60/H60*100</f>
        <v>59.509202453987733</v>
      </c>
      <c r="J60">
        <v>2322</v>
      </c>
      <c r="K60" s="3">
        <f t="shared" si="4"/>
        <v>7.1226993865030677</v>
      </c>
      <c r="L60">
        <v>8</v>
      </c>
      <c r="M60">
        <v>18</v>
      </c>
      <c r="N60">
        <v>2</v>
      </c>
      <c r="O60" s="4">
        <v>136.30000000000001</v>
      </c>
      <c r="P60">
        <v>159</v>
      </c>
      <c r="Q60">
        <v>900</v>
      </c>
      <c r="R60" s="3">
        <f t="shared" si="5"/>
        <v>5.6603773584905657</v>
      </c>
      <c r="S60">
        <v>8</v>
      </c>
    </row>
    <row r="61" spans="1:19" x14ac:dyDescent="0.2">
      <c r="A61">
        <v>2015</v>
      </c>
      <c r="B61" t="s">
        <v>578</v>
      </c>
      <c r="C61" t="s">
        <v>319</v>
      </c>
      <c r="D61" t="s">
        <v>67</v>
      </c>
      <c r="E61" t="s">
        <v>91</v>
      </c>
      <c r="F61">
        <v>9</v>
      </c>
      <c r="G61">
        <v>164</v>
      </c>
      <c r="H61">
        <v>257</v>
      </c>
      <c r="I61" s="6">
        <f t="shared" si="6"/>
        <v>63.813229571984429</v>
      </c>
      <c r="J61">
        <v>1962</v>
      </c>
      <c r="K61" s="3">
        <f t="shared" si="4"/>
        <v>7.6342412451361872</v>
      </c>
      <c r="L61">
        <v>8</v>
      </c>
      <c r="M61">
        <v>14</v>
      </c>
      <c r="N61">
        <v>4</v>
      </c>
      <c r="O61" s="4">
        <v>142.80000000000001</v>
      </c>
      <c r="P61">
        <v>104</v>
      </c>
      <c r="Q61">
        <v>252</v>
      </c>
      <c r="R61" s="3">
        <f t="shared" si="5"/>
        <v>2.4230769230769229</v>
      </c>
      <c r="S61">
        <v>1</v>
      </c>
    </row>
    <row r="62" spans="1:19" x14ac:dyDescent="0.2">
      <c r="A62">
        <v>2016</v>
      </c>
      <c r="B62" t="s">
        <v>669</v>
      </c>
      <c r="C62" t="s">
        <v>321</v>
      </c>
      <c r="D62" t="s">
        <v>67</v>
      </c>
      <c r="E62" t="s">
        <v>91</v>
      </c>
      <c r="F62">
        <v>7</v>
      </c>
      <c r="G62">
        <v>105</v>
      </c>
      <c r="H62">
        <v>175</v>
      </c>
      <c r="I62" s="6">
        <f t="shared" si="6"/>
        <v>60</v>
      </c>
      <c r="J62">
        <v>1213</v>
      </c>
      <c r="K62" s="3">
        <f t="shared" si="4"/>
        <v>6.9314285714285715</v>
      </c>
      <c r="L62">
        <v>6.6</v>
      </c>
      <c r="M62">
        <v>8</v>
      </c>
      <c r="N62">
        <v>5</v>
      </c>
      <c r="O62" s="4">
        <v>127.6</v>
      </c>
      <c r="P62">
        <v>82</v>
      </c>
      <c r="Q62">
        <v>558</v>
      </c>
      <c r="R62" s="3">
        <f t="shared" si="5"/>
        <v>6.8048780487804876</v>
      </c>
      <c r="S62">
        <v>7</v>
      </c>
    </row>
    <row r="63" spans="1:19" x14ac:dyDescent="0.2">
      <c r="A63">
        <v>2017</v>
      </c>
      <c r="B63" t="s">
        <v>424</v>
      </c>
      <c r="C63" t="s">
        <v>322</v>
      </c>
      <c r="D63" t="s">
        <v>67</v>
      </c>
      <c r="E63" t="s">
        <v>91</v>
      </c>
      <c r="F63">
        <v>12</v>
      </c>
      <c r="G63">
        <v>152</v>
      </c>
      <c r="H63">
        <v>265</v>
      </c>
      <c r="I63" s="6">
        <f t="shared" si="6"/>
        <v>57.358490566037737</v>
      </c>
      <c r="J63">
        <v>1674</v>
      </c>
      <c r="K63" s="3">
        <f t="shared" si="4"/>
        <v>6.3169811320754716</v>
      </c>
      <c r="L63">
        <v>6.7</v>
      </c>
      <c r="M63">
        <v>16</v>
      </c>
      <c r="N63">
        <v>5</v>
      </c>
      <c r="O63" s="4">
        <v>126.6</v>
      </c>
      <c r="P63">
        <v>143</v>
      </c>
      <c r="Q63">
        <v>473</v>
      </c>
      <c r="R63" s="3">
        <f t="shared" si="5"/>
        <v>3.3076923076923075</v>
      </c>
      <c r="S63">
        <v>5</v>
      </c>
    </row>
    <row r="64" spans="1:19" x14ac:dyDescent="0.2">
      <c r="A64">
        <v>2018</v>
      </c>
      <c r="B64" t="s">
        <v>424</v>
      </c>
      <c r="C64" t="s">
        <v>320</v>
      </c>
      <c r="D64" t="s">
        <v>67</v>
      </c>
      <c r="E64" t="s">
        <v>91</v>
      </c>
      <c r="F64">
        <v>14</v>
      </c>
      <c r="G64">
        <v>234</v>
      </c>
      <c r="H64">
        <v>397</v>
      </c>
      <c r="I64" s="6">
        <f t="shared" si="6"/>
        <v>58.942065491183882</v>
      </c>
      <c r="J64">
        <v>2175</v>
      </c>
      <c r="K64" s="3">
        <f t="shared" si="4"/>
        <v>5.4785894206549122</v>
      </c>
      <c r="L64">
        <v>5.0999999999999996</v>
      </c>
      <c r="M64">
        <v>15</v>
      </c>
      <c r="N64">
        <v>10</v>
      </c>
      <c r="O64" s="4">
        <v>112.4</v>
      </c>
      <c r="P64">
        <v>194</v>
      </c>
      <c r="Q64">
        <v>531</v>
      </c>
      <c r="R64" s="3">
        <f t="shared" si="5"/>
        <v>2.7371134020618557</v>
      </c>
      <c r="S64">
        <v>6</v>
      </c>
    </row>
    <row r="65" spans="1:19" x14ac:dyDescent="0.2">
      <c r="A65">
        <v>2019</v>
      </c>
      <c r="B65" t="s">
        <v>258</v>
      </c>
      <c r="C65" t="s">
        <v>321</v>
      </c>
      <c r="D65" t="s">
        <v>67</v>
      </c>
      <c r="E65" t="s">
        <v>91</v>
      </c>
      <c r="F65">
        <v>9</v>
      </c>
      <c r="G65">
        <v>166</v>
      </c>
      <c r="H65">
        <v>287</v>
      </c>
      <c r="I65" s="6">
        <f t="shared" si="6"/>
        <v>57.839721254355403</v>
      </c>
      <c r="J65">
        <v>2130</v>
      </c>
      <c r="K65" s="3">
        <f t="shared" si="4"/>
        <v>7.4216027874564459</v>
      </c>
      <c r="L65">
        <v>6.7</v>
      </c>
      <c r="M65">
        <v>7</v>
      </c>
      <c r="N65">
        <v>8</v>
      </c>
      <c r="O65" s="4">
        <v>122.7</v>
      </c>
      <c r="P65">
        <v>34</v>
      </c>
      <c r="Q65">
        <v>-111</v>
      </c>
      <c r="R65" s="3">
        <f t="shared" si="5"/>
        <v>-3.2647058823529411</v>
      </c>
      <c r="S65">
        <v>1</v>
      </c>
    </row>
    <row r="66" spans="1:19" x14ac:dyDescent="0.2">
      <c r="A66">
        <v>2020</v>
      </c>
      <c r="B66" t="s">
        <v>258</v>
      </c>
      <c r="C66" t="s">
        <v>321</v>
      </c>
      <c r="D66" t="s">
        <v>67</v>
      </c>
      <c r="E66" t="s">
        <v>91</v>
      </c>
      <c r="F66">
        <v>6</v>
      </c>
      <c r="G66">
        <v>123</v>
      </c>
      <c r="H66">
        <v>212</v>
      </c>
      <c r="I66" s="6">
        <f t="shared" si="6"/>
        <v>58.018867924528308</v>
      </c>
      <c r="J66">
        <v>1365</v>
      </c>
      <c r="K66" s="3">
        <f t="shared" si="4"/>
        <v>6.4386792452830193</v>
      </c>
      <c r="L66">
        <v>7</v>
      </c>
      <c r="M66">
        <v>10</v>
      </c>
      <c r="N66">
        <v>2</v>
      </c>
      <c r="O66" s="4">
        <v>125.8</v>
      </c>
      <c r="P66">
        <v>20</v>
      </c>
      <c r="Q66">
        <v>-59</v>
      </c>
      <c r="R66" s="3">
        <f t="shared" si="5"/>
        <v>-2.95</v>
      </c>
      <c r="S66">
        <v>0</v>
      </c>
    </row>
    <row r="67" spans="1:19" x14ac:dyDescent="0.2">
      <c r="A67">
        <v>2014</v>
      </c>
      <c r="B67" t="s">
        <v>559</v>
      </c>
      <c r="C67" t="s">
        <v>320</v>
      </c>
      <c r="D67" t="s">
        <v>328</v>
      </c>
      <c r="E67" t="s">
        <v>91</v>
      </c>
      <c r="F67">
        <v>10</v>
      </c>
      <c r="G67">
        <v>98</v>
      </c>
      <c r="H67">
        <v>202</v>
      </c>
      <c r="I67" s="6">
        <f t="shared" si="6"/>
        <v>48.514851485148512</v>
      </c>
      <c r="J67">
        <v>1236</v>
      </c>
      <c r="K67" s="3">
        <f t="shared" si="4"/>
        <v>6.1188118811881189</v>
      </c>
      <c r="L67">
        <v>5.3</v>
      </c>
      <c r="M67">
        <v>3</v>
      </c>
      <c r="N67">
        <v>5</v>
      </c>
      <c r="O67" s="4">
        <v>99.9</v>
      </c>
      <c r="P67">
        <v>65</v>
      </c>
      <c r="Q67">
        <v>264</v>
      </c>
      <c r="R67" s="3">
        <f t="shared" si="5"/>
        <v>4.0615384615384613</v>
      </c>
      <c r="S67">
        <v>3</v>
      </c>
    </row>
    <row r="68" spans="1:19" x14ac:dyDescent="0.2">
      <c r="A68">
        <v>2015</v>
      </c>
      <c r="B68" t="s">
        <v>516</v>
      </c>
      <c r="C68" t="s">
        <v>321</v>
      </c>
      <c r="D68" t="s">
        <v>328</v>
      </c>
      <c r="E68" t="s">
        <v>91</v>
      </c>
      <c r="F68">
        <v>10</v>
      </c>
      <c r="G68">
        <v>158</v>
      </c>
      <c r="H68">
        <v>248</v>
      </c>
      <c r="I68" s="6">
        <f t="shared" si="6"/>
        <v>63.70967741935484</v>
      </c>
      <c r="J68">
        <v>1807</v>
      </c>
      <c r="K68" s="3">
        <f t="shared" si="4"/>
        <v>7.286290322580645</v>
      </c>
      <c r="L68">
        <v>7</v>
      </c>
      <c r="M68">
        <v>10</v>
      </c>
      <c r="N68">
        <v>6</v>
      </c>
      <c r="O68" s="4">
        <v>133.4</v>
      </c>
      <c r="P68">
        <v>93</v>
      </c>
      <c r="Q68">
        <v>177</v>
      </c>
      <c r="R68" s="3">
        <f t="shared" si="5"/>
        <v>1.903225806451613</v>
      </c>
      <c r="S68">
        <v>1</v>
      </c>
    </row>
    <row r="69" spans="1:19" x14ac:dyDescent="0.2">
      <c r="A69">
        <v>2016</v>
      </c>
      <c r="B69" t="s">
        <v>670</v>
      </c>
      <c r="C69" t="s">
        <v>321</v>
      </c>
      <c r="D69" t="s">
        <v>328</v>
      </c>
      <c r="E69" t="s">
        <v>91</v>
      </c>
      <c r="F69">
        <v>10</v>
      </c>
      <c r="G69">
        <v>161</v>
      </c>
      <c r="H69">
        <v>297</v>
      </c>
      <c r="I69" s="6">
        <f t="shared" si="6"/>
        <v>54.208754208754208</v>
      </c>
      <c r="J69">
        <v>1895</v>
      </c>
      <c r="K69" s="3">
        <f t="shared" si="4"/>
        <v>6.3804713804713806</v>
      </c>
      <c r="L69">
        <v>6.1</v>
      </c>
      <c r="M69">
        <v>14</v>
      </c>
      <c r="N69">
        <v>8</v>
      </c>
      <c r="O69" s="4">
        <v>119</v>
      </c>
      <c r="P69">
        <v>95</v>
      </c>
      <c r="Q69">
        <v>406</v>
      </c>
      <c r="R69" s="3">
        <f t="shared" si="5"/>
        <v>4.2736842105263158</v>
      </c>
      <c r="S69">
        <v>3</v>
      </c>
    </row>
    <row r="70" spans="1:19" x14ac:dyDescent="0.2">
      <c r="A70">
        <v>2017</v>
      </c>
      <c r="B70" t="s">
        <v>327</v>
      </c>
      <c r="C70" t="s">
        <v>320</v>
      </c>
      <c r="D70" t="s">
        <v>328</v>
      </c>
      <c r="E70" t="s">
        <v>91</v>
      </c>
      <c r="F70">
        <v>13</v>
      </c>
      <c r="G70">
        <v>161</v>
      </c>
      <c r="H70">
        <v>292</v>
      </c>
      <c r="I70" s="6">
        <f t="shared" si="6"/>
        <v>55.136986301369859</v>
      </c>
      <c r="J70">
        <v>2203</v>
      </c>
      <c r="K70" s="3">
        <f t="shared" si="4"/>
        <v>7.5445205479452051</v>
      </c>
      <c r="L70">
        <v>7.6</v>
      </c>
      <c r="M70">
        <v>17</v>
      </c>
      <c r="N70">
        <v>7</v>
      </c>
      <c r="O70" s="4">
        <v>132.9</v>
      </c>
      <c r="P70">
        <v>137</v>
      </c>
      <c r="Q70">
        <v>907</v>
      </c>
      <c r="R70" s="3">
        <f t="shared" si="5"/>
        <v>6.6204379562043796</v>
      </c>
      <c r="S70">
        <v>21</v>
      </c>
    </row>
    <row r="71" spans="1:19" x14ac:dyDescent="0.2">
      <c r="A71">
        <v>2018</v>
      </c>
      <c r="B71" t="s">
        <v>327</v>
      </c>
      <c r="C71" t="s">
        <v>319</v>
      </c>
      <c r="D71" t="s">
        <v>328</v>
      </c>
      <c r="E71" t="s">
        <v>91</v>
      </c>
      <c r="F71">
        <v>13</v>
      </c>
      <c r="G71">
        <v>164</v>
      </c>
      <c r="H71">
        <v>274</v>
      </c>
      <c r="I71" s="6">
        <f t="shared" si="6"/>
        <v>59.854014598540154</v>
      </c>
      <c r="J71">
        <v>2434</v>
      </c>
      <c r="K71" s="3">
        <f t="shared" si="4"/>
        <v>8.8832116788321169</v>
      </c>
      <c r="L71">
        <v>9.1999999999999993</v>
      </c>
      <c r="M71">
        <v>23</v>
      </c>
      <c r="N71">
        <v>8</v>
      </c>
      <c r="O71" s="4">
        <v>156.30000000000001</v>
      </c>
      <c r="P71">
        <v>134</v>
      </c>
      <c r="Q71">
        <v>860</v>
      </c>
      <c r="R71" s="3">
        <f t="shared" si="5"/>
        <v>6.4179104477611943</v>
      </c>
      <c r="S71">
        <v>15</v>
      </c>
    </row>
    <row r="72" spans="1:19" x14ac:dyDescent="0.2">
      <c r="A72">
        <v>2019</v>
      </c>
      <c r="B72" t="s">
        <v>327</v>
      </c>
      <c r="C72" t="s">
        <v>321</v>
      </c>
      <c r="D72" t="s">
        <v>328</v>
      </c>
      <c r="E72" t="s">
        <v>91</v>
      </c>
      <c r="F72">
        <v>13</v>
      </c>
      <c r="G72">
        <v>200</v>
      </c>
      <c r="H72">
        <v>328</v>
      </c>
      <c r="I72" s="6">
        <f t="shared" si="6"/>
        <v>60.975609756097562</v>
      </c>
      <c r="J72">
        <v>2820</v>
      </c>
      <c r="K72" s="3">
        <f t="shared" si="4"/>
        <v>8.5975609756097562</v>
      </c>
      <c r="L72">
        <v>9.1</v>
      </c>
      <c r="M72">
        <v>20</v>
      </c>
      <c r="N72">
        <v>5</v>
      </c>
      <c r="O72" s="4">
        <v>150.30000000000001</v>
      </c>
      <c r="P72">
        <v>154</v>
      </c>
      <c r="Q72">
        <v>867</v>
      </c>
      <c r="R72" s="3">
        <f t="shared" si="5"/>
        <v>5.6298701298701301</v>
      </c>
      <c r="S72">
        <v>13</v>
      </c>
    </row>
    <row r="73" spans="1:19" x14ac:dyDescent="0.2">
      <c r="A73">
        <v>2020</v>
      </c>
      <c r="B73" t="s">
        <v>671</v>
      </c>
      <c r="C73" t="s">
        <v>322</v>
      </c>
      <c r="D73" t="s">
        <v>328</v>
      </c>
      <c r="E73" t="s">
        <v>91</v>
      </c>
      <c r="F73">
        <v>3</v>
      </c>
      <c r="G73">
        <v>30</v>
      </c>
      <c r="H73">
        <v>44</v>
      </c>
      <c r="I73" s="6">
        <f t="shared" si="6"/>
        <v>68.181818181818173</v>
      </c>
      <c r="J73">
        <v>386</v>
      </c>
      <c r="K73" s="3">
        <f t="shared" si="4"/>
        <v>8.7727272727272734</v>
      </c>
      <c r="L73">
        <v>10.1</v>
      </c>
      <c r="M73">
        <v>3</v>
      </c>
      <c r="N73">
        <v>0</v>
      </c>
      <c r="O73" s="4">
        <v>164.4</v>
      </c>
      <c r="P73">
        <v>14</v>
      </c>
      <c r="Q73">
        <v>17</v>
      </c>
      <c r="R73" s="3">
        <f t="shared" si="5"/>
        <v>1.2142857142857142</v>
      </c>
      <c r="S73">
        <v>0</v>
      </c>
    </row>
    <row r="74" spans="1:19" x14ac:dyDescent="0.2">
      <c r="A74">
        <v>2014</v>
      </c>
      <c r="B74" t="s">
        <v>163</v>
      </c>
      <c r="C74" t="s">
        <v>320</v>
      </c>
      <c r="D74" t="s">
        <v>79</v>
      </c>
      <c r="E74" t="s">
        <v>91</v>
      </c>
      <c r="F74">
        <v>12</v>
      </c>
      <c r="G74">
        <v>185</v>
      </c>
      <c r="H74">
        <v>296</v>
      </c>
      <c r="I74" s="6">
        <f t="shared" si="6"/>
        <v>62.5</v>
      </c>
      <c r="J74">
        <v>2263</v>
      </c>
      <c r="K74" s="3">
        <f t="shared" ref="K74:K87" si="7">J74/H74</f>
        <v>7.6452702702702702</v>
      </c>
      <c r="L74">
        <v>7.7</v>
      </c>
      <c r="M74">
        <v>19</v>
      </c>
      <c r="N74">
        <v>8</v>
      </c>
      <c r="O74" s="4">
        <v>142.5</v>
      </c>
      <c r="P74">
        <v>52</v>
      </c>
      <c r="Q74">
        <v>78</v>
      </c>
      <c r="R74" s="3">
        <f t="shared" si="5"/>
        <v>1.5</v>
      </c>
      <c r="S74">
        <v>3</v>
      </c>
    </row>
    <row r="75" spans="1:19" x14ac:dyDescent="0.2">
      <c r="A75">
        <v>2015</v>
      </c>
      <c r="B75" t="s">
        <v>512</v>
      </c>
      <c r="C75" t="s">
        <v>321</v>
      </c>
      <c r="D75" t="s">
        <v>79</v>
      </c>
      <c r="E75" t="s">
        <v>91</v>
      </c>
      <c r="F75">
        <v>12</v>
      </c>
      <c r="G75">
        <v>226</v>
      </c>
      <c r="H75">
        <v>403</v>
      </c>
      <c r="I75" s="6">
        <f t="shared" si="6"/>
        <v>56.079404466501238</v>
      </c>
      <c r="J75">
        <v>2965</v>
      </c>
      <c r="K75" s="3">
        <f t="shared" si="7"/>
        <v>7.3573200992555829</v>
      </c>
      <c r="L75">
        <v>7.4</v>
      </c>
      <c r="M75">
        <v>23</v>
      </c>
      <c r="N75">
        <v>10</v>
      </c>
      <c r="O75" s="4">
        <v>131.80000000000001</v>
      </c>
      <c r="P75">
        <v>27</v>
      </c>
      <c r="Q75">
        <v>-4</v>
      </c>
      <c r="R75" s="3">
        <f t="shared" si="5"/>
        <v>-0.14814814814814814</v>
      </c>
      <c r="S75">
        <v>1</v>
      </c>
    </row>
    <row r="76" spans="1:19" x14ac:dyDescent="0.2">
      <c r="A76">
        <v>2016</v>
      </c>
      <c r="B76" t="s">
        <v>163</v>
      </c>
      <c r="C76" t="s">
        <v>319</v>
      </c>
      <c r="D76" t="s">
        <v>79</v>
      </c>
      <c r="E76" t="s">
        <v>91</v>
      </c>
      <c r="F76">
        <v>13</v>
      </c>
      <c r="G76">
        <v>289</v>
      </c>
      <c r="H76">
        <v>418</v>
      </c>
      <c r="I76" s="6">
        <f t="shared" si="6"/>
        <v>69.138755980861248</v>
      </c>
      <c r="J76">
        <v>4129</v>
      </c>
      <c r="K76" s="3">
        <f t="shared" si="7"/>
        <v>9.8779904306220097</v>
      </c>
      <c r="L76">
        <v>11.1</v>
      </c>
      <c r="M76">
        <v>45</v>
      </c>
      <c r="N76">
        <v>9</v>
      </c>
      <c r="O76" s="4">
        <v>183.3</v>
      </c>
      <c r="P76">
        <v>37</v>
      </c>
      <c r="Q76">
        <v>-40</v>
      </c>
      <c r="R76" s="3">
        <f t="shared" si="5"/>
        <v>-1.0810810810810811</v>
      </c>
      <c r="S76">
        <v>0</v>
      </c>
    </row>
    <row r="77" spans="1:19" x14ac:dyDescent="0.2">
      <c r="A77">
        <v>2017</v>
      </c>
      <c r="B77" t="s">
        <v>163</v>
      </c>
      <c r="C77" t="s">
        <v>321</v>
      </c>
      <c r="D77" t="s">
        <v>79</v>
      </c>
      <c r="E77" t="s">
        <v>91</v>
      </c>
      <c r="F77">
        <v>14</v>
      </c>
      <c r="G77">
        <v>264</v>
      </c>
      <c r="H77">
        <v>411</v>
      </c>
      <c r="I77" s="6">
        <f t="shared" si="6"/>
        <v>64.233576642335763</v>
      </c>
      <c r="J77">
        <v>3882</v>
      </c>
      <c r="K77" s="3">
        <f t="shared" si="7"/>
        <v>9.445255474452555</v>
      </c>
      <c r="L77">
        <v>9.9</v>
      </c>
      <c r="M77">
        <v>28</v>
      </c>
      <c r="N77">
        <v>8</v>
      </c>
      <c r="O77" s="4">
        <v>162.19999999999999</v>
      </c>
      <c r="P77">
        <v>51</v>
      </c>
      <c r="Q77">
        <v>34</v>
      </c>
      <c r="R77" s="3">
        <f t="shared" si="5"/>
        <v>0.66666666666666663</v>
      </c>
      <c r="S77">
        <v>1</v>
      </c>
    </row>
    <row r="78" spans="1:19" x14ac:dyDescent="0.2">
      <c r="A78">
        <v>2018</v>
      </c>
      <c r="B78" t="s">
        <v>422</v>
      </c>
      <c r="C78" t="s">
        <v>320</v>
      </c>
      <c r="D78" t="s">
        <v>79</v>
      </c>
      <c r="E78" t="s">
        <v>91</v>
      </c>
      <c r="F78">
        <v>11</v>
      </c>
      <c r="G78">
        <v>146</v>
      </c>
      <c r="H78">
        <v>265</v>
      </c>
      <c r="I78" s="6">
        <f t="shared" si="6"/>
        <v>55.094339622641506</v>
      </c>
      <c r="J78">
        <v>1837</v>
      </c>
      <c r="K78" s="3">
        <f t="shared" si="7"/>
        <v>6.9320754716981128</v>
      </c>
      <c r="L78">
        <v>7.1</v>
      </c>
      <c r="M78">
        <v>18</v>
      </c>
      <c r="N78">
        <v>7</v>
      </c>
      <c r="O78" s="4">
        <v>130.5</v>
      </c>
      <c r="P78">
        <v>23</v>
      </c>
      <c r="Q78">
        <v>44</v>
      </c>
      <c r="R78" s="3">
        <f t="shared" si="5"/>
        <v>1.9130434782608696</v>
      </c>
      <c r="S78">
        <v>0</v>
      </c>
    </row>
    <row r="79" spans="1:19" x14ac:dyDescent="0.2">
      <c r="A79">
        <v>2019</v>
      </c>
      <c r="B79" t="s">
        <v>672</v>
      </c>
      <c r="C79" t="s">
        <v>321</v>
      </c>
      <c r="D79" t="s">
        <v>79</v>
      </c>
      <c r="E79" t="s">
        <v>91</v>
      </c>
      <c r="F79">
        <v>6</v>
      </c>
      <c r="G79">
        <v>79</v>
      </c>
      <c r="H79">
        <v>122</v>
      </c>
      <c r="I79" s="6">
        <f t="shared" si="6"/>
        <v>64.754098360655746</v>
      </c>
      <c r="J79">
        <v>1099</v>
      </c>
      <c r="K79" s="3">
        <f t="shared" si="7"/>
        <v>9.0081967213114762</v>
      </c>
      <c r="L79">
        <v>9.6</v>
      </c>
      <c r="M79">
        <v>8</v>
      </c>
      <c r="N79">
        <v>2</v>
      </c>
      <c r="O79" s="4">
        <v>158.80000000000001</v>
      </c>
      <c r="P79">
        <v>63</v>
      </c>
      <c r="Q79">
        <v>332</v>
      </c>
      <c r="R79" s="3">
        <f t="shared" si="5"/>
        <v>5.2698412698412698</v>
      </c>
      <c r="S79">
        <v>4</v>
      </c>
    </row>
    <row r="80" spans="1:19" x14ac:dyDescent="0.2">
      <c r="A80">
        <v>2020</v>
      </c>
      <c r="B80" t="s">
        <v>422</v>
      </c>
      <c r="C80" t="s">
        <v>321</v>
      </c>
      <c r="D80" t="s">
        <v>79</v>
      </c>
      <c r="E80" t="s">
        <v>91</v>
      </c>
      <c r="F80">
        <v>4</v>
      </c>
      <c r="G80">
        <v>88</v>
      </c>
      <c r="H80">
        <v>129</v>
      </c>
      <c r="I80" s="6">
        <f t="shared" si="6"/>
        <v>68.217054263565885</v>
      </c>
      <c r="J80">
        <v>1106</v>
      </c>
      <c r="K80" s="3">
        <f t="shared" si="7"/>
        <v>8.5736434108527124</v>
      </c>
      <c r="L80">
        <v>9.3000000000000007</v>
      </c>
      <c r="M80">
        <v>9</v>
      </c>
      <c r="N80">
        <v>2</v>
      </c>
      <c r="O80" s="4">
        <v>160.19999999999999</v>
      </c>
      <c r="P80">
        <v>25</v>
      </c>
      <c r="Q80">
        <v>53</v>
      </c>
      <c r="R80" s="3">
        <f t="shared" si="5"/>
        <v>2.12</v>
      </c>
      <c r="S80">
        <v>0</v>
      </c>
    </row>
    <row r="81" spans="1:19" x14ac:dyDescent="0.2">
      <c r="A81">
        <v>2014</v>
      </c>
      <c r="B81" t="s">
        <v>478</v>
      </c>
      <c r="C81" t="s">
        <v>320</v>
      </c>
      <c r="D81" t="s">
        <v>85</v>
      </c>
      <c r="E81" t="s">
        <v>91</v>
      </c>
      <c r="F81">
        <v>13</v>
      </c>
      <c r="G81">
        <v>250</v>
      </c>
      <c r="H81">
        <v>368</v>
      </c>
      <c r="I81" s="6">
        <f t="shared" ref="I81:I87" si="8">G81/H81*100</f>
        <v>67.934782608695656</v>
      </c>
      <c r="J81">
        <v>3443</v>
      </c>
      <c r="K81" s="3">
        <f t="shared" si="7"/>
        <v>9.3559782608695645</v>
      </c>
      <c r="L81">
        <v>9.5</v>
      </c>
      <c r="M81">
        <v>26</v>
      </c>
      <c r="N81">
        <v>10</v>
      </c>
      <c r="O81" s="4">
        <v>164.4</v>
      </c>
      <c r="P81">
        <v>78</v>
      </c>
      <c r="Q81">
        <v>264</v>
      </c>
      <c r="R81" s="3">
        <f t="shared" si="5"/>
        <v>3.3846153846153846</v>
      </c>
      <c r="S81">
        <v>3</v>
      </c>
    </row>
    <row r="82" spans="1:19" x14ac:dyDescent="0.2">
      <c r="A82">
        <v>2015</v>
      </c>
      <c r="B82" t="s">
        <v>478</v>
      </c>
      <c r="C82" t="s">
        <v>319</v>
      </c>
      <c r="D82" t="s">
        <v>85</v>
      </c>
      <c r="E82" t="s">
        <v>91</v>
      </c>
      <c r="F82">
        <v>13</v>
      </c>
      <c r="G82">
        <v>262</v>
      </c>
      <c r="H82">
        <v>391</v>
      </c>
      <c r="I82" s="6">
        <f t="shared" si="8"/>
        <v>67.007672634271103</v>
      </c>
      <c r="J82">
        <v>3522</v>
      </c>
      <c r="K82" s="3">
        <f t="shared" si="7"/>
        <v>9.0076726342710991</v>
      </c>
      <c r="L82">
        <v>9.5</v>
      </c>
      <c r="M82">
        <v>29</v>
      </c>
      <c r="N82">
        <v>9</v>
      </c>
      <c r="O82" s="4">
        <v>162.5</v>
      </c>
      <c r="P82">
        <v>77</v>
      </c>
      <c r="Q82">
        <v>107</v>
      </c>
      <c r="R82" s="3">
        <f t="shared" si="5"/>
        <v>1.3896103896103895</v>
      </c>
      <c r="S82">
        <v>3</v>
      </c>
    </row>
    <row r="83" spans="1:19" x14ac:dyDescent="0.2">
      <c r="A83">
        <v>2016</v>
      </c>
      <c r="B83" t="s">
        <v>478</v>
      </c>
      <c r="C83" t="s">
        <v>321</v>
      </c>
      <c r="D83" t="s">
        <v>85</v>
      </c>
      <c r="E83" t="s">
        <v>91</v>
      </c>
      <c r="F83">
        <v>14</v>
      </c>
      <c r="G83">
        <v>263</v>
      </c>
      <c r="H83">
        <v>377</v>
      </c>
      <c r="I83" s="6">
        <f t="shared" si="8"/>
        <v>69.761273209549074</v>
      </c>
      <c r="J83">
        <v>3533</v>
      </c>
      <c r="K83" s="3">
        <f t="shared" si="7"/>
        <v>9.3713527851458878</v>
      </c>
      <c r="L83">
        <v>10.6</v>
      </c>
      <c r="M83">
        <v>33</v>
      </c>
      <c r="N83">
        <v>4</v>
      </c>
      <c r="O83" s="4">
        <v>175.2</v>
      </c>
      <c r="P83">
        <v>80</v>
      </c>
      <c r="Q83">
        <v>249</v>
      </c>
      <c r="R83" s="3">
        <f t="shared" si="5"/>
        <v>3.1124999999999998</v>
      </c>
      <c r="S83">
        <v>7</v>
      </c>
    </row>
    <row r="84" spans="1:19" x14ac:dyDescent="0.2">
      <c r="A84">
        <v>2017</v>
      </c>
      <c r="B84" t="s">
        <v>342</v>
      </c>
      <c r="C84" t="s">
        <v>320</v>
      </c>
      <c r="D84" t="s">
        <v>85</v>
      </c>
      <c r="E84" t="s">
        <v>91</v>
      </c>
      <c r="F84">
        <v>8</v>
      </c>
      <c r="G84">
        <v>124</v>
      </c>
      <c r="H84">
        <v>193</v>
      </c>
      <c r="I84" s="6">
        <f t="shared" si="8"/>
        <v>64.248704663212436</v>
      </c>
      <c r="J84">
        <v>1391</v>
      </c>
      <c r="K84" s="3">
        <f t="shared" si="7"/>
        <v>7.2072538860103625</v>
      </c>
      <c r="L84">
        <v>7.7</v>
      </c>
      <c r="M84">
        <v>14</v>
      </c>
      <c r="N84">
        <v>4</v>
      </c>
      <c r="O84" s="4">
        <v>144.6</v>
      </c>
      <c r="P84">
        <v>41</v>
      </c>
      <c r="Q84">
        <v>126</v>
      </c>
      <c r="R84" s="3">
        <f t="shared" si="5"/>
        <v>3.0731707317073171</v>
      </c>
      <c r="S84">
        <v>3</v>
      </c>
    </row>
    <row r="85" spans="1:19" x14ac:dyDescent="0.2">
      <c r="A85">
        <v>2018</v>
      </c>
      <c r="B85" t="s">
        <v>342</v>
      </c>
      <c r="C85" t="s">
        <v>319</v>
      </c>
      <c r="D85" t="s">
        <v>85</v>
      </c>
      <c r="E85" t="s">
        <v>91</v>
      </c>
      <c r="F85">
        <v>9</v>
      </c>
      <c r="G85">
        <v>151</v>
      </c>
      <c r="H85">
        <v>245</v>
      </c>
      <c r="I85" s="6">
        <f t="shared" si="8"/>
        <v>61.632653061224488</v>
      </c>
      <c r="J85">
        <v>1994</v>
      </c>
      <c r="K85" s="3">
        <f t="shared" si="7"/>
        <v>8.1387755102040824</v>
      </c>
      <c r="L85">
        <v>8.3000000000000007</v>
      </c>
      <c r="M85">
        <v>16</v>
      </c>
      <c r="N85">
        <v>6</v>
      </c>
      <c r="O85" s="4">
        <v>146.69999999999999</v>
      </c>
      <c r="P85">
        <v>46</v>
      </c>
      <c r="Q85">
        <v>162</v>
      </c>
      <c r="R85" s="3">
        <f t="shared" si="5"/>
        <v>3.5217391304347827</v>
      </c>
      <c r="S85">
        <v>6</v>
      </c>
    </row>
    <row r="86" spans="1:19" x14ac:dyDescent="0.2">
      <c r="A86">
        <v>2019</v>
      </c>
      <c r="B86" t="s">
        <v>342</v>
      </c>
      <c r="C86" t="s">
        <v>321</v>
      </c>
      <c r="D86" t="s">
        <v>85</v>
      </c>
      <c r="E86" t="s">
        <v>91</v>
      </c>
      <c r="F86">
        <v>13</v>
      </c>
      <c r="G86">
        <v>241</v>
      </c>
      <c r="H86">
        <v>407</v>
      </c>
      <c r="I86" s="6">
        <f t="shared" si="8"/>
        <v>59.213759213759211</v>
      </c>
      <c r="J86">
        <v>3097</v>
      </c>
      <c r="K86" s="3">
        <f t="shared" si="7"/>
        <v>7.6093366093366095</v>
      </c>
      <c r="L86">
        <v>7.7</v>
      </c>
      <c r="M86">
        <v>20</v>
      </c>
      <c r="N86">
        <v>8</v>
      </c>
      <c r="O86" s="4">
        <v>135.4</v>
      </c>
      <c r="P86">
        <v>69</v>
      </c>
      <c r="Q86">
        <v>319</v>
      </c>
      <c r="R86" s="3">
        <f t="shared" si="5"/>
        <v>4.6231884057971016</v>
      </c>
      <c r="S86">
        <v>3</v>
      </c>
    </row>
    <row r="87" spans="1:19" x14ac:dyDescent="0.2">
      <c r="A87">
        <v>2020</v>
      </c>
      <c r="B87" t="s">
        <v>220</v>
      </c>
      <c r="C87" t="s">
        <v>320</v>
      </c>
      <c r="D87" t="s">
        <v>85</v>
      </c>
      <c r="E87" t="s">
        <v>91</v>
      </c>
      <c r="F87">
        <v>6</v>
      </c>
      <c r="G87">
        <v>98</v>
      </c>
      <c r="H87">
        <v>152</v>
      </c>
      <c r="I87" s="6">
        <f t="shared" si="8"/>
        <v>64.473684210526315</v>
      </c>
      <c r="J87">
        <v>1699</v>
      </c>
      <c r="K87" s="3">
        <f t="shared" si="7"/>
        <v>11.177631578947368</v>
      </c>
      <c r="L87">
        <v>13</v>
      </c>
      <c r="M87">
        <v>18</v>
      </c>
      <c r="N87">
        <v>2</v>
      </c>
      <c r="O87" s="4">
        <v>194.8</v>
      </c>
      <c r="P87">
        <v>34</v>
      </c>
      <c r="Q87">
        <v>38</v>
      </c>
      <c r="R87" s="3">
        <f t="shared" si="5"/>
        <v>1.1176470588235294</v>
      </c>
      <c r="S87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3085-E2A5-C54F-BCF6-1D4D6B8B61A6}">
  <dimension ref="A1:S80"/>
  <sheetViews>
    <sheetView workbookViewId="0">
      <pane ySplit="1" topLeftCell="A33" activePane="bottomLeft" state="frozen"/>
      <selection pane="bottomLeft" activeCell="I65" sqref="A1:S80"/>
    </sheetView>
  </sheetViews>
  <sheetFormatPr baseColWidth="10" defaultRowHeight="16" x14ac:dyDescent="0.2"/>
  <cols>
    <col min="1" max="1" width="5.1640625" bestFit="1" customWidth="1"/>
    <col min="2" max="2" width="17" bestFit="1" customWidth="1"/>
    <col min="4" max="4" width="14.1640625" bestFit="1" customWidth="1"/>
    <col min="5" max="5" width="10.33203125" bestFit="1" customWidth="1"/>
    <col min="6" max="6" width="7" bestFit="1" customWidth="1"/>
    <col min="7" max="7" width="11.33203125" bestFit="1" customWidth="1"/>
    <col min="8" max="8" width="8.83203125" bestFit="1" customWidth="1"/>
    <col min="9" max="9" width="20.83203125" bestFit="1" customWidth="1"/>
    <col min="10" max="10" width="5.6640625" bestFit="1" customWidth="1"/>
    <col min="11" max="11" width="4.6640625" style="3" bestFit="1" customWidth="1"/>
    <col min="12" max="12" width="5.33203125" style="4" bestFit="1" customWidth="1"/>
    <col min="13" max="14" width="3.33203125" bestFit="1" customWidth="1"/>
    <col min="15" max="15" width="5.6640625" bestFit="1" customWidth="1"/>
    <col min="16" max="16" width="13.83203125" bestFit="1" customWidth="1"/>
    <col min="17" max="17" width="10.6640625" bestFit="1" customWidth="1"/>
    <col min="18" max="18" width="12.83203125" bestFit="1" customWidth="1"/>
    <col min="19" max="19" width="8.33203125" bestFit="1" customWidth="1"/>
  </cols>
  <sheetData>
    <row r="1" spans="1:19" x14ac:dyDescent="0.2">
      <c r="A1" t="s">
        <v>73</v>
      </c>
      <c r="B1" t="s">
        <v>2</v>
      </c>
      <c r="C1" t="s">
        <v>318</v>
      </c>
      <c r="D1" t="s">
        <v>198</v>
      </c>
      <c r="E1" t="s">
        <v>0</v>
      </c>
      <c r="F1" t="s">
        <v>594</v>
      </c>
      <c r="G1" t="s">
        <v>595</v>
      </c>
      <c r="H1" t="s">
        <v>596</v>
      </c>
      <c r="I1" s="9" t="s">
        <v>597</v>
      </c>
      <c r="J1" t="s">
        <v>598</v>
      </c>
      <c r="K1" s="3" t="s">
        <v>199</v>
      </c>
      <c r="L1" s="4" t="s">
        <v>200</v>
      </c>
      <c r="M1" t="s">
        <v>3</v>
      </c>
      <c r="N1" t="s">
        <v>4</v>
      </c>
      <c r="O1" s="4" t="s">
        <v>201</v>
      </c>
      <c r="P1" t="s">
        <v>599</v>
      </c>
      <c r="Q1" t="s">
        <v>600</v>
      </c>
      <c r="R1" s="3" t="s">
        <v>601</v>
      </c>
      <c r="S1" t="s">
        <v>602</v>
      </c>
    </row>
    <row r="2" spans="1:19" x14ac:dyDescent="0.2">
      <c r="A2">
        <v>2014</v>
      </c>
      <c r="B2" t="s">
        <v>563</v>
      </c>
      <c r="C2" t="s">
        <v>321</v>
      </c>
      <c r="D2" t="s">
        <v>112</v>
      </c>
      <c r="E2" t="s">
        <v>93</v>
      </c>
      <c r="F2">
        <v>14</v>
      </c>
      <c r="G2">
        <v>294</v>
      </c>
      <c r="H2">
        <v>415</v>
      </c>
      <c r="I2" s="6">
        <f t="shared" ref="I2:I71" si="0">G2/H2*100</f>
        <v>70.843373493975903</v>
      </c>
      <c r="J2">
        <v>3696</v>
      </c>
      <c r="K2" s="3">
        <f t="shared" ref="K2:K33" si="1">J2/H2</f>
        <v>8.9060240963855417</v>
      </c>
      <c r="L2" s="4">
        <v>8.5</v>
      </c>
      <c r="M2">
        <v>23</v>
      </c>
      <c r="N2">
        <v>14</v>
      </c>
      <c r="O2" s="4">
        <v>157.19999999999999</v>
      </c>
      <c r="P2">
        <v>155</v>
      </c>
      <c r="Q2">
        <v>592</v>
      </c>
      <c r="R2" s="3">
        <f t="shared" ref="R2:R71" si="2">Q2/P2</f>
        <v>3.8193548387096774</v>
      </c>
      <c r="S2">
        <v>8</v>
      </c>
    </row>
    <row r="3" spans="1:19" x14ac:dyDescent="0.2">
      <c r="A3">
        <v>2015</v>
      </c>
      <c r="B3" t="s">
        <v>384</v>
      </c>
      <c r="C3" t="s">
        <v>322</v>
      </c>
      <c r="D3" t="s">
        <v>112</v>
      </c>
      <c r="E3" t="s">
        <v>93</v>
      </c>
      <c r="F3">
        <v>11</v>
      </c>
      <c r="G3">
        <v>272</v>
      </c>
      <c r="H3">
        <v>428</v>
      </c>
      <c r="I3" s="6">
        <f t="shared" si="0"/>
        <v>63.551401869158873</v>
      </c>
      <c r="J3">
        <v>3350</v>
      </c>
      <c r="K3" s="3">
        <f t="shared" si="1"/>
        <v>7.8271028037383177</v>
      </c>
      <c r="L3" s="4">
        <v>7.9</v>
      </c>
      <c r="M3">
        <v>20</v>
      </c>
      <c r="N3">
        <v>8</v>
      </c>
      <c r="O3" s="4">
        <v>141</v>
      </c>
      <c r="P3">
        <v>41</v>
      </c>
      <c r="Q3">
        <v>-77</v>
      </c>
      <c r="R3" s="3">
        <f t="shared" si="2"/>
        <v>-1.8780487804878048</v>
      </c>
      <c r="S3">
        <v>1</v>
      </c>
    </row>
    <row r="4" spans="1:19" x14ac:dyDescent="0.2">
      <c r="A4">
        <v>2016</v>
      </c>
      <c r="B4" t="s">
        <v>384</v>
      </c>
      <c r="C4" t="s">
        <v>320</v>
      </c>
      <c r="D4" t="s">
        <v>112</v>
      </c>
      <c r="E4" t="s">
        <v>93</v>
      </c>
      <c r="F4">
        <v>13</v>
      </c>
      <c r="G4">
        <v>244</v>
      </c>
      <c r="H4">
        <v>394</v>
      </c>
      <c r="I4" s="6">
        <f t="shared" si="0"/>
        <v>61.928934010152282</v>
      </c>
      <c r="J4">
        <v>3646</v>
      </c>
      <c r="K4" s="3">
        <f t="shared" si="1"/>
        <v>9.253807106598984</v>
      </c>
      <c r="L4" s="4">
        <v>9.6</v>
      </c>
      <c r="M4">
        <v>24</v>
      </c>
      <c r="N4">
        <v>8</v>
      </c>
      <c r="O4" s="4">
        <v>155.69999999999999</v>
      </c>
      <c r="P4">
        <v>48</v>
      </c>
      <c r="Q4">
        <v>-16</v>
      </c>
      <c r="R4" s="3">
        <f t="shared" si="2"/>
        <v>-0.33333333333333331</v>
      </c>
      <c r="S4">
        <v>2</v>
      </c>
    </row>
    <row r="5" spans="1:19" x14ac:dyDescent="0.2">
      <c r="A5">
        <v>2017</v>
      </c>
      <c r="B5" t="s">
        <v>384</v>
      </c>
      <c r="C5" t="s">
        <v>319</v>
      </c>
      <c r="D5" t="s">
        <v>112</v>
      </c>
      <c r="E5" t="s">
        <v>93</v>
      </c>
      <c r="F5">
        <v>13</v>
      </c>
      <c r="G5">
        <v>218</v>
      </c>
      <c r="H5">
        <v>348</v>
      </c>
      <c r="I5" s="6">
        <f t="shared" si="0"/>
        <v>62.643678160919535</v>
      </c>
      <c r="J5">
        <v>2877</v>
      </c>
      <c r="K5" s="3">
        <f t="shared" si="1"/>
        <v>8.2672413793103452</v>
      </c>
      <c r="L5" s="4">
        <v>8.4</v>
      </c>
      <c r="M5">
        <v>16</v>
      </c>
      <c r="N5">
        <v>6</v>
      </c>
      <c r="O5" s="4">
        <v>143.80000000000001</v>
      </c>
      <c r="P5">
        <v>37</v>
      </c>
      <c r="Q5">
        <v>-21</v>
      </c>
      <c r="R5" s="3">
        <f t="shared" si="2"/>
        <v>-0.56756756756756754</v>
      </c>
      <c r="S5">
        <v>0</v>
      </c>
    </row>
    <row r="6" spans="1:19" x14ac:dyDescent="0.2">
      <c r="A6">
        <v>2018</v>
      </c>
      <c r="B6" t="s">
        <v>384</v>
      </c>
      <c r="C6" t="s">
        <v>321</v>
      </c>
      <c r="D6" t="s">
        <v>112</v>
      </c>
      <c r="E6" t="s">
        <v>93</v>
      </c>
      <c r="F6">
        <v>13</v>
      </c>
      <c r="G6">
        <v>301</v>
      </c>
      <c r="H6">
        <v>447</v>
      </c>
      <c r="I6" s="6">
        <f t="shared" si="0"/>
        <v>67.337807606263979</v>
      </c>
      <c r="J6">
        <v>3705</v>
      </c>
      <c r="K6" s="3">
        <f t="shared" si="1"/>
        <v>8.2885906040268456</v>
      </c>
      <c r="L6" s="4">
        <v>8.9</v>
      </c>
      <c r="M6">
        <v>30</v>
      </c>
      <c r="N6">
        <v>7</v>
      </c>
      <c r="O6" s="4">
        <v>156</v>
      </c>
      <c r="P6">
        <v>85</v>
      </c>
      <c r="Q6">
        <v>12</v>
      </c>
      <c r="R6" s="3">
        <f t="shared" si="2"/>
        <v>0.14117647058823529</v>
      </c>
      <c r="S6">
        <v>0</v>
      </c>
    </row>
    <row r="7" spans="1:19" x14ac:dyDescent="0.2">
      <c r="A7">
        <v>2019</v>
      </c>
      <c r="B7" t="s">
        <v>607</v>
      </c>
      <c r="C7" t="s">
        <v>322</v>
      </c>
      <c r="D7" t="s">
        <v>112</v>
      </c>
      <c r="E7" t="s">
        <v>93</v>
      </c>
      <c r="F7">
        <v>8</v>
      </c>
      <c r="G7">
        <v>137</v>
      </c>
      <c r="H7">
        <v>219</v>
      </c>
      <c r="I7" s="6">
        <f t="shared" si="0"/>
        <v>62.557077625570777</v>
      </c>
      <c r="J7">
        <v>1879</v>
      </c>
      <c r="K7" s="3">
        <f t="shared" si="1"/>
        <v>8.5799086757990874</v>
      </c>
      <c r="L7" s="4">
        <v>8.1999999999999993</v>
      </c>
      <c r="M7">
        <v>9</v>
      </c>
      <c r="N7">
        <v>6</v>
      </c>
      <c r="O7" s="4">
        <v>142.69999999999999</v>
      </c>
      <c r="P7">
        <v>41</v>
      </c>
      <c r="Q7">
        <v>69</v>
      </c>
      <c r="R7" s="3">
        <f t="shared" si="2"/>
        <v>1.6829268292682926</v>
      </c>
      <c r="S7">
        <v>1</v>
      </c>
    </row>
    <row r="8" spans="1:19" x14ac:dyDescent="0.2">
      <c r="A8">
        <v>2020</v>
      </c>
      <c r="B8" t="s">
        <v>607</v>
      </c>
      <c r="C8" t="s">
        <v>320</v>
      </c>
      <c r="D8" t="s">
        <v>112</v>
      </c>
      <c r="E8" t="s">
        <v>93</v>
      </c>
      <c r="F8">
        <v>5</v>
      </c>
      <c r="G8">
        <v>96</v>
      </c>
      <c r="H8">
        <v>157</v>
      </c>
      <c r="I8" s="6">
        <f t="shared" si="0"/>
        <v>61.146496815286625</v>
      </c>
      <c r="J8">
        <v>1150</v>
      </c>
      <c r="K8" s="3">
        <f t="shared" si="1"/>
        <v>7.3248407643312099</v>
      </c>
      <c r="L8" s="4">
        <v>7.5</v>
      </c>
      <c r="M8">
        <v>6</v>
      </c>
      <c r="N8">
        <v>2</v>
      </c>
      <c r="O8" s="4">
        <v>132.69999999999999</v>
      </c>
      <c r="P8">
        <v>27</v>
      </c>
      <c r="Q8">
        <v>-6</v>
      </c>
      <c r="R8" s="3">
        <f t="shared" si="2"/>
        <v>-0.22222222222222221</v>
      </c>
      <c r="S8">
        <v>2</v>
      </c>
    </row>
    <row r="9" spans="1:19" x14ac:dyDescent="0.2">
      <c r="A9">
        <v>2014</v>
      </c>
      <c r="B9" t="s">
        <v>117</v>
      </c>
      <c r="C9" t="s">
        <v>321</v>
      </c>
      <c r="D9" t="s">
        <v>88</v>
      </c>
      <c r="E9" t="s">
        <v>93</v>
      </c>
      <c r="F9">
        <v>13</v>
      </c>
      <c r="G9">
        <v>270</v>
      </c>
      <c r="H9">
        <v>420</v>
      </c>
      <c r="I9" s="6">
        <f t="shared" si="0"/>
        <v>64.285714285714292</v>
      </c>
      <c r="J9">
        <v>4006</v>
      </c>
      <c r="K9" s="3">
        <f t="shared" si="1"/>
        <v>9.538095238095238</v>
      </c>
      <c r="L9" s="4">
        <v>10.3</v>
      </c>
      <c r="M9">
        <v>32</v>
      </c>
      <c r="N9">
        <v>7</v>
      </c>
      <c r="O9" s="4">
        <v>166.2</v>
      </c>
      <c r="P9">
        <v>57</v>
      </c>
      <c r="Q9">
        <v>-46</v>
      </c>
      <c r="R9" s="3">
        <f t="shared" si="2"/>
        <v>-0.80701754385964908</v>
      </c>
      <c r="S9">
        <v>0</v>
      </c>
    </row>
    <row r="10" spans="1:19" x14ac:dyDescent="0.2">
      <c r="A10">
        <v>2015</v>
      </c>
      <c r="B10" t="s">
        <v>446</v>
      </c>
      <c r="C10" t="s">
        <v>320</v>
      </c>
      <c r="D10" t="s">
        <v>88</v>
      </c>
      <c r="E10" t="s">
        <v>93</v>
      </c>
      <c r="F10">
        <v>13</v>
      </c>
      <c r="G10">
        <v>210</v>
      </c>
      <c r="H10">
        <v>346</v>
      </c>
      <c r="I10" s="6">
        <f t="shared" si="0"/>
        <v>60.693641618497111</v>
      </c>
      <c r="J10">
        <v>2678</v>
      </c>
      <c r="K10" s="3">
        <f t="shared" si="1"/>
        <v>7.7398843930635834</v>
      </c>
      <c r="L10" s="4">
        <v>7.4</v>
      </c>
      <c r="M10">
        <v>21</v>
      </c>
      <c r="N10">
        <v>12</v>
      </c>
      <c r="O10" s="4">
        <v>138.80000000000001</v>
      </c>
      <c r="P10">
        <v>45</v>
      </c>
      <c r="Q10">
        <v>36</v>
      </c>
      <c r="R10" s="3">
        <f t="shared" si="2"/>
        <v>0.8</v>
      </c>
      <c r="S10">
        <v>3</v>
      </c>
    </row>
    <row r="11" spans="1:19" x14ac:dyDescent="0.2">
      <c r="A11">
        <v>2016</v>
      </c>
      <c r="B11" t="s">
        <v>446</v>
      </c>
      <c r="C11" t="s">
        <v>319</v>
      </c>
      <c r="D11" t="s">
        <v>88</v>
      </c>
      <c r="E11" t="s">
        <v>93</v>
      </c>
      <c r="F11">
        <v>10</v>
      </c>
      <c r="G11">
        <v>129</v>
      </c>
      <c r="H11">
        <v>201</v>
      </c>
      <c r="I11" s="6">
        <f t="shared" si="0"/>
        <v>64.179104477611943</v>
      </c>
      <c r="J11">
        <v>1936</v>
      </c>
      <c r="K11" s="3">
        <f t="shared" si="1"/>
        <v>9.6318407960199011</v>
      </c>
      <c r="L11" s="4">
        <v>10.4</v>
      </c>
      <c r="M11">
        <v>19</v>
      </c>
      <c r="N11">
        <v>5</v>
      </c>
      <c r="O11" s="4">
        <v>171.3</v>
      </c>
      <c r="P11">
        <v>15</v>
      </c>
      <c r="Q11">
        <v>53</v>
      </c>
      <c r="R11" s="3">
        <f t="shared" si="2"/>
        <v>3.5333333333333332</v>
      </c>
      <c r="S11">
        <v>2</v>
      </c>
    </row>
    <row r="12" spans="1:19" x14ac:dyDescent="0.2">
      <c r="A12">
        <v>2017</v>
      </c>
      <c r="B12" t="s">
        <v>446</v>
      </c>
      <c r="C12" t="s">
        <v>321</v>
      </c>
      <c r="D12" t="s">
        <v>88</v>
      </c>
      <c r="E12" t="s">
        <v>93</v>
      </c>
      <c r="F12">
        <v>13</v>
      </c>
      <c r="G12">
        <v>284</v>
      </c>
      <c r="H12">
        <v>459</v>
      </c>
      <c r="I12" s="6">
        <f t="shared" si="0"/>
        <v>61.873638344226578</v>
      </c>
      <c r="J12">
        <v>3804</v>
      </c>
      <c r="K12" s="3">
        <f t="shared" si="1"/>
        <v>8.287581699346406</v>
      </c>
      <c r="L12" s="4">
        <v>8.6</v>
      </c>
      <c r="M12">
        <v>29</v>
      </c>
      <c r="N12">
        <v>10</v>
      </c>
      <c r="O12" s="4">
        <v>148</v>
      </c>
      <c r="P12">
        <v>54</v>
      </c>
      <c r="Q12">
        <v>123</v>
      </c>
      <c r="R12" s="3">
        <f t="shared" si="2"/>
        <v>2.2777777777777777</v>
      </c>
      <c r="S12">
        <v>4</v>
      </c>
    </row>
    <row r="13" spans="1:19" x14ac:dyDescent="0.2">
      <c r="A13">
        <v>2018</v>
      </c>
      <c r="B13" t="s">
        <v>254</v>
      </c>
      <c r="C13" t="s">
        <v>320</v>
      </c>
      <c r="D13" t="s">
        <v>88</v>
      </c>
      <c r="E13" t="s">
        <v>93</v>
      </c>
      <c r="F13">
        <v>10</v>
      </c>
      <c r="G13">
        <v>119</v>
      </c>
      <c r="H13">
        <v>202</v>
      </c>
      <c r="I13" s="6">
        <f t="shared" si="0"/>
        <v>58.910891089108908</v>
      </c>
      <c r="J13">
        <v>1387</v>
      </c>
      <c r="K13" s="3">
        <f t="shared" si="1"/>
        <v>6.8663366336633667</v>
      </c>
      <c r="L13" s="4">
        <v>6</v>
      </c>
      <c r="M13">
        <v>7</v>
      </c>
      <c r="N13">
        <v>7</v>
      </c>
      <c r="O13" s="4">
        <v>121.1</v>
      </c>
      <c r="P13">
        <v>28</v>
      </c>
      <c r="Q13">
        <v>-10</v>
      </c>
      <c r="R13" s="3">
        <f t="shared" si="2"/>
        <v>-0.35714285714285715</v>
      </c>
      <c r="S13">
        <v>1</v>
      </c>
    </row>
    <row r="14" spans="1:19" x14ac:dyDescent="0.2">
      <c r="A14">
        <v>2018</v>
      </c>
      <c r="B14" t="s">
        <v>387</v>
      </c>
      <c r="C14" t="s">
        <v>321</v>
      </c>
      <c r="D14" t="s">
        <v>88</v>
      </c>
      <c r="E14" t="s">
        <v>93</v>
      </c>
      <c r="F14">
        <v>9</v>
      </c>
      <c r="G14">
        <v>183</v>
      </c>
      <c r="H14">
        <v>298</v>
      </c>
      <c r="I14" s="6">
        <f t="shared" si="0"/>
        <v>61.409395973154361</v>
      </c>
      <c r="J14">
        <v>2261</v>
      </c>
      <c r="K14" s="3">
        <f t="shared" si="1"/>
        <v>7.5872483221476514</v>
      </c>
      <c r="L14" s="4">
        <v>7.5</v>
      </c>
      <c r="M14">
        <v>19</v>
      </c>
      <c r="N14">
        <v>9</v>
      </c>
      <c r="O14" s="4">
        <v>140.1</v>
      </c>
      <c r="P14">
        <v>45</v>
      </c>
      <c r="Q14">
        <v>-14</v>
      </c>
      <c r="R14" s="3">
        <f t="shared" si="2"/>
        <v>-0.31111111111111112</v>
      </c>
      <c r="S14">
        <v>1</v>
      </c>
    </row>
    <row r="15" spans="1:19" x14ac:dyDescent="0.2">
      <c r="A15">
        <v>2019</v>
      </c>
      <c r="B15" t="s">
        <v>263</v>
      </c>
      <c r="C15" t="s">
        <v>319</v>
      </c>
      <c r="D15" t="s">
        <v>88</v>
      </c>
      <c r="E15" t="s">
        <v>93</v>
      </c>
      <c r="F15">
        <v>11</v>
      </c>
      <c r="G15">
        <v>209</v>
      </c>
      <c r="H15">
        <v>338</v>
      </c>
      <c r="I15" s="6">
        <f t="shared" si="0"/>
        <v>61.834319526627226</v>
      </c>
      <c r="J15">
        <v>2803</v>
      </c>
      <c r="K15" s="3">
        <f t="shared" si="1"/>
        <v>8.2928994082840237</v>
      </c>
      <c r="L15" s="4">
        <v>8.1</v>
      </c>
      <c r="M15">
        <v>13</v>
      </c>
      <c r="N15">
        <v>7</v>
      </c>
      <c r="O15" s="4">
        <v>140</v>
      </c>
      <c r="P15">
        <v>63</v>
      </c>
      <c r="Q15">
        <v>-21</v>
      </c>
      <c r="R15" s="3">
        <f t="shared" si="2"/>
        <v>-0.33333333333333331</v>
      </c>
      <c r="S15">
        <v>2</v>
      </c>
    </row>
    <row r="16" spans="1:19" x14ac:dyDescent="0.2">
      <c r="A16">
        <v>2020</v>
      </c>
      <c r="B16" t="s">
        <v>263</v>
      </c>
      <c r="C16" t="s">
        <v>321</v>
      </c>
      <c r="D16" t="s">
        <v>88</v>
      </c>
      <c r="E16" t="s">
        <v>93</v>
      </c>
      <c r="F16">
        <v>4</v>
      </c>
      <c r="G16">
        <v>45</v>
      </c>
      <c r="H16">
        <v>80</v>
      </c>
      <c r="I16" s="6">
        <f t="shared" si="0"/>
        <v>56.25</v>
      </c>
      <c r="J16">
        <v>591</v>
      </c>
      <c r="K16" s="3">
        <f t="shared" si="1"/>
        <v>7.3875000000000002</v>
      </c>
      <c r="L16" s="4">
        <v>7</v>
      </c>
      <c r="M16">
        <v>3</v>
      </c>
      <c r="N16">
        <v>2</v>
      </c>
      <c r="O16" s="4">
        <v>125.7</v>
      </c>
      <c r="P16">
        <v>23</v>
      </c>
      <c r="Q16">
        <v>10</v>
      </c>
      <c r="R16" s="3">
        <f t="shared" si="2"/>
        <v>0.43478260869565216</v>
      </c>
      <c r="S16">
        <v>2</v>
      </c>
    </row>
    <row r="17" spans="1:19" x14ac:dyDescent="0.2">
      <c r="A17">
        <v>2014</v>
      </c>
      <c r="B17" t="s">
        <v>592</v>
      </c>
      <c r="C17" t="s">
        <v>319</v>
      </c>
      <c r="D17" t="s">
        <v>57</v>
      </c>
      <c r="E17" t="s">
        <v>93</v>
      </c>
      <c r="F17">
        <v>14</v>
      </c>
      <c r="G17">
        <v>252</v>
      </c>
      <c r="H17">
        <v>432</v>
      </c>
      <c r="I17" s="6">
        <f t="shared" si="0"/>
        <v>58.333333333333336</v>
      </c>
      <c r="J17">
        <v>2620</v>
      </c>
      <c r="K17" s="3">
        <f t="shared" si="1"/>
        <v>6.0648148148148149</v>
      </c>
      <c r="L17" s="4">
        <v>5.2</v>
      </c>
      <c r="M17">
        <v>22</v>
      </c>
      <c r="N17">
        <v>18</v>
      </c>
      <c r="O17" s="4">
        <v>117.8</v>
      </c>
      <c r="P17">
        <v>110</v>
      </c>
      <c r="Q17">
        <v>360</v>
      </c>
      <c r="R17" s="3">
        <f t="shared" si="2"/>
        <v>3.2727272727272729</v>
      </c>
      <c r="S17">
        <v>3</v>
      </c>
    </row>
    <row r="18" spans="1:19" x14ac:dyDescent="0.2">
      <c r="A18">
        <v>2015</v>
      </c>
      <c r="B18" t="s">
        <v>614</v>
      </c>
      <c r="C18" t="s">
        <v>322</v>
      </c>
      <c r="D18" t="s">
        <v>57</v>
      </c>
      <c r="E18" t="s">
        <v>93</v>
      </c>
      <c r="F18">
        <v>8</v>
      </c>
      <c r="G18">
        <v>78</v>
      </c>
      <c r="H18">
        <v>157</v>
      </c>
      <c r="I18" s="6">
        <f t="shared" si="0"/>
        <v>49.681528662420384</v>
      </c>
      <c r="J18">
        <v>817</v>
      </c>
      <c r="K18" s="3">
        <f t="shared" si="1"/>
        <v>5.2038216560509554</v>
      </c>
      <c r="L18" s="4">
        <v>4</v>
      </c>
      <c r="M18">
        <v>2</v>
      </c>
      <c r="N18">
        <v>5</v>
      </c>
      <c r="O18" s="4">
        <v>91.2</v>
      </c>
      <c r="P18">
        <v>51</v>
      </c>
      <c r="Q18">
        <v>211</v>
      </c>
      <c r="R18" s="3">
        <f t="shared" si="2"/>
        <v>4.1372549019607847</v>
      </c>
      <c r="S18">
        <v>5</v>
      </c>
    </row>
    <row r="19" spans="1:19" x14ac:dyDescent="0.2">
      <c r="A19">
        <v>2016</v>
      </c>
      <c r="B19" t="s">
        <v>476</v>
      </c>
      <c r="C19" t="s">
        <v>320</v>
      </c>
      <c r="D19" t="s">
        <v>57</v>
      </c>
      <c r="E19" t="s">
        <v>93</v>
      </c>
      <c r="F19">
        <v>10</v>
      </c>
      <c r="G19">
        <v>166</v>
      </c>
      <c r="H19">
        <v>322</v>
      </c>
      <c r="I19" s="6">
        <f t="shared" si="0"/>
        <v>51.552795031055901</v>
      </c>
      <c r="J19">
        <v>2021</v>
      </c>
      <c r="K19" s="3">
        <f t="shared" si="1"/>
        <v>6.2763975155279503</v>
      </c>
      <c r="L19" s="4">
        <v>5.7</v>
      </c>
      <c r="M19">
        <v>13</v>
      </c>
      <c r="N19">
        <v>10</v>
      </c>
      <c r="O19" s="4">
        <v>111.4</v>
      </c>
      <c r="P19">
        <v>77</v>
      </c>
      <c r="Q19">
        <v>122</v>
      </c>
      <c r="R19" s="3">
        <f t="shared" si="2"/>
        <v>1.5844155844155845</v>
      </c>
      <c r="S19">
        <v>2</v>
      </c>
    </row>
    <row r="20" spans="1:19" x14ac:dyDescent="0.2">
      <c r="A20">
        <v>2017</v>
      </c>
      <c r="B20" t="s">
        <v>406</v>
      </c>
      <c r="C20" t="s">
        <v>319</v>
      </c>
      <c r="D20" t="s">
        <v>57</v>
      </c>
      <c r="E20" t="s">
        <v>93</v>
      </c>
      <c r="F20">
        <v>14</v>
      </c>
      <c r="G20">
        <v>218</v>
      </c>
      <c r="H20">
        <v>351</v>
      </c>
      <c r="I20" s="6">
        <f t="shared" si="0"/>
        <v>62.10826210826211</v>
      </c>
      <c r="J20">
        <v>2726</v>
      </c>
      <c r="K20" s="3">
        <f t="shared" si="1"/>
        <v>7.766381766381766</v>
      </c>
      <c r="L20" s="4">
        <v>7.9</v>
      </c>
      <c r="M20">
        <v>14</v>
      </c>
      <c r="N20">
        <v>5</v>
      </c>
      <c r="O20" s="4">
        <v>137.69999999999999</v>
      </c>
      <c r="P20">
        <v>58</v>
      </c>
      <c r="Q20">
        <v>300</v>
      </c>
      <c r="R20" s="3">
        <f t="shared" si="2"/>
        <v>5.1724137931034484</v>
      </c>
      <c r="S20">
        <v>4</v>
      </c>
    </row>
    <row r="21" spans="1:19" x14ac:dyDescent="0.2">
      <c r="A21">
        <v>2018</v>
      </c>
      <c r="B21" t="s">
        <v>406</v>
      </c>
      <c r="C21" t="s">
        <v>321</v>
      </c>
      <c r="D21" t="s">
        <v>57</v>
      </c>
      <c r="E21" t="s">
        <v>93</v>
      </c>
      <c r="F21">
        <v>14</v>
      </c>
      <c r="G21">
        <v>293</v>
      </c>
      <c r="H21">
        <v>427</v>
      </c>
      <c r="I21" s="6">
        <f t="shared" si="0"/>
        <v>68.618266978922719</v>
      </c>
      <c r="J21">
        <v>3629</v>
      </c>
      <c r="K21" s="3">
        <f t="shared" si="1"/>
        <v>8.4988290398126463</v>
      </c>
      <c r="L21" s="4">
        <v>9.1</v>
      </c>
      <c r="M21">
        <v>25</v>
      </c>
      <c r="N21">
        <v>5</v>
      </c>
      <c r="O21" s="4">
        <v>157</v>
      </c>
      <c r="P21">
        <v>71</v>
      </c>
      <c r="Q21">
        <v>294</v>
      </c>
      <c r="R21" s="3">
        <f t="shared" si="2"/>
        <v>4.140845070422535</v>
      </c>
      <c r="S21">
        <v>8</v>
      </c>
    </row>
    <row r="22" spans="1:19" x14ac:dyDescent="0.2">
      <c r="A22">
        <v>2019</v>
      </c>
      <c r="B22" t="s">
        <v>363</v>
      </c>
      <c r="C22" t="s">
        <v>321</v>
      </c>
      <c r="D22" t="s">
        <v>57</v>
      </c>
      <c r="E22" t="s">
        <v>93</v>
      </c>
      <c r="F22">
        <v>12</v>
      </c>
      <c r="G22">
        <v>236</v>
      </c>
      <c r="H22">
        <v>365</v>
      </c>
      <c r="I22" s="6">
        <f t="shared" si="0"/>
        <v>64.657534246575338</v>
      </c>
      <c r="J22">
        <v>2654</v>
      </c>
      <c r="K22" s="3">
        <f t="shared" si="1"/>
        <v>7.2712328767123289</v>
      </c>
      <c r="L22" s="4">
        <v>6.7</v>
      </c>
      <c r="M22">
        <v>15</v>
      </c>
      <c r="N22">
        <v>11</v>
      </c>
      <c r="O22" s="4">
        <v>133.30000000000001</v>
      </c>
      <c r="P22">
        <v>98</v>
      </c>
      <c r="Q22">
        <v>264</v>
      </c>
      <c r="R22" s="3">
        <f t="shared" si="2"/>
        <v>2.693877551020408</v>
      </c>
      <c r="S22">
        <v>2</v>
      </c>
    </row>
    <row r="23" spans="1:19" x14ac:dyDescent="0.2">
      <c r="A23">
        <v>2020</v>
      </c>
      <c r="B23" t="s">
        <v>217</v>
      </c>
      <c r="C23" t="s">
        <v>319</v>
      </c>
      <c r="D23" t="s">
        <v>57</v>
      </c>
      <c r="E23" t="s">
        <v>93</v>
      </c>
      <c r="F23">
        <v>6</v>
      </c>
      <c r="G23">
        <v>150</v>
      </c>
      <c r="H23">
        <v>232</v>
      </c>
      <c r="I23" s="6">
        <f t="shared" si="0"/>
        <v>64.65517241379311</v>
      </c>
      <c r="J23">
        <v>2021</v>
      </c>
      <c r="K23" s="3">
        <f t="shared" si="1"/>
        <v>8.7112068965517242</v>
      </c>
      <c r="L23" s="4">
        <v>8.9</v>
      </c>
      <c r="M23">
        <v>14</v>
      </c>
      <c r="N23">
        <v>5</v>
      </c>
      <c r="O23" s="4">
        <v>153.4</v>
      </c>
      <c r="P23">
        <v>57</v>
      </c>
      <c r="Q23">
        <v>18</v>
      </c>
      <c r="R23" s="3">
        <f t="shared" si="2"/>
        <v>0.31578947368421051</v>
      </c>
      <c r="S23">
        <v>3</v>
      </c>
    </row>
    <row r="24" spans="1:19" x14ac:dyDescent="0.2">
      <c r="A24">
        <v>2014</v>
      </c>
      <c r="B24" t="s">
        <v>558</v>
      </c>
      <c r="C24" t="s">
        <v>320</v>
      </c>
      <c r="D24" t="s">
        <v>38</v>
      </c>
      <c r="E24" t="s">
        <v>93</v>
      </c>
      <c r="F24">
        <v>13</v>
      </c>
      <c r="G24">
        <v>210</v>
      </c>
      <c r="H24">
        <v>416</v>
      </c>
      <c r="I24" s="6">
        <f t="shared" si="0"/>
        <v>50.480769230769226</v>
      </c>
      <c r="J24">
        <v>2538</v>
      </c>
      <c r="K24" s="3">
        <f t="shared" si="1"/>
        <v>6.1009615384615383</v>
      </c>
      <c r="L24" s="4">
        <v>5.3</v>
      </c>
      <c r="M24">
        <v>13</v>
      </c>
      <c r="N24">
        <v>13</v>
      </c>
      <c r="O24" s="4">
        <v>105.8</v>
      </c>
      <c r="P24">
        <v>110</v>
      </c>
      <c r="Q24">
        <v>203</v>
      </c>
      <c r="R24" s="3">
        <f t="shared" si="2"/>
        <v>1.8454545454545455</v>
      </c>
      <c r="S24">
        <v>1</v>
      </c>
    </row>
    <row r="25" spans="1:19" x14ac:dyDescent="0.2">
      <c r="A25">
        <v>2015</v>
      </c>
      <c r="B25" t="s">
        <v>676</v>
      </c>
      <c r="C25" t="s">
        <v>321</v>
      </c>
      <c r="D25" t="s">
        <v>38</v>
      </c>
      <c r="E25" t="s">
        <v>93</v>
      </c>
      <c r="F25">
        <v>9</v>
      </c>
      <c r="G25">
        <v>128</v>
      </c>
      <c r="H25">
        <v>271</v>
      </c>
      <c r="I25" s="6">
        <f t="shared" si="0"/>
        <v>47.232472324723247</v>
      </c>
      <c r="J25">
        <v>1542</v>
      </c>
      <c r="K25" s="3">
        <f t="shared" si="1"/>
        <v>5.6900369003690034</v>
      </c>
      <c r="L25" s="4">
        <v>3.7</v>
      </c>
      <c r="M25">
        <v>7</v>
      </c>
      <c r="N25">
        <v>15</v>
      </c>
      <c r="O25" s="4">
        <v>92.5</v>
      </c>
      <c r="P25">
        <v>38</v>
      </c>
      <c r="Q25">
        <v>-89</v>
      </c>
      <c r="R25" s="3">
        <f t="shared" si="2"/>
        <v>-2.3421052631578947</v>
      </c>
      <c r="S25">
        <v>1</v>
      </c>
    </row>
    <row r="26" spans="1:19" x14ac:dyDescent="0.2">
      <c r="A26">
        <v>2016</v>
      </c>
      <c r="B26" t="s">
        <v>434</v>
      </c>
      <c r="C26" t="s">
        <v>320</v>
      </c>
      <c r="D26" t="s">
        <v>38</v>
      </c>
      <c r="E26" t="s">
        <v>93</v>
      </c>
      <c r="F26">
        <v>13</v>
      </c>
      <c r="G26">
        <v>209</v>
      </c>
      <c r="H26">
        <v>335</v>
      </c>
      <c r="I26" s="6">
        <f t="shared" si="0"/>
        <v>62.388059701492537</v>
      </c>
      <c r="J26">
        <v>2488</v>
      </c>
      <c r="K26" s="3">
        <f t="shared" si="1"/>
        <v>7.4268656716417913</v>
      </c>
      <c r="L26" s="4">
        <v>7.6</v>
      </c>
      <c r="M26">
        <v>19</v>
      </c>
      <c r="N26">
        <v>7</v>
      </c>
      <c r="O26" s="4">
        <v>139.30000000000001</v>
      </c>
      <c r="P26">
        <v>88</v>
      </c>
      <c r="Q26">
        <v>306</v>
      </c>
      <c r="R26" s="3">
        <f t="shared" si="2"/>
        <v>3.4772727272727271</v>
      </c>
      <c r="S26">
        <v>4</v>
      </c>
    </row>
    <row r="27" spans="1:19" x14ac:dyDescent="0.2">
      <c r="A27">
        <v>2017</v>
      </c>
      <c r="B27" t="s">
        <v>434</v>
      </c>
      <c r="C27" t="s">
        <v>319</v>
      </c>
      <c r="D27" t="s">
        <v>38</v>
      </c>
      <c r="E27" t="s">
        <v>93</v>
      </c>
      <c r="F27">
        <v>12</v>
      </c>
      <c r="G27">
        <v>254</v>
      </c>
      <c r="H27">
        <v>412</v>
      </c>
      <c r="I27" s="6">
        <f t="shared" si="0"/>
        <v>61.650485436893199</v>
      </c>
      <c r="J27">
        <v>2785</v>
      </c>
      <c r="K27" s="3">
        <f t="shared" si="1"/>
        <v>6.7597087378640781</v>
      </c>
      <c r="L27" s="4">
        <v>6.8</v>
      </c>
      <c r="M27">
        <v>18</v>
      </c>
      <c r="N27">
        <v>8</v>
      </c>
      <c r="O27" s="4">
        <v>129</v>
      </c>
      <c r="P27">
        <v>58</v>
      </c>
      <c r="Q27">
        <v>7</v>
      </c>
      <c r="R27" s="3">
        <f t="shared" si="2"/>
        <v>0.1206896551724138</v>
      </c>
      <c r="S27">
        <v>2</v>
      </c>
    </row>
    <row r="28" spans="1:19" x14ac:dyDescent="0.2">
      <c r="A28">
        <v>2018</v>
      </c>
      <c r="B28" t="s">
        <v>185</v>
      </c>
      <c r="C28" t="s">
        <v>320</v>
      </c>
      <c r="D28" t="s">
        <v>38</v>
      </c>
      <c r="E28" t="s">
        <v>93</v>
      </c>
      <c r="F28">
        <v>13</v>
      </c>
      <c r="G28">
        <v>285</v>
      </c>
      <c r="H28">
        <v>484</v>
      </c>
      <c r="I28" s="6">
        <f t="shared" si="0"/>
        <v>58.884297520661157</v>
      </c>
      <c r="J28">
        <v>3875</v>
      </c>
      <c r="K28" s="3">
        <f t="shared" si="1"/>
        <v>8.0061983471074374</v>
      </c>
      <c r="L28" s="4">
        <v>8.6</v>
      </c>
      <c r="M28">
        <v>36</v>
      </c>
      <c r="N28">
        <v>10</v>
      </c>
      <c r="O28" s="4">
        <v>146.5</v>
      </c>
      <c r="P28">
        <v>134</v>
      </c>
      <c r="Q28">
        <v>359</v>
      </c>
      <c r="R28" s="3">
        <f t="shared" si="2"/>
        <v>2.6791044776119404</v>
      </c>
      <c r="S28">
        <v>4</v>
      </c>
    </row>
    <row r="29" spans="1:19" x14ac:dyDescent="0.2">
      <c r="A29">
        <v>2019</v>
      </c>
      <c r="B29" t="s">
        <v>185</v>
      </c>
      <c r="C29" t="s">
        <v>319</v>
      </c>
      <c r="D29" t="s">
        <v>38</v>
      </c>
      <c r="E29" t="s">
        <v>93</v>
      </c>
      <c r="F29">
        <v>14</v>
      </c>
      <c r="G29">
        <v>326</v>
      </c>
      <c r="H29">
        <v>511</v>
      </c>
      <c r="I29" s="6">
        <f t="shared" si="0"/>
        <v>63.796477495107631</v>
      </c>
      <c r="J29">
        <v>4135</v>
      </c>
      <c r="K29" s="3">
        <f t="shared" si="1"/>
        <v>8.09197651663405</v>
      </c>
      <c r="L29" s="4">
        <v>8.1999999999999993</v>
      </c>
      <c r="M29">
        <v>33</v>
      </c>
      <c r="N29">
        <v>14</v>
      </c>
      <c r="O29" s="4">
        <v>147.6</v>
      </c>
      <c r="P29">
        <v>101</v>
      </c>
      <c r="Q29">
        <v>383</v>
      </c>
      <c r="R29" s="3">
        <f t="shared" si="2"/>
        <v>3.7920792079207919</v>
      </c>
      <c r="S29">
        <v>7</v>
      </c>
    </row>
    <row r="30" spans="1:19" x14ac:dyDescent="0.2">
      <c r="A30">
        <v>2020</v>
      </c>
      <c r="B30" t="s">
        <v>299</v>
      </c>
      <c r="C30" t="s">
        <v>320</v>
      </c>
      <c r="D30" t="s">
        <v>38</v>
      </c>
      <c r="E30" t="s">
        <v>93</v>
      </c>
      <c r="F30">
        <v>9</v>
      </c>
      <c r="G30">
        <v>195</v>
      </c>
      <c r="H30">
        <v>313</v>
      </c>
      <c r="I30" s="6">
        <f t="shared" si="0"/>
        <v>62.300319488817891</v>
      </c>
      <c r="J30">
        <v>2083</v>
      </c>
      <c r="K30" s="3">
        <f t="shared" si="1"/>
        <v>6.6549520766773167</v>
      </c>
      <c r="L30" s="4">
        <v>6.7</v>
      </c>
      <c r="M30">
        <v>14</v>
      </c>
      <c r="N30">
        <v>6</v>
      </c>
      <c r="O30" s="4">
        <v>129.1</v>
      </c>
      <c r="P30">
        <v>116</v>
      </c>
      <c r="Q30">
        <v>483</v>
      </c>
      <c r="R30" s="3">
        <f t="shared" si="2"/>
        <v>4.1637931034482758</v>
      </c>
      <c r="S30">
        <v>7</v>
      </c>
    </row>
    <row r="31" spans="1:19" x14ac:dyDescent="0.2">
      <c r="A31">
        <v>2014</v>
      </c>
      <c r="B31" t="s">
        <v>590</v>
      </c>
      <c r="C31" t="s">
        <v>321</v>
      </c>
      <c r="D31" t="s">
        <v>82</v>
      </c>
      <c r="E31" t="s">
        <v>93</v>
      </c>
      <c r="F31">
        <v>13</v>
      </c>
      <c r="G31">
        <v>239</v>
      </c>
      <c r="H31">
        <v>405</v>
      </c>
      <c r="I31" s="6">
        <f t="shared" si="0"/>
        <v>59.012345679012348</v>
      </c>
      <c r="J31">
        <v>2498</v>
      </c>
      <c r="K31" s="3">
        <f t="shared" si="1"/>
        <v>6.1679012345679016</v>
      </c>
      <c r="L31" s="4">
        <v>5.8</v>
      </c>
      <c r="M31">
        <v>18</v>
      </c>
      <c r="N31">
        <v>11</v>
      </c>
      <c r="O31" s="4">
        <v>120.1</v>
      </c>
      <c r="P31">
        <v>177</v>
      </c>
      <c r="Q31">
        <v>1046</v>
      </c>
      <c r="R31" s="3">
        <f t="shared" si="2"/>
        <v>5.9096045197740112</v>
      </c>
      <c r="S31">
        <v>13</v>
      </c>
    </row>
    <row r="32" spans="1:19" x14ac:dyDescent="0.2">
      <c r="A32">
        <v>2015</v>
      </c>
      <c r="B32" t="s">
        <v>521</v>
      </c>
      <c r="C32" t="s">
        <v>319</v>
      </c>
      <c r="D32" t="s">
        <v>82</v>
      </c>
      <c r="E32" t="s">
        <v>93</v>
      </c>
      <c r="F32">
        <v>13</v>
      </c>
      <c r="G32">
        <v>186</v>
      </c>
      <c r="H32">
        <v>326</v>
      </c>
      <c r="I32" s="6">
        <f t="shared" si="0"/>
        <v>57.055214723926383</v>
      </c>
      <c r="J32">
        <v>2138</v>
      </c>
      <c r="K32" s="3">
        <f t="shared" si="1"/>
        <v>6.5582822085889569</v>
      </c>
      <c r="L32" s="4">
        <v>6.5</v>
      </c>
      <c r="M32">
        <v>15</v>
      </c>
      <c r="N32">
        <v>7</v>
      </c>
      <c r="O32" s="4">
        <v>123</v>
      </c>
      <c r="P32">
        <v>98</v>
      </c>
      <c r="Q32">
        <v>322</v>
      </c>
      <c r="R32" s="3">
        <f t="shared" si="2"/>
        <v>3.2857142857142856</v>
      </c>
      <c r="S32">
        <v>4</v>
      </c>
    </row>
    <row r="33" spans="1:19" x14ac:dyDescent="0.2">
      <c r="A33">
        <v>2016</v>
      </c>
      <c r="B33" t="s">
        <v>521</v>
      </c>
      <c r="C33" t="s">
        <v>321</v>
      </c>
      <c r="D33" t="s">
        <v>82</v>
      </c>
      <c r="E33" t="s">
        <v>93</v>
      </c>
      <c r="F33">
        <v>8</v>
      </c>
      <c r="G33">
        <v>110</v>
      </c>
      <c r="H33">
        <v>174</v>
      </c>
      <c r="I33" s="6">
        <f t="shared" si="0"/>
        <v>63.218390804597703</v>
      </c>
      <c r="J33">
        <v>1161</v>
      </c>
      <c r="K33" s="3">
        <f t="shared" si="1"/>
        <v>6.6724137931034484</v>
      </c>
      <c r="L33" s="4">
        <v>6.9</v>
      </c>
      <c r="M33">
        <v>9</v>
      </c>
      <c r="N33">
        <v>3</v>
      </c>
      <c r="O33" s="4">
        <v>132.9</v>
      </c>
      <c r="P33">
        <v>53</v>
      </c>
      <c r="Q33">
        <v>95</v>
      </c>
      <c r="R33" s="3">
        <f t="shared" si="2"/>
        <v>1.7924528301886793</v>
      </c>
      <c r="S33">
        <v>2</v>
      </c>
    </row>
    <row r="34" spans="1:19" x14ac:dyDescent="0.2">
      <c r="A34">
        <v>2017</v>
      </c>
      <c r="B34" t="s">
        <v>417</v>
      </c>
      <c r="C34" t="s">
        <v>319</v>
      </c>
      <c r="D34" t="s">
        <v>82</v>
      </c>
      <c r="E34" t="s">
        <v>93</v>
      </c>
      <c r="F34">
        <v>10</v>
      </c>
      <c r="G34">
        <v>228</v>
      </c>
      <c r="H34">
        <v>374</v>
      </c>
      <c r="I34" s="6">
        <f t="shared" si="0"/>
        <v>60.962566844919785</v>
      </c>
      <c r="J34">
        <v>2746</v>
      </c>
      <c r="K34" s="3">
        <f>J34/H34</f>
        <v>7.3422459893048124</v>
      </c>
      <c r="L34" s="4">
        <v>7.4</v>
      </c>
      <c r="M34">
        <v>25</v>
      </c>
      <c r="N34">
        <v>11</v>
      </c>
      <c r="O34" s="4">
        <v>138.80000000000001</v>
      </c>
      <c r="P34">
        <v>53</v>
      </c>
      <c r="Q34">
        <v>180</v>
      </c>
      <c r="R34" s="3">
        <f t="shared" si="2"/>
        <v>3.3962264150943398</v>
      </c>
      <c r="S34">
        <v>4</v>
      </c>
    </row>
    <row r="35" spans="1:19" x14ac:dyDescent="0.2">
      <c r="A35">
        <v>2018</v>
      </c>
      <c r="B35" t="s">
        <v>417</v>
      </c>
      <c r="C35" t="s">
        <v>321</v>
      </c>
      <c r="D35" t="s">
        <v>82</v>
      </c>
      <c r="E35" t="s">
        <v>93</v>
      </c>
      <c r="F35">
        <v>12</v>
      </c>
      <c r="G35">
        <v>268</v>
      </c>
      <c r="H35">
        <v>443</v>
      </c>
      <c r="I35" s="6">
        <f t="shared" si="0"/>
        <v>60.496613995485326</v>
      </c>
      <c r="J35">
        <v>3331</v>
      </c>
      <c r="K35" s="3">
        <f>J35/H35</f>
        <v>7.5191873589164784</v>
      </c>
      <c r="L35" s="4">
        <v>7.3</v>
      </c>
      <c r="M35">
        <v>24</v>
      </c>
      <c r="N35">
        <v>13</v>
      </c>
      <c r="O35" s="4">
        <v>135.69999999999999</v>
      </c>
      <c r="P35">
        <v>51</v>
      </c>
      <c r="Q35">
        <v>146</v>
      </c>
      <c r="R35" s="3">
        <f t="shared" si="2"/>
        <v>2.8627450980392157</v>
      </c>
      <c r="S35">
        <v>3</v>
      </c>
    </row>
    <row r="36" spans="1:19" x14ac:dyDescent="0.2">
      <c r="A36">
        <v>2019</v>
      </c>
      <c r="B36" t="s">
        <v>279</v>
      </c>
      <c r="C36" t="s">
        <v>322</v>
      </c>
      <c r="D36" t="s">
        <v>82</v>
      </c>
      <c r="E36" t="s">
        <v>93</v>
      </c>
      <c r="F36">
        <v>10</v>
      </c>
      <c r="G36">
        <v>237</v>
      </c>
      <c r="H36">
        <v>374</v>
      </c>
      <c r="I36" s="6">
        <f t="shared" si="0"/>
        <v>63.36898395721925</v>
      </c>
      <c r="J36">
        <v>2335</v>
      </c>
      <c r="K36" s="3">
        <f>J36/H36</f>
        <v>6.2433155080213902</v>
      </c>
      <c r="L36" s="4">
        <v>6</v>
      </c>
      <c r="M36">
        <v>11</v>
      </c>
      <c r="N36">
        <v>7</v>
      </c>
      <c r="O36" s="4">
        <v>121.8</v>
      </c>
      <c r="P36">
        <v>54</v>
      </c>
      <c r="Q36">
        <v>-6</v>
      </c>
      <c r="R36" s="3">
        <f t="shared" si="2"/>
        <v>-0.1111111111111111</v>
      </c>
      <c r="S36">
        <v>0</v>
      </c>
    </row>
    <row r="37" spans="1:19" x14ac:dyDescent="0.2">
      <c r="A37">
        <v>2020</v>
      </c>
      <c r="B37" t="s">
        <v>279</v>
      </c>
      <c r="C37" t="s">
        <v>320</v>
      </c>
      <c r="D37" t="s">
        <v>82</v>
      </c>
      <c r="E37" t="s">
        <v>93</v>
      </c>
      <c r="F37">
        <v>9</v>
      </c>
      <c r="G37">
        <v>249</v>
      </c>
      <c r="H37">
        <v>355</v>
      </c>
      <c r="I37" s="6">
        <f t="shared" si="0"/>
        <v>70.140845070422529</v>
      </c>
      <c r="J37">
        <v>2858</v>
      </c>
      <c r="K37" s="3">
        <f>J37/H37</f>
        <v>8.0507042253521135</v>
      </c>
      <c r="L37" s="4">
        <v>9.1</v>
      </c>
      <c r="M37">
        <v>27</v>
      </c>
      <c r="N37">
        <v>4</v>
      </c>
      <c r="O37" s="4">
        <v>160.6</v>
      </c>
      <c r="P37">
        <v>33</v>
      </c>
      <c r="Q37">
        <v>-95</v>
      </c>
      <c r="R37" s="3">
        <f t="shared" si="2"/>
        <v>-2.8787878787878789</v>
      </c>
      <c r="S37">
        <v>0</v>
      </c>
    </row>
    <row r="38" spans="1:19" x14ac:dyDescent="0.2">
      <c r="A38">
        <v>2014</v>
      </c>
      <c r="B38" t="s">
        <v>677</v>
      </c>
      <c r="C38" t="s">
        <v>322</v>
      </c>
      <c r="D38" t="s">
        <v>344</v>
      </c>
      <c r="E38" t="s">
        <v>93</v>
      </c>
      <c r="F38">
        <v>11</v>
      </c>
      <c r="G38">
        <v>59</v>
      </c>
      <c r="H38">
        <v>112</v>
      </c>
      <c r="I38" s="6">
        <f t="shared" si="0"/>
        <v>52.678571428571431</v>
      </c>
      <c r="J38">
        <v>895</v>
      </c>
      <c r="K38" s="3">
        <f>J38/H38</f>
        <v>7.9910714285714288</v>
      </c>
      <c r="L38" s="4">
        <v>7.1</v>
      </c>
      <c r="M38">
        <v>6</v>
      </c>
      <c r="N38">
        <v>5</v>
      </c>
      <c r="O38" s="4">
        <v>128.6</v>
      </c>
      <c r="P38">
        <v>120</v>
      </c>
      <c r="Q38">
        <v>612</v>
      </c>
      <c r="R38" s="3">
        <f t="shared" si="2"/>
        <v>5.0999999999999996</v>
      </c>
      <c r="S38">
        <v>3</v>
      </c>
    </row>
    <row r="39" spans="1:19" x14ac:dyDescent="0.2">
      <c r="A39">
        <v>2015</v>
      </c>
      <c r="B39" t="s">
        <v>677</v>
      </c>
      <c r="C39" t="s">
        <v>320</v>
      </c>
      <c r="D39" t="s">
        <v>344</v>
      </c>
      <c r="E39" t="s">
        <v>93</v>
      </c>
      <c r="F39">
        <v>12</v>
      </c>
      <c r="G39">
        <v>60</v>
      </c>
      <c r="H39">
        <v>117</v>
      </c>
      <c r="I39" s="6">
        <f t="shared" si="0"/>
        <v>51.282051282051277</v>
      </c>
      <c r="J39">
        <v>1006</v>
      </c>
      <c r="K39" s="3">
        <f>J39/H39</f>
        <v>8.5982905982905979</v>
      </c>
      <c r="L39" s="4">
        <v>6.4</v>
      </c>
      <c r="M39">
        <v>5</v>
      </c>
      <c r="N39">
        <v>8</v>
      </c>
      <c r="O39" s="4">
        <v>123.9</v>
      </c>
      <c r="P39">
        <v>147</v>
      </c>
      <c r="Q39">
        <v>807</v>
      </c>
      <c r="R39" s="3">
        <f t="shared" si="2"/>
        <v>5.4897959183673466</v>
      </c>
      <c r="S39">
        <v>9</v>
      </c>
    </row>
    <row r="40" spans="1:19" x14ac:dyDescent="0.2">
      <c r="A40">
        <v>2016</v>
      </c>
      <c r="B40" t="s">
        <v>678</v>
      </c>
      <c r="C40" t="s">
        <v>321</v>
      </c>
      <c r="D40" t="s">
        <v>344</v>
      </c>
      <c r="E40" t="s">
        <v>93</v>
      </c>
      <c r="F40">
        <v>9</v>
      </c>
      <c r="G40">
        <v>53</v>
      </c>
      <c r="H40">
        <v>98</v>
      </c>
      <c r="I40" s="6">
        <f t="shared" si="0"/>
        <v>54.081632653061227</v>
      </c>
      <c r="J40">
        <v>654</v>
      </c>
      <c r="K40" s="3">
        <f>J40/H40</f>
        <v>6.6734693877551017</v>
      </c>
      <c r="L40" s="4">
        <v>6.8</v>
      </c>
      <c r="M40">
        <v>5</v>
      </c>
      <c r="N40">
        <v>2</v>
      </c>
      <c r="O40" s="4">
        <v>122.9</v>
      </c>
      <c r="P40">
        <v>31</v>
      </c>
      <c r="Q40">
        <v>181</v>
      </c>
      <c r="R40" s="3">
        <f t="shared" si="2"/>
        <v>5.838709677419355</v>
      </c>
      <c r="S40">
        <v>2</v>
      </c>
    </row>
    <row r="41" spans="1:19" x14ac:dyDescent="0.2">
      <c r="A41">
        <v>2017</v>
      </c>
      <c r="B41" t="s">
        <v>362</v>
      </c>
      <c r="C41" t="s">
        <v>322</v>
      </c>
      <c r="D41" t="s">
        <v>344</v>
      </c>
      <c r="E41" t="s">
        <v>93</v>
      </c>
      <c r="F41">
        <v>8</v>
      </c>
      <c r="G41">
        <v>57</v>
      </c>
      <c r="H41">
        <v>118</v>
      </c>
      <c r="I41" s="6">
        <f t="shared" si="0"/>
        <v>48.305084745762713</v>
      </c>
      <c r="J41">
        <v>705</v>
      </c>
      <c r="K41" s="3">
        <f>J41/H41</f>
        <v>5.9745762711864403</v>
      </c>
      <c r="L41" s="4">
        <v>4.4000000000000004</v>
      </c>
      <c r="M41">
        <v>4</v>
      </c>
      <c r="N41">
        <v>6</v>
      </c>
      <c r="O41" s="4">
        <v>99.5</v>
      </c>
      <c r="P41">
        <v>28</v>
      </c>
      <c r="Q41">
        <v>142</v>
      </c>
      <c r="R41" s="3">
        <f t="shared" si="2"/>
        <v>5.0714285714285712</v>
      </c>
      <c r="S41">
        <v>1</v>
      </c>
    </row>
    <row r="42" spans="1:19" x14ac:dyDescent="0.2">
      <c r="A42">
        <v>2018</v>
      </c>
      <c r="B42" t="s">
        <v>388</v>
      </c>
      <c r="C42" t="s">
        <v>319</v>
      </c>
      <c r="D42" t="s">
        <v>344</v>
      </c>
      <c r="E42" t="s">
        <v>93</v>
      </c>
      <c r="F42">
        <v>11</v>
      </c>
      <c r="G42">
        <v>102</v>
      </c>
      <c r="H42">
        <v>187</v>
      </c>
      <c r="I42" s="6">
        <f t="shared" si="0"/>
        <v>54.54545454545454</v>
      </c>
      <c r="J42">
        <v>1417</v>
      </c>
      <c r="K42" s="3">
        <f t="shared" ref="K42:K80" si="3">J42/H42</f>
        <v>7.5775401069518713</v>
      </c>
      <c r="L42" s="4">
        <v>6.1</v>
      </c>
      <c r="M42">
        <v>13</v>
      </c>
      <c r="N42">
        <v>12</v>
      </c>
      <c r="O42" s="4">
        <v>128.30000000000001</v>
      </c>
      <c r="P42">
        <v>79</v>
      </c>
      <c r="Q42">
        <v>286</v>
      </c>
      <c r="R42" s="3">
        <f t="shared" si="2"/>
        <v>3.6202531645569622</v>
      </c>
      <c r="S42">
        <v>0</v>
      </c>
    </row>
    <row r="43" spans="1:19" x14ac:dyDescent="0.2">
      <c r="A43">
        <v>2019</v>
      </c>
      <c r="B43" t="s">
        <v>362</v>
      </c>
      <c r="C43" t="s">
        <v>320</v>
      </c>
      <c r="D43" t="s">
        <v>344</v>
      </c>
      <c r="E43" t="s">
        <v>93</v>
      </c>
      <c r="F43">
        <v>9</v>
      </c>
      <c r="G43">
        <v>102</v>
      </c>
      <c r="H43">
        <v>195</v>
      </c>
      <c r="I43" s="6">
        <f t="shared" si="0"/>
        <v>52.307692307692314</v>
      </c>
      <c r="J43">
        <v>1460</v>
      </c>
      <c r="K43" s="3">
        <f t="shared" si="3"/>
        <v>7.4871794871794872</v>
      </c>
      <c r="L43" s="4">
        <v>6.8</v>
      </c>
      <c r="M43">
        <v>7</v>
      </c>
      <c r="N43">
        <v>6</v>
      </c>
      <c r="O43" s="4">
        <v>120.9</v>
      </c>
      <c r="P43">
        <v>52</v>
      </c>
      <c r="Q43">
        <v>262</v>
      </c>
      <c r="R43" s="3">
        <f t="shared" si="2"/>
        <v>5.0384615384615383</v>
      </c>
      <c r="S43">
        <v>0</v>
      </c>
    </row>
    <row r="44" spans="1:19" x14ac:dyDescent="0.2">
      <c r="A44">
        <v>2020</v>
      </c>
      <c r="B44" t="s">
        <v>616</v>
      </c>
      <c r="C44" t="s">
        <v>320</v>
      </c>
      <c r="D44" t="s">
        <v>344</v>
      </c>
      <c r="E44" t="s">
        <v>93</v>
      </c>
      <c r="F44">
        <v>4</v>
      </c>
      <c r="G44">
        <v>53</v>
      </c>
      <c r="H44">
        <v>101</v>
      </c>
      <c r="I44" s="6">
        <f t="shared" si="0"/>
        <v>52.475247524752476</v>
      </c>
      <c r="J44">
        <v>518</v>
      </c>
      <c r="K44" s="3">
        <f t="shared" si="3"/>
        <v>5.1287128712871288</v>
      </c>
      <c r="L44" s="4">
        <v>3.8</v>
      </c>
      <c r="M44">
        <v>0</v>
      </c>
      <c r="N44">
        <v>3</v>
      </c>
      <c r="O44" s="4">
        <v>89.6</v>
      </c>
      <c r="P44">
        <v>39</v>
      </c>
      <c r="Q44">
        <v>102</v>
      </c>
      <c r="R44" s="3">
        <f t="shared" si="2"/>
        <v>2.6153846153846154</v>
      </c>
      <c r="S44">
        <v>0</v>
      </c>
    </row>
    <row r="45" spans="1:19" x14ac:dyDescent="0.2">
      <c r="A45">
        <v>2014</v>
      </c>
      <c r="B45" t="s">
        <v>580</v>
      </c>
      <c r="C45" t="s">
        <v>321</v>
      </c>
      <c r="D45" t="s">
        <v>105</v>
      </c>
      <c r="E45" t="s">
        <v>93</v>
      </c>
      <c r="F45">
        <v>13</v>
      </c>
      <c r="G45">
        <v>169</v>
      </c>
      <c r="H45">
        <v>307</v>
      </c>
      <c r="I45" s="6">
        <f t="shared" si="0"/>
        <v>55.048859934853425</v>
      </c>
      <c r="J45">
        <v>2157</v>
      </c>
      <c r="K45" s="3">
        <f t="shared" si="3"/>
        <v>7.0260586319218241</v>
      </c>
      <c r="L45" s="4">
        <v>5.9</v>
      </c>
      <c r="M45">
        <v>9</v>
      </c>
      <c r="N45">
        <v>12</v>
      </c>
      <c r="O45" s="4">
        <v>115.9</v>
      </c>
      <c r="P45">
        <v>26</v>
      </c>
      <c r="Q45">
        <v>-105</v>
      </c>
      <c r="R45" s="3">
        <f t="shared" si="2"/>
        <v>-4.0384615384615383</v>
      </c>
      <c r="S45">
        <v>0</v>
      </c>
    </row>
    <row r="46" spans="1:19" x14ac:dyDescent="0.2">
      <c r="A46">
        <v>2015</v>
      </c>
      <c r="B46" t="s">
        <v>679</v>
      </c>
      <c r="C46" t="s">
        <v>321</v>
      </c>
      <c r="D46" t="s">
        <v>105</v>
      </c>
      <c r="E46" t="s">
        <v>93</v>
      </c>
      <c r="F46">
        <v>12</v>
      </c>
      <c r="G46">
        <v>110</v>
      </c>
      <c r="H46">
        <v>199</v>
      </c>
      <c r="I46" s="6">
        <f t="shared" si="0"/>
        <v>55.276381909547737</v>
      </c>
      <c r="J46">
        <v>1529</v>
      </c>
      <c r="K46" s="3">
        <f t="shared" si="3"/>
        <v>7.683417085427136</v>
      </c>
      <c r="L46" s="4">
        <v>8.5</v>
      </c>
      <c r="M46">
        <v>13</v>
      </c>
      <c r="N46">
        <v>2</v>
      </c>
      <c r="O46" s="4">
        <v>139.4</v>
      </c>
      <c r="P46">
        <v>33</v>
      </c>
      <c r="Q46">
        <v>-44</v>
      </c>
      <c r="R46" s="3">
        <f t="shared" si="2"/>
        <v>-1.3333333333333333</v>
      </c>
      <c r="S46">
        <v>2</v>
      </c>
    </row>
    <row r="47" spans="1:19" x14ac:dyDescent="0.2">
      <c r="A47">
        <v>2016</v>
      </c>
      <c r="B47" t="s">
        <v>455</v>
      </c>
      <c r="C47" t="s">
        <v>320</v>
      </c>
      <c r="D47" t="s">
        <v>105</v>
      </c>
      <c r="E47" t="s">
        <v>93</v>
      </c>
      <c r="F47">
        <v>14</v>
      </c>
      <c r="G47">
        <v>153</v>
      </c>
      <c r="H47">
        <v>251</v>
      </c>
      <c r="I47" s="6">
        <f t="shared" si="0"/>
        <v>60.95617529880478</v>
      </c>
      <c r="J47">
        <v>1994</v>
      </c>
      <c r="K47" s="3">
        <f t="shared" si="3"/>
        <v>7.9442231075697212</v>
      </c>
      <c r="L47" s="4">
        <v>8.5</v>
      </c>
      <c r="M47">
        <v>20</v>
      </c>
      <c r="N47">
        <v>6</v>
      </c>
      <c r="O47" s="4">
        <v>149.19999999999999</v>
      </c>
      <c r="P47">
        <v>71</v>
      </c>
      <c r="Q47">
        <v>63</v>
      </c>
      <c r="R47" s="3">
        <f t="shared" si="2"/>
        <v>0.88732394366197187</v>
      </c>
      <c r="S47">
        <v>0</v>
      </c>
    </row>
    <row r="48" spans="1:19" x14ac:dyDescent="0.2">
      <c r="A48">
        <v>2017</v>
      </c>
      <c r="B48" t="s">
        <v>455</v>
      </c>
      <c r="C48" t="s">
        <v>319</v>
      </c>
      <c r="D48" t="s">
        <v>105</v>
      </c>
      <c r="E48" t="s">
        <v>93</v>
      </c>
      <c r="F48">
        <v>13</v>
      </c>
      <c r="G48">
        <v>146</v>
      </c>
      <c r="H48">
        <v>244</v>
      </c>
      <c r="I48" s="6">
        <f t="shared" si="0"/>
        <v>59.83606557377049</v>
      </c>
      <c r="J48">
        <v>1873</v>
      </c>
      <c r="K48" s="3">
        <f t="shared" si="3"/>
        <v>7.6762295081967213</v>
      </c>
      <c r="L48" s="4">
        <v>8</v>
      </c>
      <c r="M48">
        <v>13</v>
      </c>
      <c r="N48">
        <v>4</v>
      </c>
      <c r="O48" s="4">
        <v>138.6</v>
      </c>
      <c r="P48">
        <v>72</v>
      </c>
      <c r="Q48">
        <v>-26</v>
      </c>
      <c r="R48" s="3">
        <f t="shared" si="2"/>
        <v>-0.3611111111111111</v>
      </c>
      <c r="S48">
        <v>1</v>
      </c>
    </row>
    <row r="49" spans="1:19" x14ac:dyDescent="0.2">
      <c r="A49">
        <v>2018</v>
      </c>
      <c r="B49" t="s">
        <v>353</v>
      </c>
      <c r="C49" t="s">
        <v>319</v>
      </c>
      <c r="D49" t="s">
        <v>105</v>
      </c>
      <c r="E49" t="s">
        <v>93</v>
      </c>
      <c r="F49">
        <v>12</v>
      </c>
      <c r="G49">
        <v>115</v>
      </c>
      <c r="H49">
        <v>223</v>
      </c>
      <c r="I49" s="6">
        <f t="shared" si="0"/>
        <v>51.569506726457405</v>
      </c>
      <c r="J49">
        <v>1651</v>
      </c>
      <c r="K49" s="3">
        <f t="shared" si="3"/>
        <v>7.4035874439461882</v>
      </c>
      <c r="L49" s="4">
        <v>7.1</v>
      </c>
      <c r="M49">
        <v>10</v>
      </c>
      <c r="N49">
        <v>6</v>
      </c>
      <c r="O49" s="4">
        <v>123.2</v>
      </c>
      <c r="P49">
        <v>62</v>
      </c>
      <c r="Q49">
        <v>141</v>
      </c>
      <c r="R49" s="3">
        <f t="shared" si="2"/>
        <v>2.274193548387097</v>
      </c>
      <c r="S49">
        <v>0</v>
      </c>
    </row>
    <row r="50" spans="1:19" x14ac:dyDescent="0.2">
      <c r="A50">
        <v>2019</v>
      </c>
      <c r="B50" t="s">
        <v>353</v>
      </c>
      <c r="C50" t="s">
        <v>321</v>
      </c>
      <c r="D50" t="s">
        <v>105</v>
      </c>
      <c r="E50" t="s">
        <v>93</v>
      </c>
      <c r="F50">
        <v>12</v>
      </c>
      <c r="G50">
        <v>234</v>
      </c>
      <c r="H50">
        <v>371</v>
      </c>
      <c r="I50" s="6">
        <f t="shared" si="0"/>
        <v>63.072776280323453</v>
      </c>
      <c r="J50">
        <v>2462</v>
      </c>
      <c r="K50" s="3">
        <f t="shared" si="3"/>
        <v>6.6361185983827493</v>
      </c>
      <c r="L50" s="4">
        <v>6.7</v>
      </c>
      <c r="M50">
        <v>14</v>
      </c>
      <c r="N50">
        <v>6</v>
      </c>
      <c r="O50" s="4">
        <v>128</v>
      </c>
      <c r="P50">
        <v>72</v>
      </c>
      <c r="Q50">
        <v>116</v>
      </c>
      <c r="R50" s="3">
        <f t="shared" si="2"/>
        <v>1.6111111111111112</v>
      </c>
      <c r="S50">
        <v>1</v>
      </c>
    </row>
    <row r="51" spans="1:19" x14ac:dyDescent="0.2">
      <c r="A51">
        <v>2020</v>
      </c>
      <c r="B51" t="s">
        <v>680</v>
      </c>
      <c r="C51" t="s">
        <v>320</v>
      </c>
      <c r="D51" t="s">
        <v>105</v>
      </c>
      <c r="E51" t="s">
        <v>93</v>
      </c>
      <c r="F51">
        <v>6</v>
      </c>
      <c r="G51">
        <v>59</v>
      </c>
      <c r="H51">
        <v>105</v>
      </c>
      <c r="I51" s="6">
        <f t="shared" si="0"/>
        <v>56.19047619047619</v>
      </c>
      <c r="J51">
        <v>617</v>
      </c>
      <c r="K51" s="3">
        <f t="shared" si="3"/>
        <v>5.8761904761904766</v>
      </c>
      <c r="L51" s="4">
        <v>5.2</v>
      </c>
      <c r="M51">
        <v>3</v>
      </c>
      <c r="N51">
        <v>3</v>
      </c>
      <c r="O51" s="4">
        <v>109.3</v>
      </c>
      <c r="P51">
        <v>25</v>
      </c>
      <c r="Q51">
        <v>1</v>
      </c>
      <c r="R51" s="3">
        <f t="shared" si="2"/>
        <v>0.04</v>
      </c>
      <c r="S51">
        <v>1</v>
      </c>
    </row>
    <row r="52" spans="1:19" x14ac:dyDescent="0.2">
      <c r="A52">
        <v>2014</v>
      </c>
      <c r="B52" t="s">
        <v>550</v>
      </c>
      <c r="C52" t="s">
        <v>319</v>
      </c>
      <c r="D52" t="s">
        <v>114</v>
      </c>
      <c r="E52" t="s">
        <v>93</v>
      </c>
      <c r="F52">
        <v>11</v>
      </c>
      <c r="G52">
        <v>210</v>
      </c>
      <c r="H52">
        <v>330</v>
      </c>
      <c r="I52" s="6">
        <f t="shared" si="0"/>
        <v>63.636363636363633</v>
      </c>
      <c r="J52">
        <v>2305</v>
      </c>
      <c r="K52" s="3">
        <f t="shared" si="3"/>
        <v>6.9848484848484844</v>
      </c>
      <c r="L52" s="4">
        <v>6.4</v>
      </c>
      <c r="M52">
        <v>11</v>
      </c>
      <c r="N52">
        <v>9</v>
      </c>
      <c r="O52" s="4">
        <v>127.9</v>
      </c>
      <c r="P52">
        <v>58</v>
      </c>
      <c r="Q52">
        <v>99</v>
      </c>
      <c r="R52" s="3">
        <f t="shared" si="2"/>
        <v>1.7068965517241379</v>
      </c>
      <c r="S52">
        <v>3</v>
      </c>
    </row>
    <row r="53" spans="1:19" x14ac:dyDescent="0.2">
      <c r="A53">
        <v>2015</v>
      </c>
      <c r="B53" t="s">
        <v>471</v>
      </c>
      <c r="C53" t="s">
        <v>319</v>
      </c>
      <c r="D53" t="s">
        <v>114</v>
      </c>
      <c r="E53" t="s">
        <v>93</v>
      </c>
      <c r="F53">
        <v>11</v>
      </c>
      <c r="G53">
        <v>182</v>
      </c>
      <c r="H53">
        <v>270</v>
      </c>
      <c r="I53" s="6">
        <f t="shared" si="0"/>
        <v>67.407407407407405</v>
      </c>
      <c r="J53">
        <v>1984</v>
      </c>
      <c r="K53" s="3">
        <f t="shared" si="3"/>
        <v>7.3481481481481481</v>
      </c>
      <c r="L53" s="4">
        <v>7.3</v>
      </c>
      <c r="M53">
        <v>15</v>
      </c>
      <c r="N53">
        <v>7</v>
      </c>
      <c r="O53" s="4">
        <v>142.30000000000001</v>
      </c>
      <c r="P53">
        <v>114</v>
      </c>
      <c r="Q53">
        <v>415</v>
      </c>
      <c r="R53" s="3">
        <f t="shared" si="2"/>
        <v>3.6403508771929824</v>
      </c>
      <c r="S53">
        <v>7</v>
      </c>
    </row>
    <row r="54" spans="1:19" x14ac:dyDescent="0.2">
      <c r="A54">
        <v>2016</v>
      </c>
      <c r="B54" t="s">
        <v>471</v>
      </c>
      <c r="C54" t="s">
        <v>321</v>
      </c>
      <c r="D54" t="s">
        <v>114</v>
      </c>
      <c r="E54" t="s">
        <v>93</v>
      </c>
      <c r="F54">
        <v>11</v>
      </c>
      <c r="G54">
        <v>183</v>
      </c>
      <c r="H54">
        <v>307</v>
      </c>
      <c r="I54" s="6">
        <f t="shared" si="0"/>
        <v>59.609120521172642</v>
      </c>
      <c r="J54">
        <v>2273</v>
      </c>
      <c r="K54" s="3">
        <f t="shared" si="3"/>
        <v>7.4039087947882738</v>
      </c>
      <c r="L54" s="4">
        <v>7</v>
      </c>
      <c r="M54">
        <v>16</v>
      </c>
      <c r="N54">
        <v>10</v>
      </c>
      <c r="O54" s="4">
        <v>132.5</v>
      </c>
      <c r="P54">
        <v>136</v>
      </c>
      <c r="Q54">
        <v>322</v>
      </c>
      <c r="R54" s="3">
        <f t="shared" si="2"/>
        <v>2.3676470588235294</v>
      </c>
      <c r="S54">
        <v>7</v>
      </c>
    </row>
    <row r="55" spans="1:19" x14ac:dyDescent="0.2">
      <c r="A55">
        <v>2017</v>
      </c>
      <c r="B55" t="s">
        <v>435</v>
      </c>
      <c r="C55" t="s">
        <v>322</v>
      </c>
      <c r="D55" t="s">
        <v>114</v>
      </c>
      <c r="E55" t="s">
        <v>93</v>
      </c>
      <c r="F55">
        <v>10</v>
      </c>
      <c r="G55">
        <v>126</v>
      </c>
      <c r="H55">
        <v>225</v>
      </c>
      <c r="I55" s="6">
        <f t="shared" si="0"/>
        <v>56.000000000000007</v>
      </c>
      <c r="J55">
        <v>1531</v>
      </c>
      <c r="K55" s="3">
        <f t="shared" si="3"/>
        <v>6.8044444444444441</v>
      </c>
      <c r="L55" s="4">
        <v>5.5</v>
      </c>
      <c r="M55">
        <v>8</v>
      </c>
      <c r="N55">
        <v>10</v>
      </c>
      <c r="O55" s="4">
        <v>116</v>
      </c>
      <c r="P55">
        <v>52</v>
      </c>
      <c r="Q55">
        <v>-87</v>
      </c>
      <c r="R55" s="3">
        <f t="shared" si="2"/>
        <v>-1.6730769230769231</v>
      </c>
      <c r="S55">
        <v>1</v>
      </c>
    </row>
    <row r="56" spans="1:19" x14ac:dyDescent="0.2">
      <c r="A56">
        <v>2018</v>
      </c>
      <c r="B56" t="s">
        <v>354</v>
      </c>
      <c r="C56" t="s">
        <v>319</v>
      </c>
      <c r="D56" t="s">
        <v>114</v>
      </c>
      <c r="E56" t="s">
        <v>93</v>
      </c>
      <c r="F56">
        <v>8</v>
      </c>
      <c r="G56">
        <v>162</v>
      </c>
      <c r="H56">
        <v>289</v>
      </c>
      <c r="I56" s="6">
        <f t="shared" si="0"/>
        <v>56.055363321799312</v>
      </c>
      <c r="J56">
        <v>1963</v>
      </c>
      <c r="K56" s="3">
        <f t="shared" si="3"/>
        <v>6.7923875432525955</v>
      </c>
      <c r="L56" s="4">
        <v>6.4</v>
      </c>
      <c r="M56">
        <v>14</v>
      </c>
      <c r="N56">
        <v>9</v>
      </c>
      <c r="O56" s="4">
        <v>122.9</v>
      </c>
      <c r="P56">
        <v>30</v>
      </c>
      <c r="Q56">
        <v>-93</v>
      </c>
      <c r="R56" s="3">
        <f t="shared" si="2"/>
        <v>-3.1</v>
      </c>
      <c r="S56">
        <v>0</v>
      </c>
    </row>
    <row r="57" spans="1:19" x14ac:dyDescent="0.2">
      <c r="A57">
        <v>2019</v>
      </c>
      <c r="B57" t="s">
        <v>354</v>
      </c>
      <c r="C57" t="s">
        <v>321</v>
      </c>
      <c r="D57" t="s">
        <v>114</v>
      </c>
      <c r="E57" t="s">
        <v>93</v>
      </c>
      <c r="F57">
        <v>12</v>
      </c>
      <c r="G57">
        <v>293</v>
      </c>
      <c r="H57">
        <v>481</v>
      </c>
      <c r="I57" s="6">
        <f t="shared" si="0"/>
        <v>60.914760914760912</v>
      </c>
      <c r="J57">
        <v>3923</v>
      </c>
      <c r="K57" s="3">
        <f t="shared" si="3"/>
        <v>8.1559251559251553</v>
      </c>
      <c r="L57" s="4">
        <v>8.3000000000000007</v>
      </c>
      <c r="M57">
        <v>22</v>
      </c>
      <c r="N57">
        <v>8</v>
      </c>
      <c r="O57" s="4">
        <v>141.19999999999999</v>
      </c>
      <c r="P57">
        <v>25</v>
      </c>
      <c r="Q57">
        <v>-88</v>
      </c>
      <c r="R57" s="3">
        <f t="shared" si="2"/>
        <v>-3.52</v>
      </c>
      <c r="S57">
        <v>3</v>
      </c>
    </row>
    <row r="58" spans="1:19" x14ac:dyDescent="0.2">
      <c r="A58">
        <v>2020</v>
      </c>
      <c r="B58" t="s">
        <v>288</v>
      </c>
      <c r="C58" t="s">
        <v>321</v>
      </c>
      <c r="D58" t="s">
        <v>114</v>
      </c>
      <c r="E58" t="s">
        <v>93</v>
      </c>
      <c r="F58">
        <v>8</v>
      </c>
      <c r="G58">
        <v>163</v>
      </c>
      <c r="H58">
        <v>254</v>
      </c>
      <c r="I58" s="6">
        <f t="shared" si="0"/>
        <v>64.173228346456696</v>
      </c>
      <c r="J58">
        <v>2174</v>
      </c>
      <c r="K58" s="3">
        <f t="shared" si="3"/>
        <v>8.559055118110237</v>
      </c>
      <c r="L58" s="4">
        <v>8.6999999999999993</v>
      </c>
      <c r="M58">
        <v>17</v>
      </c>
      <c r="N58">
        <v>7</v>
      </c>
      <c r="O58" s="4">
        <v>152.6</v>
      </c>
      <c r="P58">
        <v>13</v>
      </c>
      <c r="Q58">
        <v>-40</v>
      </c>
      <c r="R58" s="3">
        <f t="shared" si="2"/>
        <v>-3.0769230769230771</v>
      </c>
      <c r="S58">
        <v>0</v>
      </c>
    </row>
    <row r="59" spans="1:19" x14ac:dyDescent="0.2">
      <c r="A59">
        <v>2014</v>
      </c>
      <c r="B59" t="s">
        <v>522</v>
      </c>
      <c r="C59" t="s">
        <v>319</v>
      </c>
      <c r="D59" t="s">
        <v>248</v>
      </c>
      <c r="E59" t="s">
        <v>93</v>
      </c>
      <c r="F59">
        <v>13</v>
      </c>
      <c r="G59">
        <v>231</v>
      </c>
      <c r="H59">
        <v>401</v>
      </c>
      <c r="I59" s="6">
        <f t="shared" si="0"/>
        <v>57.605985037406484</v>
      </c>
      <c r="J59">
        <v>2881</v>
      </c>
      <c r="K59" s="3">
        <f t="shared" si="3"/>
        <v>7.1845386533665838</v>
      </c>
      <c r="L59" s="4">
        <v>5.9</v>
      </c>
      <c r="M59">
        <v>15</v>
      </c>
      <c r="N59">
        <v>18</v>
      </c>
      <c r="O59" s="4">
        <v>121.3</v>
      </c>
      <c r="P59">
        <v>147</v>
      </c>
      <c r="Q59">
        <v>366</v>
      </c>
      <c r="R59" s="3">
        <f t="shared" si="2"/>
        <v>2.489795918367347</v>
      </c>
      <c r="S59">
        <v>5</v>
      </c>
    </row>
    <row r="60" spans="1:19" x14ac:dyDescent="0.2">
      <c r="A60">
        <v>2015</v>
      </c>
      <c r="B60" t="s">
        <v>522</v>
      </c>
      <c r="C60" t="s">
        <v>321</v>
      </c>
      <c r="D60" t="s">
        <v>248</v>
      </c>
      <c r="E60" t="s">
        <v>93</v>
      </c>
      <c r="F60">
        <v>9</v>
      </c>
      <c r="G60">
        <v>120</v>
      </c>
      <c r="H60">
        <v>209</v>
      </c>
      <c r="I60" s="6">
        <f t="shared" si="0"/>
        <v>57.41626794258373</v>
      </c>
      <c r="J60">
        <v>1713</v>
      </c>
      <c r="K60" s="3">
        <f t="shared" si="3"/>
        <v>8.196172248803828</v>
      </c>
      <c r="L60" s="4">
        <v>7.6</v>
      </c>
      <c r="M60">
        <v>12</v>
      </c>
      <c r="N60">
        <v>8</v>
      </c>
      <c r="O60" s="4">
        <v>137.6</v>
      </c>
      <c r="P60">
        <v>47</v>
      </c>
      <c r="Q60">
        <v>127</v>
      </c>
      <c r="R60" s="3">
        <f t="shared" si="2"/>
        <v>2.7021276595744679</v>
      </c>
      <c r="S60">
        <v>1</v>
      </c>
    </row>
    <row r="61" spans="1:19" x14ac:dyDescent="0.2">
      <c r="A61">
        <v>2016</v>
      </c>
      <c r="B61" t="s">
        <v>675</v>
      </c>
      <c r="C61" t="s">
        <v>319</v>
      </c>
      <c r="D61" t="s">
        <v>248</v>
      </c>
      <c r="E61" t="s">
        <v>93</v>
      </c>
      <c r="F61">
        <v>4</v>
      </c>
      <c r="G61">
        <v>50</v>
      </c>
      <c r="H61">
        <v>107</v>
      </c>
      <c r="I61" s="6">
        <f t="shared" si="0"/>
        <v>46.728971962616825</v>
      </c>
      <c r="J61">
        <v>676</v>
      </c>
      <c r="K61" s="3">
        <f t="shared" si="3"/>
        <v>6.3177570093457946</v>
      </c>
      <c r="L61" s="4">
        <v>4.9000000000000004</v>
      </c>
      <c r="M61">
        <v>6</v>
      </c>
      <c r="N61">
        <v>6</v>
      </c>
      <c r="O61" s="4">
        <v>107.1</v>
      </c>
      <c r="P61">
        <v>40</v>
      </c>
      <c r="Q61">
        <v>231</v>
      </c>
      <c r="R61" s="3">
        <f t="shared" si="2"/>
        <v>5.7750000000000004</v>
      </c>
      <c r="S61">
        <v>1</v>
      </c>
    </row>
    <row r="62" spans="1:19" x14ac:dyDescent="0.2">
      <c r="A62">
        <v>2017</v>
      </c>
      <c r="B62" t="s">
        <v>428</v>
      </c>
      <c r="C62" t="s">
        <v>322</v>
      </c>
      <c r="D62" t="s">
        <v>248</v>
      </c>
      <c r="E62" t="s">
        <v>93</v>
      </c>
      <c r="F62">
        <v>10</v>
      </c>
      <c r="G62">
        <v>99</v>
      </c>
      <c r="H62">
        <v>189</v>
      </c>
      <c r="I62" s="6">
        <f t="shared" si="0"/>
        <v>52.380952380952387</v>
      </c>
      <c r="J62">
        <v>1471</v>
      </c>
      <c r="K62" s="3">
        <f t="shared" si="3"/>
        <v>7.7830687830687832</v>
      </c>
      <c r="L62" s="4">
        <v>7.2</v>
      </c>
      <c r="M62">
        <v>6</v>
      </c>
      <c r="N62">
        <v>5</v>
      </c>
      <c r="O62" s="4">
        <v>122.9</v>
      </c>
      <c r="P62">
        <v>146</v>
      </c>
      <c r="Q62">
        <v>780</v>
      </c>
      <c r="R62" s="3">
        <f t="shared" si="2"/>
        <v>5.3424657534246576</v>
      </c>
      <c r="S62">
        <v>8</v>
      </c>
    </row>
    <row r="63" spans="1:19" x14ac:dyDescent="0.2">
      <c r="A63">
        <v>2018</v>
      </c>
      <c r="B63" t="s">
        <v>247</v>
      </c>
      <c r="C63" t="s">
        <v>320</v>
      </c>
      <c r="D63" t="s">
        <v>248</v>
      </c>
      <c r="E63" t="s">
        <v>93</v>
      </c>
      <c r="F63">
        <v>9</v>
      </c>
      <c r="G63">
        <v>125</v>
      </c>
      <c r="H63">
        <v>226</v>
      </c>
      <c r="I63" s="6">
        <f t="shared" si="0"/>
        <v>55.309734513274336</v>
      </c>
      <c r="J63">
        <v>1394</v>
      </c>
      <c r="K63" s="3">
        <f t="shared" si="3"/>
        <v>6.168141592920354</v>
      </c>
      <c r="L63" s="4">
        <v>5.8</v>
      </c>
      <c r="M63">
        <v>14</v>
      </c>
      <c r="N63">
        <v>8</v>
      </c>
      <c r="O63" s="4">
        <v>120.5</v>
      </c>
      <c r="P63">
        <v>51</v>
      </c>
      <c r="Q63">
        <v>-4</v>
      </c>
      <c r="R63" s="3">
        <f t="shared" si="2"/>
        <v>-7.8431372549019607E-2</v>
      </c>
      <c r="S63">
        <v>1</v>
      </c>
    </row>
    <row r="64" spans="1:19" x14ac:dyDescent="0.2">
      <c r="A64">
        <v>2019</v>
      </c>
      <c r="B64" t="s">
        <v>371</v>
      </c>
      <c r="C64" t="s">
        <v>322</v>
      </c>
      <c r="D64" t="s">
        <v>248</v>
      </c>
      <c r="E64" t="s">
        <v>93</v>
      </c>
      <c r="F64">
        <v>11</v>
      </c>
      <c r="G64">
        <v>167</v>
      </c>
      <c r="H64">
        <v>308</v>
      </c>
      <c r="I64" s="6">
        <f t="shared" si="0"/>
        <v>54.220779220779228</v>
      </c>
      <c r="J64">
        <v>2081</v>
      </c>
      <c r="K64" s="3">
        <f t="shared" si="3"/>
        <v>6.7564935064935066</v>
      </c>
      <c r="L64" s="4">
        <v>6.6</v>
      </c>
      <c r="M64">
        <v>18</v>
      </c>
      <c r="N64">
        <v>9</v>
      </c>
      <c r="O64" s="4">
        <v>124.4</v>
      </c>
      <c r="P64">
        <v>45</v>
      </c>
      <c r="Q64">
        <v>-43</v>
      </c>
      <c r="R64" s="3">
        <f t="shared" si="2"/>
        <v>-0.9555555555555556</v>
      </c>
      <c r="S64">
        <v>1</v>
      </c>
    </row>
    <row r="65" spans="1:19" x14ac:dyDescent="0.2">
      <c r="A65">
        <v>2020</v>
      </c>
      <c r="B65" t="s">
        <v>247</v>
      </c>
      <c r="C65" t="s">
        <v>321</v>
      </c>
      <c r="D65" t="s">
        <v>248</v>
      </c>
      <c r="E65" t="s">
        <v>93</v>
      </c>
      <c r="F65">
        <v>6</v>
      </c>
      <c r="G65">
        <v>89</v>
      </c>
      <c r="H65">
        <v>148</v>
      </c>
      <c r="I65" s="6">
        <f t="shared" si="0"/>
        <v>60.13513513513513</v>
      </c>
      <c r="J65">
        <v>786</v>
      </c>
      <c r="K65" s="3">
        <f t="shared" si="3"/>
        <v>5.3108108108108105</v>
      </c>
      <c r="L65" s="4">
        <v>4.8</v>
      </c>
      <c r="M65">
        <v>5</v>
      </c>
      <c r="N65">
        <v>4</v>
      </c>
      <c r="O65" s="4">
        <v>110.5</v>
      </c>
      <c r="P65">
        <v>62</v>
      </c>
      <c r="Q65">
        <v>252</v>
      </c>
      <c r="R65" s="3">
        <f t="shared" si="2"/>
        <v>4.064516129032258</v>
      </c>
      <c r="S65">
        <v>2</v>
      </c>
    </row>
    <row r="66" spans="1:19" x14ac:dyDescent="0.2">
      <c r="A66">
        <v>2014</v>
      </c>
      <c r="B66" t="s">
        <v>437</v>
      </c>
      <c r="C66" t="s">
        <v>320</v>
      </c>
      <c r="D66" t="s">
        <v>197</v>
      </c>
      <c r="E66" t="s">
        <v>93</v>
      </c>
      <c r="F66">
        <v>6</v>
      </c>
      <c r="G66">
        <v>91</v>
      </c>
      <c r="H66">
        <v>135</v>
      </c>
      <c r="I66" s="6">
        <f t="shared" si="0"/>
        <v>67.407407407407405</v>
      </c>
      <c r="J66">
        <v>1140</v>
      </c>
      <c r="K66" s="3">
        <f t="shared" si="3"/>
        <v>8.4444444444444446</v>
      </c>
      <c r="L66" s="4">
        <v>8.6</v>
      </c>
      <c r="M66">
        <v>8</v>
      </c>
      <c r="N66">
        <v>3</v>
      </c>
      <c r="O66" s="4">
        <v>153.5</v>
      </c>
      <c r="P66">
        <v>17</v>
      </c>
      <c r="Q66">
        <v>4</v>
      </c>
      <c r="R66" s="3">
        <f t="shared" si="2"/>
        <v>0.23529411764705882</v>
      </c>
      <c r="S66">
        <v>2</v>
      </c>
    </row>
    <row r="67" spans="1:19" x14ac:dyDescent="0.2">
      <c r="A67">
        <v>2015</v>
      </c>
      <c r="B67" t="s">
        <v>465</v>
      </c>
      <c r="C67" t="s">
        <v>320</v>
      </c>
      <c r="D67" t="s">
        <v>197</v>
      </c>
      <c r="E67" t="s">
        <v>93</v>
      </c>
      <c r="F67">
        <v>9</v>
      </c>
      <c r="G67">
        <v>121</v>
      </c>
      <c r="H67">
        <v>199</v>
      </c>
      <c r="I67" s="6">
        <f t="shared" si="0"/>
        <v>60.804020100502512</v>
      </c>
      <c r="J67">
        <v>1593</v>
      </c>
      <c r="K67" s="3">
        <f t="shared" si="3"/>
        <v>8.0050251256281406</v>
      </c>
      <c r="L67" s="4">
        <v>8.9</v>
      </c>
      <c r="M67">
        <v>16</v>
      </c>
      <c r="N67">
        <v>3</v>
      </c>
      <c r="O67" s="4">
        <v>151.6</v>
      </c>
      <c r="P67">
        <v>85</v>
      </c>
      <c r="Q67">
        <v>354</v>
      </c>
      <c r="R67" s="3">
        <f t="shared" si="2"/>
        <v>4.1647058823529415</v>
      </c>
      <c r="S67">
        <v>3</v>
      </c>
    </row>
    <row r="68" spans="1:19" x14ac:dyDescent="0.2">
      <c r="A68">
        <v>2016</v>
      </c>
      <c r="B68" t="s">
        <v>465</v>
      </c>
      <c r="C68" t="s">
        <v>319</v>
      </c>
      <c r="D68" t="s">
        <v>197</v>
      </c>
      <c r="E68" t="s">
        <v>93</v>
      </c>
      <c r="F68">
        <v>12</v>
      </c>
      <c r="G68">
        <v>212</v>
      </c>
      <c r="H68">
        <v>362</v>
      </c>
      <c r="I68" s="6">
        <f t="shared" si="0"/>
        <v>58.563535911602202</v>
      </c>
      <c r="J68">
        <v>2394</v>
      </c>
      <c r="K68" s="3">
        <f t="shared" si="3"/>
        <v>6.6132596685082872</v>
      </c>
      <c r="L68" s="4">
        <v>6.2</v>
      </c>
      <c r="M68">
        <v>10</v>
      </c>
      <c r="N68">
        <v>8</v>
      </c>
      <c r="O68" s="4">
        <v>118.8</v>
      </c>
      <c r="P68">
        <v>116</v>
      </c>
      <c r="Q68">
        <v>449</v>
      </c>
      <c r="R68" s="3">
        <f t="shared" si="2"/>
        <v>3.8706896551724137</v>
      </c>
      <c r="S68">
        <v>6</v>
      </c>
    </row>
    <row r="69" spans="1:19" x14ac:dyDescent="0.2">
      <c r="A69">
        <v>2017</v>
      </c>
      <c r="B69" t="s">
        <v>179</v>
      </c>
      <c r="C69" t="s">
        <v>322</v>
      </c>
      <c r="D69" t="s">
        <v>197</v>
      </c>
      <c r="E69" t="s">
        <v>93</v>
      </c>
      <c r="F69">
        <v>12</v>
      </c>
      <c r="G69">
        <v>129</v>
      </c>
      <c r="H69">
        <v>235</v>
      </c>
      <c r="I69" s="6">
        <f t="shared" si="0"/>
        <v>54.893617021276597</v>
      </c>
      <c r="J69">
        <v>1631</v>
      </c>
      <c r="K69" s="3">
        <f t="shared" si="3"/>
        <v>6.9404255319148938</v>
      </c>
      <c r="L69" s="4">
        <v>6.5</v>
      </c>
      <c r="M69">
        <v>8</v>
      </c>
      <c r="N69">
        <v>6</v>
      </c>
      <c r="O69" s="4">
        <v>119.3</v>
      </c>
      <c r="P69">
        <v>46</v>
      </c>
      <c r="Q69">
        <v>165</v>
      </c>
      <c r="R69" s="3">
        <f t="shared" si="2"/>
        <v>3.5869565217391304</v>
      </c>
      <c r="S69">
        <v>2</v>
      </c>
    </row>
    <row r="70" spans="1:19" x14ac:dyDescent="0.2">
      <c r="A70">
        <v>2017</v>
      </c>
      <c r="B70" t="s">
        <v>465</v>
      </c>
      <c r="C70" t="s">
        <v>321</v>
      </c>
      <c r="D70" t="s">
        <v>197</v>
      </c>
      <c r="E70" t="s">
        <v>93</v>
      </c>
      <c r="F70">
        <v>10</v>
      </c>
      <c r="G70">
        <v>124</v>
      </c>
      <c r="H70">
        <v>197</v>
      </c>
      <c r="I70" s="6">
        <f t="shared" si="0"/>
        <v>62.944162436548226</v>
      </c>
      <c r="J70">
        <v>1278</v>
      </c>
      <c r="K70" s="3">
        <f t="shared" si="3"/>
        <v>6.4873096446700504</v>
      </c>
      <c r="L70" s="4">
        <v>5.7</v>
      </c>
      <c r="M70">
        <v>8</v>
      </c>
      <c r="N70">
        <v>7</v>
      </c>
      <c r="O70" s="4">
        <v>123.7</v>
      </c>
      <c r="P70">
        <v>80</v>
      </c>
      <c r="Q70">
        <v>291</v>
      </c>
      <c r="R70" s="3">
        <f t="shared" si="2"/>
        <v>3.6375000000000002</v>
      </c>
      <c r="S70">
        <v>5</v>
      </c>
    </row>
    <row r="71" spans="1:19" x14ac:dyDescent="0.2">
      <c r="A71">
        <v>2018</v>
      </c>
      <c r="B71" t="s">
        <v>179</v>
      </c>
      <c r="C71" t="s">
        <v>320</v>
      </c>
      <c r="D71" t="s">
        <v>197</v>
      </c>
      <c r="E71" t="s">
        <v>93</v>
      </c>
      <c r="F71">
        <v>13</v>
      </c>
      <c r="G71">
        <v>267</v>
      </c>
      <c r="H71">
        <v>417</v>
      </c>
      <c r="I71" s="6">
        <f t="shared" si="0"/>
        <v>64.02877697841727</v>
      </c>
      <c r="J71">
        <v>3567</v>
      </c>
      <c r="K71" s="3">
        <f t="shared" si="3"/>
        <v>8.5539568345323733</v>
      </c>
      <c r="L71" s="4">
        <v>9.4</v>
      </c>
      <c r="M71">
        <v>32</v>
      </c>
      <c r="N71">
        <v>6</v>
      </c>
      <c r="O71" s="4">
        <v>158.30000000000001</v>
      </c>
      <c r="P71">
        <v>43</v>
      </c>
      <c r="Q71">
        <v>63</v>
      </c>
      <c r="R71" s="3">
        <f t="shared" si="2"/>
        <v>1.4651162790697674</v>
      </c>
      <c r="S71">
        <v>7</v>
      </c>
    </row>
    <row r="72" spans="1:19" x14ac:dyDescent="0.2">
      <c r="A72">
        <v>2019</v>
      </c>
      <c r="B72" t="s">
        <v>179</v>
      </c>
      <c r="C72" t="s">
        <v>319</v>
      </c>
      <c r="D72" t="s">
        <v>197</v>
      </c>
      <c r="E72" t="s">
        <v>93</v>
      </c>
      <c r="F72">
        <v>13</v>
      </c>
      <c r="G72">
        <v>293</v>
      </c>
      <c r="H72">
        <v>473</v>
      </c>
      <c r="I72" s="6">
        <f t="shared" ref="I72:I80" si="4">G72/H72*100</f>
        <v>61.945031712473572</v>
      </c>
      <c r="J72">
        <v>3402</v>
      </c>
      <c r="K72" s="3">
        <f t="shared" si="3"/>
        <v>7.1923890063424949</v>
      </c>
      <c r="L72" s="4">
        <v>6.4</v>
      </c>
      <c r="M72">
        <v>20</v>
      </c>
      <c r="N72">
        <v>17</v>
      </c>
      <c r="O72" s="4">
        <v>129.1</v>
      </c>
      <c r="P72">
        <v>81</v>
      </c>
      <c r="Q72">
        <v>175</v>
      </c>
      <c r="R72" s="3">
        <f t="shared" ref="R72:R78" si="5">Q72/P72</f>
        <v>2.1604938271604937</v>
      </c>
      <c r="S72">
        <v>0</v>
      </c>
    </row>
    <row r="73" spans="1:19" x14ac:dyDescent="0.2">
      <c r="A73">
        <v>2020</v>
      </c>
      <c r="B73" t="s">
        <v>674</v>
      </c>
      <c r="C73" t="s">
        <v>319</v>
      </c>
      <c r="D73" t="s">
        <v>197</v>
      </c>
      <c r="E73" t="s">
        <v>93</v>
      </c>
      <c r="F73">
        <v>4</v>
      </c>
      <c r="G73">
        <v>51</v>
      </c>
      <c r="H73">
        <v>99</v>
      </c>
      <c r="I73" s="6">
        <f t="shared" si="4"/>
        <v>51.515151515151516</v>
      </c>
      <c r="J73">
        <v>420</v>
      </c>
      <c r="K73" s="3">
        <f t="shared" si="3"/>
        <v>4.2424242424242422</v>
      </c>
      <c r="L73" s="4">
        <v>3.7</v>
      </c>
      <c r="M73">
        <v>2</v>
      </c>
      <c r="N73">
        <v>2</v>
      </c>
      <c r="O73" s="4">
        <v>89.8</v>
      </c>
      <c r="P73">
        <v>33</v>
      </c>
      <c r="Q73">
        <v>68</v>
      </c>
      <c r="R73" s="3">
        <f t="shared" si="5"/>
        <v>2.0606060606060606</v>
      </c>
      <c r="S73">
        <v>0</v>
      </c>
    </row>
    <row r="74" spans="1:19" x14ac:dyDescent="0.2">
      <c r="A74">
        <v>2014</v>
      </c>
      <c r="B74" t="s">
        <v>548</v>
      </c>
      <c r="C74" t="s">
        <v>321</v>
      </c>
      <c r="D74" t="s">
        <v>69</v>
      </c>
      <c r="E74" t="s">
        <v>93</v>
      </c>
      <c r="F74">
        <v>12</v>
      </c>
      <c r="G74">
        <v>206</v>
      </c>
      <c r="H74">
        <v>359</v>
      </c>
      <c r="I74" s="6">
        <f t="shared" si="4"/>
        <v>57.381615598885794</v>
      </c>
      <c r="J74">
        <v>2660</v>
      </c>
      <c r="K74" s="3">
        <f t="shared" si="3"/>
        <v>7.4094707520891365</v>
      </c>
      <c r="L74" s="4">
        <v>6.9</v>
      </c>
      <c r="M74">
        <v>12</v>
      </c>
      <c r="N74">
        <v>9</v>
      </c>
      <c r="O74" s="4">
        <v>125.6</v>
      </c>
      <c r="P74">
        <v>78</v>
      </c>
      <c r="Q74">
        <v>-110</v>
      </c>
      <c r="R74" s="3">
        <f t="shared" si="5"/>
        <v>-1.4102564102564104</v>
      </c>
      <c r="S74">
        <v>0</v>
      </c>
    </row>
    <row r="75" spans="1:19" x14ac:dyDescent="0.2">
      <c r="A75">
        <v>2015</v>
      </c>
      <c r="B75" t="s">
        <v>523</v>
      </c>
      <c r="C75" t="s">
        <v>321</v>
      </c>
      <c r="D75" t="s">
        <v>69</v>
      </c>
      <c r="E75" t="s">
        <v>93</v>
      </c>
      <c r="F75">
        <v>9</v>
      </c>
      <c r="G75">
        <v>152</v>
      </c>
      <c r="H75">
        <v>241</v>
      </c>
      <c r="I75" s="6">
        <f t="shared" si="4"/>
        <v>63.070539419087133</v>
      </c>
      <c r="J75">
        <v>1939</v>
      </c>
      <c r="K75" s="3">
        <f t="shared" si="3"/>
        <v>8.0456431535269708</v>
      </c>
      <c r="L75" s="4">
        <v>7.7</v>
      </c>
      <c r="M75">
        <v>18</v>
      </c>
      <c r="N75">
        <v>10</v>
      </c>
      <c r="O75" s="4">
        <v>147</v>
      </c>
      <c r="P75">
        <v>45</v>
      </c>
      <c r="Q75">
        <v>-118</v>
      </c>
      <c r="R75" s="3">
        <f t="shared" si="5"/>
        <v>-2.6222222222222222</v>
      </c>
      <c r="S75">
        <v>0</v>
      </c>
    </row>
    <row r="76" spans="1:19" x14ac:dyDescent="0.2">
      <c r="A76">
        <v>2016</v>
      </c>
      <c r="B76" t="s">
        <v>154</v>
      </c>
      <c r="C76" t="s">
        <v>320</v>
      </c>
      <c r="D76" t="s">
        <v>69</v>
      </c>
      <c r="E76" t="s">
        <v>93</v>
      </c>
      <c r="F76">
        <v>14</v>
      </c>
      <c r="G76">
        <v>209</v>
      </c>
      <c r="H76">
        <v>373</v>
      </c>
      <c r="I76" s="6">
        <f t="shared" si="4"/>
        <v>56.03217158176944</v>
      </c>
      <c r="J76">
        <v>3203</v>
      </c>
      <c r="K76" s="3">
        <f t="shared" si="3"/>
        <v>8.5871313672922245</v>
      </c>
      <c r="L76" s="4">
        <v>8.3000000000000007</v>
      </c>
      <c r="M76">
        <v>28</v>
      </c>
      <c r="N76">
        <v>15</v>
      </c>
      <c r="O76" s="4">
        <v>144.9</v>
      </c>
      <c r="P76">
        <v>142</v>
      </c>
      <c r="Q76">
        <v>523</v>
      </c>
      <c r="R76" s="3">
        <f t="shared" si="5"/>
        <v>3.683098591549296</v>
      </c>
      <c r="S76">
        <v>7</v>
      </c>
    </row>
    <row r="77" spans="1:19" x14ac:dyDescent="0.2">
      <c r="A77">
        <v>2017</v>
      </c>
      <c r="B77" t="s">
        <v>154</v>
      </c>
      <c r="C77" t="s">
        <v>319</v>
      </c>
      <c r="D77" t="s">
        <v>69</v>
      </c>
      <c r="E77" t="s">
        <v>93</v>
      </c>
      <c r="F77">
        <v>11</v>
      </c>
      <c r="G77">
        <v>152</v>
      </c>
      <c r="H77">
        <v>270</v>
      </c>
      <c r="I77" s="6">
        <f t="shared" si="4"/>
        <v>56.296296296296298</v>
      </c>
      <c r="J77">
        <v>1812</v>
      </c>
      <c r="K77" s="3">
        <f t="shared" si="3"/>
        <v>6.7111111111111112</v>
      </c>
      <c r="L77" s="4">
        <v>6.9</v>
      </c>
      <c r="M77">
        <v>16</v>
      </c>
      <c r="N77">
        <v>6</v>
      </c>
      <c r="O77" s="4">
        <v>127.8</v>
      </c>
      <c r="P77">
        <v>92</v>
      </c>
      <c r="Q77">
        <v>204</v>
      </c>
      <c r="R77" s="3">
        <f t="shared" si="5"/>
        <v>2.2173913043478262</v>
      </c>
      <c r="S77">
        <v>5</v>
      </c>
    </row>
    <row r="78" spans="1:19" x14ac:dyDescent="0.2">
      <c r="A78">
        <v>2018</v>
      </c>
      <c r="B78" t="s">
        <v>402</v>
      </c>
      <c r="C78" t="s">
        <v>322</v>
      </c>
      <c r="D78" t="s">
        <v>69</v>
      </c>
      <c r="E78" t="s">
        <v>93</v>
      </c>
      <c r="F78">
        <v>10</v>
      </c>
      <c r="G78">
        <v>120</v>
      </c>
      <c r="H78">
        <v>246</v>
      </c>
      <c r="I78" s="6">
        <f t="shared" si="4"/>
        <v>48.780487804878049</v>
      </c>
      <c r="J78">
        <v>1310</v>
      </c>
      <c r="K78" s="3">
        <f t="shared" si="3"/>
        <v>5.3252032520325203</v>
      </c>
      <c r="L78" s="4">
        <v>5</v>
      </c>
      <c r="M78">
        <v>5</v>
      </c>
      <c r="N78">
        <v>4</v>
      </c>
      <c r="O78" s="4">
        <v>97</v>
      </c>
      <c r="P78">
        <v>61</v>
      </c>
      <c r="Q78">
        <v>-63</v>
      </c>
      <c r="R78" s="3">
        <f t="shared" si="5"/>
        <v>-1.0327868852459017</v>
      </c>
      <c r="S78">
        <v>2</v>
      </c>
    </row>
    <row r="79" spans="1:19" x14ac:dyDescent="0.2">
      <c r="A79">
        <v>2019</v>
      </c>
      <c r="B79" t="s">
        <v>673</v>
      </c>
      <c r="C79" t="s">
        <v>322</v>
      </c>
      <c r="D79" t="s">
        <v>69</v>
      </c>
      <c r="E79" t="s">
        <v>93</v>
      </c>
      <c r="F79">
        <v>8</v>
      </c>
      <c r="G79">
        <v>52</v>
      </c>
      <c r="H79">
        <v>121</v>
      </c>
      <c r="I79" s="6">
        <f t="shared" si="4"/>
        <v>42.97520661157025</v>
      </c>
      <c r="J79">
        <v>915</v>
      </c>
      <c r="K79" s="3">
        <f t="shared" si="3"/>
        <v>7.5619834710743801</v>
      </c>
      <c r="L79" s="4">
        <v>7.6</v>
      </c>
      <c r="M79">
        <v>7</v>
      </c>
      <c r="N79">
        <v>3</v>
      </c>
      <c r="O79" s="4">
        <v>120.6</v>
      </c>
      <c r="P79">
        <v>90</v>
      </c>
      <c r="Q79">
        <v>567</v>
      </c>
      <c r="R79" s="3">
        <f>Q79/P79</f>
        <v>6.3</v>
      </c>
      <c r="S79">
        <v>10</v>
      </c>
    </row>
    <row r="80" spans="1:19" x14ac:dyDescent="0.2">
      <c r="A80">
        <v>2020</v>
      </c>
      <c r="B80" t="s">
        <v>274</v>
      </c>
      <c r="C80" t="s">
        <v>322</v>
      </c>
      <c r="D80" t="s">
        <v>69</v>
      </c>
      <c r="E80" t="s">
        <v>93</v>
      </c>
      <c r="F80">
        <v>6</v>
      </c>
      <c r="G80">
        <v>59</v>
      </c>
      <c r="H80">
        <v>119</v>
      </c>
      <c r="I80" s="6">
        <f t="shared" si="4"/>
        <v>49.579831932773111</v>
      </c>
      <c r="J80">
        <v>877</v>
      </c>
      <c r="K80" s="3">
        <f t="shared" si="3"/>
        <v>7.3697478991596634</v>
      </c>
      <c r="L80" s="4">
        <v>6.4</v>
      </c>
      <c r="M80">
        <v>1</v>
      </c>
      <c r="N80">
        <v>3</v>
      </c>
      <c r="O80" s="4">
        <v>109.2</v>
      </c>
      <c r="P80">
        <v>56</v>
      </c>
      <c r="Q80">
        <v>100</v>
      </c>
      <c r="R80" s="3">
        <f>Q80/P80</f>
        <v>1.7857142857142858</v>
      </c>
      <c r="S8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Conf_Avg</vt:lpstr>
      <vt:lpstr>ACC</vt:lpstr>
      <vt:lpstr>American</vt:lpstr>
      <vt:lpstr>Big12</vt:lpstr>
      <vt:lpstr>BigTen</vt:lpstr>
      <vt:lpstr>CUSA</vt:lpstr>
      <vt:lpstr>Ind</vt:lpstr>
      <vt:lpstr>MAC</vt:lpstr>
      <vt:lpstr>MWC</vt:lpstr>
      <vt:lpstr>PAC12</vt:lpstr>
      <vt:lpstr>SEC</vt:lpstr>
      <vt:lpstr>Sun_Belt</vt:lpstr>
      <vt:lpstr>Total</vt:lpstr>
      <vt:lpstr>Formulas</vt:lpstr>
      <vt:lpstr>BigTen!_2020_QB</vt:lpstr>
      <vt:lpstr>CUSA!_2020_QB</vt:lpstr>
      <vt:lpstr>Ind!_2020_QB</vt:lpstr>
      <vt:lpstr>MAC!_2020_QB</vt:lpstr>
      <vt:lpstr>MWC!_2020_QB</vt:lpstr>
      <vt:lpstr>'PAC12'!_2020_QB</vt:lpstr>
      <vt:lpstr>SEC!_2020_QB</vt:lpstr>
      <vt:lpstr>Sun_Belt!_2020_QB</vt:lpstr>
      <vt:lpstr>MAC!_2020_QB_1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Good</dc:creator>
  <cp:lastModifiedBy>Joseph Good</cp:lastModifiedBy>
  <dcterms:created xsi:type="dcterms:W3CDTF">2021-09-26T14:36:33Z</dcterms:created>
  <dcterms:modified xsi:type="dcterms:W3CDTF">2021-11-14T02:17:00Z</dcterms:modified>
</cp:coreProperties>
</file>