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Projects\Leili_Anna_EPA\Analysis\Output\"/>
    </mc:Choice>
  </mc:AlternateContent>
  <xr:revisionPtr revIDLastSave="0" documentId="13_ncr:1_{32429E69-4C9D-4F91-93F6-02C0570A17E2}" xr6:coauthVersionLast="47" xr6:coauthVersionMax="47" xr10:uidLastSave="{00000000-0000-0000-0000-000000000000}"/>
  <bookViews>
    <workbookView xWindow="14625" yWindow="1920" windowWidth="21600" windowHeight="11385" firstSheet="1" activeTab="5" xr2:uid="{0E6D7BEF-83A0-4049-80E6-42C5CBAED8F0}"/>
  </bookViews>
  <sheets>
    <sheet name="MEM Estimates" sheetId="1" r:id="rId1"/>
    <sheet name="PH Estimates" sheetId="3" r:id="rId2"/>
    <sheet name="Sheet2" sheetId="2" r:id="rId3"/>
    <sheet name="Table 1" sheetId="4" r:id="rId4"/>
    <sheet name="Cox1" sheetId="5" r:id="rId5"/>
    <sheet name="Cox2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70" i="1" l="1"/>
  <c r="G68" i="1"/>
  <c r="G66" i="1"/>
  <c r="G64" i="1"/>
  <c r="G62" i="1"/>
  <c r="G60" i="1"/>
  <c r="G58" i="1"/>
  <c r="G56" i="1"/>
  <c r="G54" i="1"/>
  <c r="G52" i="1"/>
  <c r="G50" i="1"/>
  <c r="G48" i="1"/>
  <c r="G46" i="1"/>
  <c r="G44" i="1"/>
  <c r="G42" i="1"/>
  <c r="G40" i="1"/>
  <c r="G38" i="1"/>
  <c r="G36" i="1"/>
  <c r="G34" i="1"/>
  <c r="G32" i="1"/>
  <c r="G30" i="1"/>
  <c r="G28" i="1"/>
  <c r="G26" i="1"/>
  <c r="G24" i="1"/>
  <c r="G22" i="1"/>
  <c r="G20" i="1"/>
  <c r="G18" i="1"/>
  <c r="G16" i="1"/>
  <c r="G14" i="1"/>
  <c r="G12" i="1"/>
  <c r="G10" i="1"/>
  <c r="G8" i="1"/>
  <c r="C10" i="5" s="1"/>
  <c r="G6" i="1"/>
  <c r="G4" i="1"/>
  <c r="G2" i="1"/>
  <c r="M70" i="1"/>
  <c r="M68" i="1"/>
  <c r="M66" i="1"/>
  <c r="M64" i="1"/>
  <c r="M62" i="1"/>
  <c r="M60" i="1"/>
  <c r="M58" i="1"/>
  <c r="M56" i="1"/>
  <c r="M54" i="1"/>
  <c r="M52" i="1"/>
  <c r="M50" i="1"/>
  <c r="M48" i="1"/>
  <c r="M46" i="1"/>
  <c r="M44" i="1"/>
  <c r="M42" i="1"/>
  <c r="M40" i="1"/>
  <c r="M38" i="1"/>
  <c r="M36" i="1"/>
  <c r="M34" i="1"/>
  <c r="M32" i="1"/>
  <c r="M30" i="1"/>
  <c r="M28" i="1"/>
  <c r="M26" i="1"/>
  <c r="M24" i="1"/>
  <c r="M22" i="1"/>
  <c r="M20" i="1"/>
  <c r="M18" i="1"/>
  <c r="M16" i="1"/>
  <c r="E18" i="5" s="1"/>
  <c r="M14" i="1"/>
  <c r="M12" i="1"/>
  <c r="M10" i="1"/>
  <c r="M8" i="1"/>
  <c r="E10" i="5" s="1"/>
  <c r="M6" i="1"/>
  <c r="M4" i="1"/>
  <c r="M2" i="1"/>
  <c r="S70" i="1"/>
  <c r="S68" i="1"/>
  <c r="S66" i="1"/>
  <c r="S64" i="1"/>
  <c r="S62" i="1"/>
  <c r="S60" i="1"/>
  <c r="S58" i="1"/>
  <c r="S56" i="1"/>
  <c r="S54" i="1"/>
  <c r="S52" i="1"/>
  <c r="S50" i="1"/>
  <c r="S48" i="1"/>
  <c r="S46" i="1"/>
  <c r="S44" i="1"/>
  <c r="S42" i="1"/>
  <c r="S40" i="1"/>
  <c r="S38" i="1"/>
  <c r="S36" i="1"/>
  <c r="S34" i="1"/>
  <c r="S32" i="1"/>
  <c r="S30" i="1"/>
  <c r="S28" i="1"/>
  <c r="S26" i="1"/>
  <c r="S24" i="1"/>
  <c r="G26" i="5" s="1"/>
  <c r="S22" i="1"/>
  <c r="S20" i="1"/>
  <c r="S18" i="1"/>
  <c r="S16" i="1"/>
  <c r="G18" i="5" s="1"/>
  <c r="S14" i="1"/>
  <c r="S12" i="1"/>
  <c r="S10" i="1"/>
  <c r="S8" i="1"/>
  <c r="G10" i="5" s="1"/>
  <c r="S6" i="1"/>
  <c r="S4" i="1"/>
  <c r="S2" i="1"/>
  <c r="Y70" i="1"/>
  <c r="Y68" i="1"/>
  <c r="Y66" i="1"/>
  <c r="Y64" i="1"/>
  <c r="Y62" i="1"/>
  <c r="Y60" i="1"/>
  <c r="Y58" i="1"/>
  <c r="Y56" i="1"/>
  <c r="Y54" i="1"/>
  <c r="Y52" i="1"/>
  <c r="Y50" i="1"/>
  <c r="Y48" i="1"/>
  <c r="Y46" i="1"/>
  <c r="C46" i="6" s="1"/>
  <c r="L46" i="6" s="1"/>
  <c r="Y44" i="1"/>
  <c r="Y42" i="1"/>
  <c r="Y40" i="1"/>
  <c r="Y38" i="1"/>
  <c r="C38" i="6" s="1"/>
  <c r="L38" i="6" s="1"/>
  <c r="Y36" i="1"/>
  <c r="Y34" i="1"/>
  <c r="Y32" i="1"/>
  <c r="Y30" i="1"/>
  <c r="C30" i="6" s="1"/>
  <c r="L30" i="6" s="1"/>
  <c r="Y28" i="1"/>
  <c r="Y26" i="1"/>
  <c r="Y24" i="1"/>
  <c r="Y22" i="1"/>
  <c r="Y20" i="1"/>
  <c r="Y18" i="1"/>
  <c r="Y16" i="1"/>
  <c r="C18" i="6" s="1"/>
  <c r="L18" i="6" s="1"/>
  <c r="Y14" i="1"/>
  <c r="Y12" i="1"/>
  <c r="Y10" i="1"/>
  <c r="Y8" i="1"/>
  <c r="C10" i="6" s="1"/>
  <c r="L10" i="6" s="1"/>
  <c r="Y6" i="1"/>
  <c r="Y4" i="1"/>
  <c r="Y2" i="1"/>
  <c r="AE70" i="1"/>
  <c r="AE68" i="1"/>
  <c r="AE66" i="1"/>
  <c r="AE64" i="1"/>
  <c r="AE62" i="1"/>
  <c r="AE60" i="1"/>
  <c r="AE58" i="1"/>
  <c r="AE56" i="1"/>
  <c r="AE54" i="1"/>
  <c r="AE52" i="1"/>
  <c r="AE50" i="1"/>
  <c r="AE48" i="1"/>
  <c r="AE46" i="1"/>
  <c r="AE44" i="1"/>
  <c r="AE42" i="1"/>
  <c r="AE40" i="1"/>
  <c r="AE38" i="1"/>
  <c r="AE36" i="1"/>
  <c r="AE34" i="1"/>
  <c r="AE32" i="1"/>
  <c r="AE30" i="1"/>
  <c r="AE28" i="1"/>
  <c r="AE26" i="1"/>
  <c r="AE24" i="1"/>
  <c r="AE22" i="1"/>
  <c r="AE20" i="1"/>
  <c r="AE18" i="1"/>
  <c r="AE16" i="1"/>
  <c r="AE14" i="1"/>
  <c r="AE12" i="1"/>
  <c r="AE10" i="1"/>
  <c r="AE8" i="1"/>
  <c r="AE6" i="1"/>
  <c r="AE4" i="1"/>
  <c r="AE2" i="1"/>
  <c r="AK70" i="1"/>
  <c r="AK68" i="1"/>
  <c r="AK66" i="1"/>
  <c r="AK64" i="1"/>
  <c r="G64" i="6" s="1"/>
  <c r="N64" i="6" s="1"/>
  <c r="AK62" i="1"/>
  <c r="AK60" i="1"/>
  <c r="AK58" i="1"/>
  <c r="AK56" i="1"/>
  <c r="G56" i="6" s="1"/>
  <c r="N56" i="6" s="1"/>
  <c r="AK54" i="1"/>
  <c r="AK52" i="1"/>
  <c r="AK50" i="1"/>
  <c r="AK48" i="1"/>
  <c r="G48" i="6" s="1"/>
  <c r="N48" i="6" s="1"/>
  <c r="AK46" i="1"/>
  <c r="AK44" i="1"/>
  <c r="AK42" i="1"/>
  <c r="AK40" i="1"/>
  <c r="G40" i="6" s="1"/>
  <c r="N40" i="6" s="1"/>
  <c r="AK38" i="1"/>
  <c r="AK36" i="1"/>
  <c r="AK34" i="1"/>
  <c r="AK32" i="1"/>
  <c r="G32" i="6" s="1"/>
  <c r="N32" i="6" s="1"/>
  <c r="AK30" i="1"/>
  <c r="AK28" i="1"/>
  <c r="AK26" i="1"/>
  <c r="AK24" i="1"/>
  <c r="G24" i="6" s="1"/>
  <c r="N24" i="6" s="1"/>
  <c r="AK22" i="1"/>
  <c r="AK20" i="1"/>
  <c r="AK18" i="1"/>
  <c r="AK16" i="1"/>
  <c r="G18" i="6" s="1"/>
  <c r="N18" i="6" s="1"/>
  <c r="AK14" i="1"/>
  <c r="AK12" i="1"/>
  <c r="AK10" i="1"/>
  <c r="AK8" i="1"/>
  <c r="G10" i="6" s="1"/>
  <c r="N10" i="6" s="1"/>
  <c r="AK6" i="1"/>
  <c r="AK4" i="1"/>
  <c r="AK2" i="1"/>
  <c r="AQ70" i="1"/>
  <c r="AQ68" i="1"/>
  <c r="AQ66" i="1"/>
  <c r="AQ64" i="1"/>
  <c r="AQ62" i="1"/>
  <c r="AQ60" i="1"/>
  <c r="AQ58" i="1"/>
  <c r="AQ56" i="1"/>
  <c r="AQ54" i="1"/>
  <c r="AQ52" i="1"/>
  <c r="AQ50" i="1"/>
  <c r="AQ48" i="1"/>
  <c r="AQ46" i="1"/>
  <c r="AQ44" i="1"/>
  <c r="AQ42" i="1"/>
  <c r="AQ40" i="1"/>
  <c r="AQ38" i="1"/>
  <c r="AQ36" i="1"/>
  <c r="AQ34" i="1"/>
  <c r="AQ32" i="1"/>
  <c r="AQ30" i="1"/>
  <c r="AQ28" i="1"/>
  <c r="AQ26" i="1"/>
  <c r="AQ24" i="1"/>
  <c r="AQ22" i="1"/>
  <c r="AQ20" i="1"/>
  <c r="AQ18" i="1"/>
  <c r="AQ16" i="1"/>
  <c r="I18" i="6" s="1"/>
  <c r="O18" i="6" s="1"/>
  <c r="AQ14" i="1"/>
  <c r="AQ12" i="1"/>
  <c r="AQ10" i="1"/>
  <c r="AQ8" i="1"/>
  <c r="AQ6" i="1"/>
  <c r="AQ4" i="1"/>
  <c r="AQ2" i="1"/>
  <c r="I4" i="6" s="1"/>
  <c r="O4" i="6" s="1"/>
  <c r="O5" i="6"/>
  <c r="O9" i="6"/>
  <c r="O12" i="6"/>
  <c r="O13" i="6"/>
  <c r="O15" i="6"/>
  <c r="O17" i="6"/>
  <c r="O19" i="6"/>
  <c r="O21" i="6"/>
  <c r="O22" i="6"/>
  <c r="O23" i="6"/>
  <c r="O26" i="6"/>
  <c r="O27" i="6"/>
  <c r="O29" i="6"/>
  <c r="O31" i="6"/>
  <c r="O33" i="6"/>
  <c r="O35" i="6"/>
  <c r="O36" i="6"/>
  <c r="O37" i="6"/>
  <c r="O39" i="6"/>
  <c r="O40" i="6"/>
  <c r="O41" i="6"/>
  <c r="O43" i="6"/>
  <c r="O45" i="6"/>
  <c r="O47" i="6"/>
  <c r="O49" i="6"/>
  <c r="O51" i="6"/>
  <c r="M55" i="6"/>
  <c r="N59" i="6"/>
  <c r="N63" i="6"/>
  <c r="O67" i="6"/>
  <c r="O71" i="6"/>
  <c r="I26" i="6"/>
  <c r="I22" i="6"/>
  <c r="I14" i="6"/>
  <c r="O14" i="6" s="1"/>
  <c r="I6" i="6"/>
  <c r="O6" i="6" s="1"/>
  <c r="I71" i="6"/>
  <c r="I70" i="6"/>
  <c r="O70" i="6" s="1"/>
  <c r="I69" i="6"/>
  <c r="O69" i="6" s="1"/>
  <c r="I68" i="6"/>
  <c r="O68" i="6" s="1"/>
  <c r="I67" i="6"/>
  <c r="I66" i="6"/>
  <c r="O66" i="6" s="1"/>
  <c r="I51" i="6"/>
  <c r="I50" i="6"/>
  <c r="O50" i="6" s="1"/>
  <c r="I49" i="6"/>
  <c r="I48" i="6"/>
  <c r="O48" i="6" s="1"/>
  <c r="I47" i="6"/>
  <c r="I46" i="6"/>
  <c r="O46" i="6" s="1"/>
  <c r="I45" i="6"/>
  <c r="I44" i="6"/>
  <c r="O44" i="6" s="1"/>
  <c r="I43" i="6"/>
  <c r="I42" i="6"/>
  <c r="O42" i="6" s="1"/>
  <c r="I41" i="6"/>
  <c r="I40" i="6"/>
  <c r="I39" i="6"/>
  <c r="I38" i="6"/>
  <c r="O38" i="6" s="1"/>
  <c r="I37" i="6"/>
  <c r="I36" i="6"/>
  <c r="I35" i="6"/>
  <c r="I34" i="6"/>
  <c r="O34" i="6" s="1"/>
  <c r="I33" i="6"/>
  <c r="I32" i="6"/>
  <c r="O32" i="6" s="1"/>
  <c r="I31" i="6"/>
  <c r="I30" i="6"/>
  <c r="O30" i="6" s="1"/>
  <c r="I29" i="6"/>
  <c r="I28" i="6"/>
  <c r="O28" i="6" s="1"/>
  <c r="I27" i="6"/>
  <c r="I25" i="6"/>
  <c r="O25" i="6" s="1"/>
  <c r="I24" i="6"/>
  <c r="O24" i="6" s="1"/>
  <c r="I23" i="6"/>
  <c r="I21" i="6"/>
  <c r="I20" i="6"/>
  <c r="O20" i="6" s="1"/>
  <c r="I19" i="6"/>
  <c r="I17" i="6"/>
  <c r="I16" i="6"/>
  <c r="O16" i="6" s="1"/>
  <c r="I15" i="6"/>
  <c r="I13" i="6"/>
  <c r="I12" i="6"/>
  <c r="I11" i="6"/>
  <c r="O11" i="6" s="1"/>
  <c r="I10" i="6"/>
  <c r="O10" i="6" s="1"/>
  <c r="I9" i="6"/>
  <c r="I8" i="6"/>
  <c r="O8" i="6" s="1"/>
  <c r="I7" i="6"/>
  <c r="O7" i="6" s="1"/>
  <c r="I5" i="6"/>
  <c r="G65" i="6"/>
  <c r="N65" i="6" s="1"/>
  <c r="G63" i="6"/>
  <c r="G62" i="6"/>
  <c r="N62" i="6" s="1"/>
  <c r="G61" i="6"/>
  <c r="N61" i="6" s="1"/>
  <c r="G60" i="6"/>
  <c r="N60" i="6" s="1"/>
  <c r="G59" i="6"/>
  <c r="G58" i="6"/>
  <c r="N58" i="6" s="1"/>
  <c r="G57" i="6"/>
  <c r="N57" i="6" s="1"/>
  <c r="G51" i="6"/>
  <c r="N51" i="6" s="1"/>
  <c r="G50" i="6"/>
  <c r="N50" i="6" s="1"/>
  <c r="G49" i="6"/>
  <c r="N49" i="6" s="1"/>
  <c r="G47" i="6"/>
  <c r="N47" i="6" s="1"/>
  <c r="G46" i="6"/>
  <c r="N46" i="6" s="1"/>
  <c r="G45" i="6"/>
  <c r="N45" i="6" s="1"/>
  <c r="G44" i="6"/>
  <c r="N44" i="6" s="1"/>
  <c r="G43" i="6"/>
  <c r="N43" i="6" s="1"/>
  <c r="G42" i="6"/>
  <c r="N42" i="6" s="1"/>
  <c r="G41" i="6"/>
  <c r="N41" i="6" s="1"/>
  <c r="G39" i="6"/>
  <c r="N39" i="6" s="1"/>
  <c r="G38" i="6"/>
  <c r="N38" i="6" s="1"/>
  <c r="G37" i="6"/>
  <c r="N37" i="6" s="1"/>
  <c r="G36" i="6"/>
  <c r="N36" i="6" s="1"/>
  <c r="G35" i="6"/>
  <c r="N35" i="6" s="1"/>
  <c r="G34" i="6"/>
  <c r="N34" i="6" s="1"/>
  <c r="G33" i="6"/>
  <c r="N33" i="6" s="1"/>
  <c r="G31" i="6"/>
  <c r="N31" i="6" s="1"/>
  <c r="G30" i="6"/>
  <c r="N30" i="6" s="1"/>
  <c r="G29" i="6"/>
  <c r="N29" i="6" s="1"/>
  <c r="G28" i="6"/>
  <c r="N28" i="6" s="1"/>
  <c r="G27" i="6"/>
  <c r="N27" i="6" s="1"/>
  <c r="G26" i="6"/>
  <c r="N26" i="6" s="1"/>
  <c r="G25" i="6"/>
  <c r="N25" i="6" s="1"/>
  <c r="G23" i="6"/>
  <c r="N23" i="6" s="1"/>
  <c r="G22" i="6"/>
  <c r="N22" i="6" s="1"/>
  <c r="G21" i="6"/>
  <c r="N21" i="6" s="1"/>
  <c r="G20" i="6"/>
  <c r="N20" i="6" s="1"/>
  <c r="G19" i="6"/>
  <c r="N19" i="6" s="1"/>
  <c r="G17" i="6"/>
  <c r="N17" i="6" s="1"/>
  <c r="G16" i="6"/>
  <c r="N16" i="6" s="1"/>
  <c r="G15" i="6"/>
  <c r="N15" i="6" s="1"/>
  <c r="G14" i="6"/>
  <c r="N14" i="6" s="1"/>
  <c r="G13" i="6"/>
  <c r="N13" i="6" s="1"/>
  <c r="G12" i="6"/>
  <c r="N12" i="6" s="1"/>
  <c r="G11" i="6"/>
  <c r="N11" i="6" s="1"/>
  <c r="G9" i="6"/>
  <c r="N9" i="6" s="1"/>
  <c r="G8" i="6"/>
  <c r="N8" i="6" s="1"/>
  <c r="G7" i="6"/>
  <c r="N7" i="6" s="1"/>
  <c r="G6" i="6"/>
  <c r="N6" i="6" s="1"/>
  <c r="G5" i="6"/>
  <c r="N5" i="6" s="1"/>
  <c r="G4" i="6"/>
  <c r="N4" i="6" s="1"/>
  <c r="E55" i="6"/>
  <c r="E54" i="6"/>
  <c r="M54" i="6" s="1"/>
  <c r="E53" i="6"/>
  <c r="M53" i="6" s="1"/>
  <c r="E52" i="6"/>
  <c r="M52" i="6" s="1"/>
  <c r="E51" i="6"/>
  <c r="M51" i="6" s="1"/>
  <c r="E50" i="6"/>
  <c r="M50" i="6" s="1"/>
  <c r="E49" i="6"/>
  <c r="M49" i="6" s="1"/>
  <c r="E48" i="6"/>
  <c r="M48" i="6" s="1"/>
  <c r="E47" i="6"/>
  <c r="M47" i="6" s="1"/>
  <c r="E46" i="6"/>
  <c r="M46" i="6" s="1"/>
  <c r="E45" i="6"/>
  <c r="M45" i="6" s="1"/>
  <c r="E44" i="6"/>
  <c r="M44" i="6" s="1"/>
  <c r="E43" i="6"/>
  <c r="M43" i="6" s="1"/>
  <c r="E42" i="6"/>
  <c r="M42" i="6" s="1"/>
  <c r="E41" i="6"/>
  <c r="M41" i="6" s="1"/>
  <c r="E40" i="6"/>
  <c r="M40" i="6" s="1"/>
  <c r="E39" i="6"/>
  <c r="M39" i="6" s="1"/>
  <c r="E38" i="6"/>
  <c r="M38" i="6" s="1"/>
  <c r="E37" i="6"/>
  <c r="M37" i="6" s="1"/>
  <c r="E36" i="6"/>
  <c r="M36" i="6" s="1"/>
  <c r="E35" i="6"/>
  <c r="M35" i="6" s="1"/>
  <c r="E34" i="6"/>
  <c r="M34" i="6" s="1"/>
  <c r="E33" i="6"/>
  <c r="M33" i="6" s="1"/>
  <c r="E32" i="6"/>
  <c r="M32" i="6" s="1"/>
  <c r="E31" i="6"/>
  <c r="M31" i="6" s="1"/>
  <c r="E30" i="6"/>
  <c r="M30" i="6" s="1"/>
  <c r="E29" i="6"/>
  <c r="M29" i="6" s="1"/>
  <c r="E28" i="6"/>
  <c r="M28" i="6" s="1"/>
  <c r="E27" i="6"/>
  <c r="M27" i="6" s="1"/>
  <c r="E26" i="6"/>
  <c r="M26" i="6" s="1"/>
  <c r="E25" i="6"/>
  <c r="M25" i="6" s="1"/>
  <c r="E24" i="6"/>
  <c r="M24" i="6" s="1"/>
  <c r="E23" i="6"/>
  <c r="M23" i="6" s="1"/>
  <c r="E22" i="6"/>
  <c r="M22" i="6" s="1"/>
  <c r="E21" i="6"/>
  <c r="M21" i="6" s="1"/>
  <c r="E20" i="6"/>
  <c r="M20" i="6" s="1"/>
  <c r="E19" i="6"/>
  <c r="M19" i="6" s="1"/>
  <c r="E18" i="6"/>
  <c r="M18" i="6" s="1"/>
  <c r="E17" i="6"/>
  <c r="M17" i="6" s="1"/>
  <c r="E16" i="6"/>
  <c r="M16" i="6" s="1"/>
  <c r="E15" i="6"/>
  <c r="M15" i="6" s="1"/>
  <c r="E14" i="6"/>
  <c r="M14" i="6" s="1"/>
  <c r="E13" i="6"/>
  <c r="M13" i="6" s="1"/>
  <c r="E12" i="6"/>
  <c r="M12" i="6" s="1"/>
  <c r="E11" i="6"/>
  <c r="M11" i="6" s="1"/>
  <c r="E10" i="6"/>
  <c r="M10" i="6" s="1"/>
  <c r="E9" i="6"/>
  <c r="M9" i="6" s="1"/>
  <c r="E8" i="6"/>
  <c r="M8" i="6" s="1"/>
  <c r="E7" i="6"/>
  <c r="M7" i="6" s="1"/>
  <c r="E6" i="6"/>
  <c r="M6" i="6" s="1"/>
  <c r="E5" i="6"/>
  <c r="M5" i="6" s="1"/>
  <c r="E4" i="6"/>
  <c r="M4" i="6" s="1"/>
  <c r="C51" i="6"/>
  <c r="L51" i="6" s="1"/>
  <c r="C50" i="6"/>
  <c r="L50" i="6" s="1"/>
  <c r="C49" i="6"/>
  <c r="L49" i="6" s="1"/>
  <c r="C48" i="6"/>
  <c r="L48" i="6" s="1"/>
  <c r="C47" i="6"/>
  <c r="L47" i="6" s="1"/>
  <c r="C45" i="6"/>
  <c r="L45" i="6" s="1"/>
  <c r="C44" i="6"/>
  <c r="L44" i="6" s="1"/>
  <c r="C43" i="6"/>
  <c r="L43" i="6" s="1"/>
  <c r="C42" i="6"/>
  <c r="L42" i="6" s="1"/>
  <c r="C41" i="6"/>
  <c r="L41" i="6" s="1"/>
  <c r="C40" i="6"/>
  <c r="L40" i="6" s="1"/>
  <c r="C39" i="6"/>
  <c r="L39" i="6" s="1"/>
  <c r="C37" i="6"/>
  <c r="L37" i="6" s="1"/>
  <c r="C36" i="6"/>
  <c r="L36" i="6" s="1"/>
  <c r="C35" i="6"/>
  <c r="L35" i="6" s="1"/>
  <c r="C34" i="6"/>
  <c r="L34" i="6" s="1"/>
  <c r="C33" i="6"/>
  <c r="L33" i="6" s="1"/>
  <c r="C32" i="6"/>
  <c r="L32" i="6" s="1"/>
  <c r="C31" i="6"/>
  <c r="L31" i="6" s="1"/>
  <c r="C29" i="6"/>
  <c r="L29" i="6" s="1"/>
  <c r="C28" i="6"/>
  <c r="L28" i="6" s="1"/>
  <c r="C27" i="6"/>
  <c r="L27" i="6" s="1"/>
  <c r="C26" i="6"/>
  <c r="L26" i="6" s="1"/>
  <c r="C25" i="6"/>
  <c r="L25" i="6" s="1"/>
  <c r="C24" i="6"/>
  <c r="L24" i="6" s="1"/>
  <c r="C23" i="6"/>
  <c r="L23" i="6" s="1"/>
  <c r="C22" i="6"/>
  <c r="L22" i="6" s="1"/>
  <c r="C21" i="6"/>
  <c r="L21" i="6" s="1"/>
  <c r="C20" i="6"/>
  <c r="L20" i="6" s="1"/>
  <c r="C19" i="6"/>
  <c r="L19" i="6" s="1"/>
  <c r="C17" i="6"/>
  <c r="L17" i="6" s="1"/>
  <c r="C16" i="6"/>
  <c r="L16" i="6" s="1"/>
  <c r="C15" i="6"/>
  <c r="L15" i="6" s="1"/>
  <c r="C14" i="6"/>
  <c r="L14" i="6" s="1"/>
  <c r="C13" i="6"/>
  <c r="L13" i="6" s="1"/>
  <c r="C12" i="6"/>
  <c r="L12" i="6" s="1"/>
  <c r="C11" i="6"/>
  <c r="L11" i="6" s="1"/>
  <c r="C9" i="6"/>
  <c r="L9" i="6" s="1"/>
  <c r="C8" i="6"/>
  <c r="L8" i="6" s="1"/>
  <c r="C7" i="6"/>
  <c r="L7" i="6" s="1"/>
  <c r="C6" i="6"/>
  <c r="L6" i="6" s="1"/>
  <c r="C5" i="6"/>
  <c r="L5" i="6" s="1"/>
  <c r="C4" i="6"/>
  <c r="L4" i="6" s="1"/>
  <c r="H71" i="6"/>
  <c r="H70" i="6"/>
  <c r="H69" i="6"/>
  <c r="H68" i="6"/>
  <c r="H67" i="6"/>
  <c r="H66" i="6"/>
  <c r="H51" i="6"/>
  <c r="H50" i="6"/>
  <c r="H49" i="6"/>
  <c r="H48" i="6"/>
  <c r="H47" i="6"/>
  <c r="H46" i="6"/>
  <c r="H45" i="6"/>
  <c r="H44" i="6"/>
  <c r="H43" i="6"/>
  <c r="H42" i="6"/>
  <c r="H41" i="6"/>
  <c r="H40" i="6"/>
  <c r="H39" i="6"/>
  <c r="H38" i="6"/>
  <c r="H37" i="6"/>
  <c r="H36" i="6"/>
  <c r="H35" i="6"/>
  <c r="H34" i="6"/>
  <c r="H33" i="6"/>
  <c r="H32" i="6"/>
  <c r="H31" i="6"/>
  <c r="H30" i="6"/>
  <c r="H29" i="6"/>
  <c r="H28" i="6"/>
  <c r="H27" i="6"/>
  <c r="H26" i="6"/>
  <c r="H25" i="6"/>
  <c r="H24" i="6"/>
  <c r="H23" i="6"/>
  <c r="H22" i="6"/>
  <c r="H21" i="6"/>
  <c r="H20" i="6"/>
  <c r="H19" i="6"/>
  <c r="H18" i="6"/>
  <c r="H17" i="6"/>
  <c r="H16" i="6"/>
  <c r="H15" i="6"/>
  <c r="H14" i="6"/>
  <c r="H13" i="6"/>
  <c r="H12" i="6"/>
  <c r="H11" i="6"/>
  <c r="H10" i="6"/>
  <c r="H9" i="6"/>
  <c r="H8" i="6"/>
  <c r="H7" i="6"/>
  <c r="H6" i="6"/>
  <c r="H5" i="6"/>
  <c r="H4" i="6"/>
  <c r="F65" i="6"/>
  <c r="F64" i="6"/>
  <c r="F63" i="6"/>
  <c r="F62" i="6"/>
  <c r="F61" i="6"/>
  <c r="F60" i="6"/>
  <c r="F59" i="6"/>
  <c r="F58" i="6"/>
  <c r="F57" i="6"/>
  <c r="F56" i="6"/>
  <c r="F51" i="6"/>
  <c r="F50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D55" i="6"/>
  <c r="D54" i="6"/>
  <c r="D53" i="6"/>
  <c r="D52" i="6"/>
  <c r="D51" i="6"/>
  <c r="D50" i="6"/>
  <c r="D49" i="6"/>
  <c r="D48" i="6"/>
  <c r="D47" i="6"/>
  <c r="D46" i="6"/>
  <c r="D45" i="6"/>
  <c r="D44" i="6"/>
  <c r="D43" i="6"/>
  <c r="D42" i="6"/>
  <c r="D41" i="6"/>
  <c r="D40" i="6"/>
  <c r="D39" i="6"/>
  <c r="D38" i="6"/>
  <c r="D37" i="6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6" i="5"/>
  <c r="B7" i="5"/>
  <c r="B8" i="5"/>
  <c r="B9" i="5"/>
  <c r="B10" i="5"/>
  <c r="B11" i="5"/>
  <c r="B12" i="5"/>
  <c r="B13" i="5"/>
  <c r="B14" i="5"/>
  <c r="B15" i="5"/>
  <c r="B16" i="5"/>
  <c r="B17" i="5"/>
  <c r="B4" i="5"/>
  <c r="B4" i="6"/>
  <c r="B5" i="5"/>
  <c r="G31" i="5"/>
  <c r="G30" i="5"/>
  <c r="G29" i="5"/>
  <c r="G28" i="5"/>
  <c r="G27" i="5"/>
  <c r="G23" i="5"/>
  <c r="G22" i="5"/>
  <c r="G21" i="5"/>
  <c r="G20" i="5"/>
  <c r="G19" i="5"/>
  <c r="G17" i="5"/>
  <c r="G16" i="5"/>
  <c r="G15" i="5"/>
  <c r="G14" i="5"/>
  <c r="G13" i="5"/>
  <c r="G12" i="5"/>
  <c r="G11" i="5"/>
  <c r="G9" i="5"/>
  <c r="G8" i="5"/>
  <c r="G7" i="5"/>
  <c r="G6" i="5"/>
  <c r="G5" i="5"/>
  <c r="G4" i="5"/>
  <c r="E25" i="5"/>
  <c r="E24" i="5"/>
  <c r="E23" i="5"/>
  <c r="E22" i="5"/>
  <c r="E21" i="5"/>
  <c r="E20" i="5"/>
  <c r="E19" i="5"/>
  <c r="E17" i="5"/>
  <c r="E16" i="5"/>
  <c r="E15" i="5"/>
  <c r="E14" i="5"/>
  <c r="E13" i="5"/>
  <c r="E12" i="5"/>
  <c r="E11" i="5"/>
  <c r="E9" i="5"/>
  <c r="E8" i="5"/>
  <c r="E7" i="5"/>
  <c r="E6" i="5"/>
  <c r="E5" i="5"/>
  <c r="E4" i="5"/>
  <c r="C17" i="5"/>
  <c r="C16" i="5"/>
  <c r="C15" i="5"/>
  <c r="C14" i="5"/>
  <c r="C13" i="5"/>
  <c r="C12" i="5"/>
  <c r="C11" i="5"/>
  <c r="C9" i="5"/>
  <c r="C8" i="5"/>
  <c r="C7" i="5"/>
  <c r="C6" i="5"/>
  <c r="C5" i="5"/>
  <c r="C4" i="5"/>
  <c r="F31" i="5"/>
  <c r="F30" i="5"/>
  <c r="F29" i="5"/>
  <c r="F28" i="5"/>
  <c r="F27" i="5"/>
  <c r="F26" i="5"/>
  <c r="D25" i="5"/>
  <c r="D24" i="5"/>
  <c r="F23" i="5"/>
  <c r="D23" i="5"/>
  <c r="F22" i="5"/>
  <c r="D22" i="5"/>
  <c r="F21" i="5"/>
  <c r="D21" i="5"/>
  <c r="F20" i="5"/>
  <c r="D20" i="5"/>
  <c r="F19" i="5"/>
  <c r="D19" i="5"/>
  <c r="F18" i="5"/>
  <c r="D18" i="5"/>
  <c r="F17" i="5"/>
  <c r="D17" i="5"/>
  <c r="F16" i="5"/>
  <c r="D16" i="5"/>
  <c r="F15" i="5"/>
  <c r="D15" i="5"/>
  <c r="F14" i="5"/>
  <c r="D14" i="5"/>
  <c r="F13" i="5"/>
  <c r="D13" i="5"/>
  <c r="F12" i="5"/>
  <c r="D12" i="5"/>
  <c r="F11" i="5"/>
  <c r="D11" i="5"/>
  <c r="F10" i="5"/>
  <c r="D10" i="5"/>
  <c r="F9" i="5"/>
  <c r="D9" i="5"/>
  <c r="F8" i="5"/>
  <c r="D8" i="5"/>
  <c r="F7" i="5"/>
  <c r="D7" i="5"/>
  <c r="F6" i="5"/>
  <c r="D6" i="5"/>
  <c r="F5" i="5"/>
  <c r="F4" i="5"/>
  <c r="D5" i="5"/>
  <c r="D4" i="5"/>
  <c r="G33" i="4"/>
  <c r="H33" i="4"/>
  <c r="I33" i="4"/>
  <c r="F33" i="4"/>
</calcChain>
</file>

<file path=xl/sharedStrings.xml><?xml version="1.0" encoding="utf-8"?>
<sst xmlns="http://schemas.openxmlformats.org/spreadsheetml/2006/main" count="962" uniqueCount="240">
  <si>
    <t>z</t>
  </si>
  <si>
    <t>permin</t>
  </si>
  <si>
    <t>unemp</t>
  </si>
  <si>
    <t>pero65</t>
  </si>
  <si>
    <t>perhsd</t>
  </si>
  <si>
    <t>percld</t>
  </si>
  <si>
    <t>perocc</t>
  </si>
  <si>
    <t>p</t>
  </si>
  <si>
    <t>vote</t>
  </si>
  <si>
    <t>CAG</t>
  </si>
  <si>
    <t>q_siteslow_haz</t>
  </si>
  <si>
    <t>q_siteshg_haz</t>
  </si>
  <si>
    <t>q_sitesv_hg_haz</t>
  </si>
  <si>
    <t>party</t>
  </si>
  <si>
    <t>FEDERALG</t>
  </si>
  <si>
    <t>REGION2</t>
  </si>
  <si>
    <t>REGION3</t>
  </si>
  <si>
    <t>REGION4</t>
  </si>
  <si>
    <t>REGION5</t>
  </si>
  <si>
    <t>REGION6</t>
  </si>
  <si>
    <t>REGION7</t>
  </si>
  <si>
    <t>REGION8</t>
  </si>
  <si>
    <t>REGION9</t>
  </si>
  <si>
    <t>REGION10</t>
  </si>
  <si>
    <t>permin:vote</t>
  </si>
  <si>
    <t>permin:party</t>
  </si>
  <si>
    <t>permin:CAG</t>
  </si>
  <si>
    <t>perhsd:party</t>
  </si>
  <si>
    <t>percld:party</t>
  </si>
  <si>
    <t>perhsd:CAG</t>
  </si>
  <si>
    <t>percld:CAG</t>
  </si>
  <si>
    <t>Mean</t>
  </si>
  <si>
    <t>Std. Dev.</t>
  </si>
  <si>
    <t>duration</t>
  </si>
  <si>
    <t>event</t>
  </si>
  <si>
    <t>pernhs</t>
  </si>
  <si>
    <t>pop</t>
  </si>
  <si>
    <t>npv</t>
  </si>
  <si>
    <t>SITE_SCORE</t>
  </si>
  <si>
    <t>federal</t>
  </si>
  <si>
    <t>Minimum</t>
  </si>
  <si>
    <t>Maximum</t>
  </si>
  <si>
    <t>Desscription</t>
  </si>
  <si>
    <t>Completed Cleanup</t>
  </si>
  <si>
    <t>Duration of Cleanup (days)</t>
  </si>
  <si>
    <t>NPV ($100,000)</t>
  </si>
  <si>
    <t>Hazard Ranking Score</t>
  </si>
  <si>
    <t>Federally Owned Sites</t>
  </si>
  <si>
    <t>Population</t>
  </si>
  <si>
    <t>Percentage Minority</t>
  </si>
  <si>
    <t>Percentage over 65 years</t>
  </si>
  <si>
    <t>Unemployment Rate</t>
  </si>
  <si>
    <t>Percentage with no High School Degree</t>
  </si>
  <si>
    <t>Percentage with High School Degree or GED</t>
  </si>
  <si>
    <t>Percentage with a College Degree</t>
  </si>
  <si>
    <t>Voter Participation Rate</t>
  </si>
  <si>
    <t>Democratic Representative</t>
  </si>
  <si>
    <t>minc</t>
  </si>
  <si>
    <t>Table 1: Summary Statistics for Superfund Sites and Census Data within 1 Mile of Site</t>
  </si>
  <si>
    <t>Variable (N = 1398)</t>
  </si>
  <si>
    <t>Community Advisory Group</t>
  </si>
  <si>
    <t>var</t>
  </si>
  <si>
    <t>beta.x</t>
  </si>
  <si>
    <t>e.beta.x</t>
  </si>
  <si>
    <t>se.x</t>
  </si>
  <si>
    <t>z.x</t>
  </si>
  <si>
    <t>p.x</t>
  </si>
  <si>
    <t>beta.y</t>
  </si>
  <si>
    <t>e.beta.y</t>
  </si>
  <si>
    <t>se.y</t>
  </si>
  <si>
    <t>z.y</t>
  </si>
  <si>
    <t>p.y</t>
  </si>
  <si>
    <t>beta</t>
  </si>
  <si>
    <t>e.beta</t>
  </si>
  <si>
    <t>se</t>
  </si>
  <si>
    <t>lnminc2</t>
  </si>
  <si>
    <t>NA</t>
  </si>
  <si>
    <t>npv2</t>
  </si>
  <si>
    <t>Dependent variable:</t>
  </si>
  <si>
    <r>
      <t>-0.098</t>
    </r>
    <r>
      <rPr>
        <vertAlign val="superscript"/>
        <sz val="11"/>
        <color theme="1"/>
        <rFont val="Calibri"/>
        <family val="2"/>
        <scheme val="minor"/>
      </rPr>
      <t>***</t>
    </r>
  </si>
  <si>
    <r>
      <t>-0.017</t>
    </r>
    <r>
      <rPr>
        <vertAlign val="superscript"/>
        <sz val="11"/>
        <color theme="1"/>
        <rFont val="Calibri"/>
        <family val="2"/>
        <scheme val="minor"/>
      </rPr>
      <t>***</t>
    </r>
  </si>
  <si>
    <t>Observations</t>
  </si>
  <si>
    <r>
      <t>R</t>
    </r>
    <r>
      <rPr>
        <vertAlign val="superscript"/>
        <sz val="11"/>
        <color theme="1"/>
        <rFont val="Calibri"/>
        <family val="2"/>
        <scheme val="minor"/>
      </rPr>
      <t>2</t>
    </r>
  </si>
  <si>
    <r>
      <t>Max. Possible R</t>
    </r>
    <r>
      <rPr>
        <vertAlign val="superscript"/>
        <sz val="11"/>
        <color theme="1"/>
        <rFont val="Calibri"/>
        <family val="2"/>
        <scheme val="minor"/>
      </rPr>
      <t>2</t>
    </r>
  </si>
  <si>
    <t>Log Likelihood</t>
  </si>
  <si>
    <t>Wald Test</t>
  </si>
  <si>
    <r>
      <t>45.980</t>
    </r>
    <r>
      <rPr>
        <vertAlign val="superscript"/>
        <sz val="11"/>
        <color theme="1"/>
        <rFont val="Calibri"/>
        <family val="2"/>
        <scheme val="minor"/>
      </rPr>
      <t>***</t>
    </r>
    <r>
      <rPr>
        <sz val="11"/>
        <color theme="1"/>
        <rFont val="Calibri"/>
        <family val="2"/>
        <scheme val="minor"/>
      </rPr>
      <t xml:space="preserve"> (df = 7)</t>
    </r>
  </si>
  <si>
    <r>
      <t>123.810</t>
    </r>
    <r>
      <rPr>
        <vertAlign val="superscript"/>
        <sz val="11"/>
        <color theme="1"/>
        <rFont val="Calibri"/>
        <family val="2"/>
        <scheme val="minor"/>
      </rPr>
      <t>***</t>
    </r>
    <r>
      <rPr>
        <sz val="11"/>
        <color theme="1"/>
        <rFont val="Calibri"/>
        <family val="2"/>
        <scheme val="minor"/>
      </rPr>
      <t xml:space="preserve"> (df = 11)</t>
    </r>
  </si>
  <si>
    <r>
      <t>325.010</t>
    </r>
    <r>
      <rPr>
        <vertAlign val="superscript"/>
        <sz val="11"/>
        <color theme="1"/>
        <rFont val="Calibri"/>
        <family val="2"/>
        <scheme val="minor"/>
      </rPr>
      <t>***</t>
    </r>
    <r>
      <rPr>
        <sz val="11"/>
        <color theme="1"/>
        <rFont val="Calibri"/>
        <family val="2"/>
        <scheme val="minor"/>
      </rPr>
      <t xml:space="preserve"> (df = 13)</t>
    </r>
  </si>
  <si>
    <t>LR Test</t>
  </si>
  <si>
    <r>
      <t>48.907</t>
    </r>
    <r>
      <rPr>
        <vertAlign val="superscript"/>
        <sz val="11"/>
        <color theme="1"/>
        <rFont val="Calibri"/>
        <family val="2"/>
        <scheme val="minor"/>
      </rPr>
      <t>***</t>
    </r>
    <r>
      <rPr>
        <sz val="11"/>
        <color theme="1"/>
        <rFont val="Calibri"/>
        <family val="2"/>
        <scheme val="minor"/>
      </rPr>
      <t xml:space="preserve"> (df = 7)</t>
    </r>
  </si>
  <si>
    <r>
      <t>130.671</t>
    </r>
    <r>
      <rPr>
        <vertAlign val="superscript"/>
        <sz val="11"/>
        <color theme="1"/>
        <rFont val="Calibri"/>
        <family val="2"/>
        <scheme val="minor"/>
      </rPr>
      <t>***</t>
    </r>
    <r>
      <rPr>
        <sz val="11"/>
        <color theme="1"/>
        <rFont val="Calibri"/>
        <family val="2"/>
        <scheme val="minor"/>
      </rPr>
      <t xml:space="preserve"> (df = 11)</t>
    </r>
  </si>
  <si>
    <r>
      <t>313.667</t>
    </r>
    <r>
      <rPr>
        <vertAlign val="superscript"/>
        <sz val="11"/>
        <color theme="1"/>
        <rFont val="Calibri"/>
        <family val="2"/>
        <scheme val="minor"/>
      </rPr>
      <t>***</t>
    </r>
    <r>
      <rPr>
        <sz val="11"/>
        <color theme="1"/>
        <rFont val="Calibri"/>
        <family val="2"/>
        <scheme val="minor"/>
      </rPr>
      <t xml:space="preserve"> (df = 13)</t>
    </r>
  </si>
  <si>
    <t>Score (Logrank) Test</t>
  </si>
  <si>
    <r>
      <t>46.081</t>
    </r>
    <r>
      <rPr>
        <vertAlign val="superscript"/>
        <sz val="11"/>
        <color theme="1"/>
        <rFont val="Calibri"/>
        <family val="2"/>
        <scheme val="minor"/>
      </rPr>
      <t>***</t>
    </r>
    <r>
      <rPr>
        <sz val="11"/>
        <color theme="1"/>
        <rFont val="Calibri"/>
        <family val="2"/>
        <scheme val="minor"/>
      </rPr>
      <t xml:space="preserve"> (df = 7)</t>
    </r>
  </si>
  <si>
    <r>
      <t>125.222</t>
    </r>
    <r>
      <rPr>
        <vertAlign val="superscript"/>
        <sz val="11"/>
        <color theme="1"/>
        <rFont val="Calibri"/>
        <family val="2"/>
        <scheme val="minor"/>
      </rPr>
      <t>***</t>
    </r>
    <r>
      <rPr>
        <sz val="11"/>
        <color theme="1"/>
        <rFont val="Calibri"/>
        <family val="2"/>
        <scheme val="minor"/>
      </rPr>
      <t xml:space="preserve"> (df = 11)</t>
    </r>
  </si>
  <si>
    <r>
      <t>349.517</t>
    </r>
    <r>
      <rPr>
        <vertAlign val="superscript"/>
        <sz val="11"/>
        <color theme="1"/>
        <rFont val="Calibri"/>
        <family val="2"/>
        <scheme val="minor"/>
      </rPr>
      <t>***</t>
    </r>
    <r>
      <rPr>
        <sz val="11"/>
        <color theme="1"/>
        <rFont val="Calibri"/>
        <family val="2"/>
        <scheme val="minor"/>
      </rPr>
      <t xml:space="preserve"> (df = 13)</t>
    </r>
  </si>
  <si>
    <t>Note:</t>
  </si>
  <si>
    <r>
      <t>*</t>
    </r>
    <r>
      <rPr>
        <sz val="11"/>
        <color theme="1"/>
        <rFont val="Calibri"/>
        <family val="2"/>
        <scheme val="minor"/>
      </rPr>
      <t>p</t>
    </r>
    <r>
      <rPr>
        <vertAlign val="superscript"/>
        <sz val="11"/>
        <color theme="1"/>
        <rFont val="Calibri"/>
        <family val="2"/>
        <scheme val="minor"/>
      </rPr>
      <t>**</t>
    </r>
    <r>
      <rPr>
        <sz val="11"/>
        <color theme="1"/>
        <rFont val="Calibri"/>
        <family val="2"/>
        <scheme val="minor"/>
      </rPr>
      <t>p</t>
    </r>
    <r>
      <rPr>
        <vertAlign val="superscript"/>
        <sz val="11"/>
        <color theme="1"/>
        <rFont val="Calibri"/>
        <family val="2"/>
        <scheme val="minor"/>
      </rPr>
      <t>***</t>
    </r>
    <r>
      <rPr>
        <sz val="11"/>
        <color theme="1"/>
        <rFont val="Calibri"/>
        <family val="2"/>
        <scheme val="minor"/>
      </rPr>
      <t>p&lt;0.01</t>
    </r>
  </si>
  <si>
    <t>Variable</t>
  </si>
  <si>
    <t>(1)</t>
  </si>
  <si>
    <t>(2)</t>
  </si>
  <si>
    <t>(3)</t>
  </si>
  <si>
    <t>(4)</t>
  </si>
  <si>
    <t>(5)</t>
  </si>
  <si>
    <t>(6)</t>
  </si>
  <si>
    <r>
      <t>-0.108</t>
    </r>
    <r>
      <rPr>
        <vertAlign val="superscript"/>
        <sz val="11"/>
        <color theme="1"/>
        <rFont val="Calibri"/>
        <family val="2"/>
        <scheme val="minor"/>
      </rPr>
      <t>***</t>
    </r>
  </si>
  <si>
    <r>
      <t>0.776</t>
    </r>
    <r>
      <rPr>
        <vertAlign val="superscript"/>
        <sz val="11"/>
        <color theme="1"/>
        <rFont val="Calibri"/>
        <family val="2"/>
        <scheme val="minor"/>
      </rPr>
      <t>***</t>
    </r>
  </si>
  <si>
    <r>
      <t>0.782</t>
    </r>
    <r>
      <rPr>
        <vertAlign val="superscript"/>
        <sz val="11"/>
        <color theme="1"/>
        <rFont val="Calibri"/>
        <family val="2"/>
        <scheme val="minor"/>
      </rPr>
      <t>***</t>
    </r>
  </si>
  <si>
    <r>
      <t>0.791</t>
    </r>
    <r>
      <rPr>
        <vertAlign val="superscript"/>
        <sz val="11"/>
        <color theme="1"/>
        <rFont val="Calibri"/>
        <family val="2"/>
        <scheme val="minor"/>
      </rPr>
      <t>***</t>
    </r>
  </si>
  <si>
    <r>
      <t>0.951</t>
    </r>
    <r>
      <rPr>
        <vertAlign val="superscript"/>
        <sz val="11"/>
        <color theme="1"/>
        <rFont val="Calibri"/>
        <family val="2"/>
        <scheme val="minor"/>
      </rPr>
      <t>***</t>
    </r>
  </si>
  <si>
    <r>
      <t>0.948</t>
    </r>
    <r>
      <rPr>
        <vertAlign val="superscript"/>
        <sz val="11"/>
        <color theme="1"/>
        <rFont val="Calibri"/>
        <family val="2"/>
        <scheme val="minor"/>
      </rPr>
      <t>***</t>
    </r>
  </si>
  <si>
    <r>
      <t>0.780</t>
    </r>
    <r>
      <rPr>
        <vertAlign val="superscript"/>
        <sz val="11"/>
        <color theme="1"/>
        <rFont val="Calibri"/>
        <family val="2"/>
        <scheme val="minor"/>
      </rPr>
      <t>***</t>
    </r>
  </si>
  <si>
    <t>CAG:q_siteslow_haz</t>
  </si>
  <si>
    <t>CAG:q_siteshg_haz</t>
  </si>
  <si>
    <t>CAG:q_sitesv_hg_haz</t>
  </si>
  <si>
    <t>beta.x.x</t>
  </si>
  <si>
    <t>e.beta.x.x</t>
  </si>
  <si>
    <t>se.x.x</t>
  </si>
  <si>
    <t>z.x.x</t>
  </si>
  <si>
    <t>p.x.x</t>
  </si>
  <si>
    <t>beta.y.y</t>
  </si>
  <si>
    <t>e.beta.y.y</t>
  </si>
  <si>
    <t>se.y.y</t>
  </si>
  <si>
    <t>z.y.y</t>
  </si>
  <si>
    <t>p.y.y</t>
  </si>
  <si>
    <t>beta.x.x.x</t>
  </si>
  <si>
    <t>e.beta.x.x.x</t>
  </si>
  <si>
    <t>se.x.x.x</t>
  </si>
  <si>
    <t>z.x.x.x</t>
  </si>
  <si>
    <t>p.x.x.x</t>
  </si>
  <si>
    <t>beta.y.y.y</t>
  </si>
  <si>
    <t>e.beta.y.y.y</t>
  </si>
  <si>
    <t>se.y.y.y</t>
  </si>
  <si>
    <t>z.y.y.y</t>
  </si>
  <si>
    <t>p.y.y.y</t>
  </si>
  <si>
    <t>(7)</t>
  </si>
  <si>
    <t>(8)</t>
  </si>
  <si>
    <t>FEDERAL</t>
  </si>
  <si>
    <t>region1</t>
  </si>
  <si>
    <t>region2</t>
  </si>
  <si>
    <t>region3</t>
  </si>
  <si>
    <t>region4</t>
  </si>
  <si>
    <t>region5</t>
  </si>
  <si>
    <t>region6</t>
  </si>
  <si>
    <t>region7</t>
  </si>
  <si>
    <t>region8</t>
  </si>
  <si>
    <t>region9</t>
  </si>
  <si>
    <t>region10</t>
  </si>
  <si>
    <t>Percentage of Owner-Occupied Housing</t>
  </si>
  <si>
    <t>EPA Region 1</t>
  </si>
  <si>
    <t>EPA Region 2</t>
  </si>
  <si>
    <t>EPA Region 3</t>
  </si>
  <si>
    <t>EPA Region 4</t>
  </si>
  <si>
    <t>EPA Region 5</t>
  </si>
  <si>
    <t>EPA Region 6</t>
  </si>
  <si>
    <t>EPA Region 7</t>
  </si>
  <si>
    <t>EPA Region 8</t>
  </si>
  <si>
    <t>EPA Region 9</t>
  </si>
  <si>
    <t>EPA Region 10</t>
  </si>
  <si>
    <t/>
  </si>
  <si>
    <r>
      <t>-0.472</t>
    </r>
    <r>
      <rPr>
        <vertAlign val="superscript"/>
        <sz val="11"/>
        <color theme="1"/>
        <rFont val="Calibri"/>
        <family val="2"/>
        <scheme val="minor"/>
      </rPr>
      <t>**</t>
    </r>
  </si>
  <si>
    <r>
      <t>-0.450</t>
    </r>
    <r>
      <rPr>
        <vertAlign val="superscript"/>
        <sz val="11"/>
        <color theme="1"/>
        <rFont val="Calibri"/>
        <family val="2"/>
        <scheme val="minor"/>
      </rPr>
      <t>**</t>
    </r>
  </si>
  <si>
    <r>
      <t>-0.764</t>
    </r>
    <r>
      <rPr>
        <vertAlign val="superscript"/>
        <sz val="11"/>
        <color theme="1"/>
        <rFont val="Calibri"/>
        <family val="2"/>
        <scheme val="minor"/>
      </rPr>
      <t>***</t>
    </r>
  </si>
  <si>
    <r>
      <t>3.767</t>
    </r>
    <r>
      <rPr>
        <vertAlign val="superscript"/>
        <sz val="11"/>
        <color theme="1"/>
        <rFont val="Calibri"/>
        <family val="2"/>
        <scheme val="minor"/>
      </rPr>
      <t>*</t>
    </r>
  </si>
  <si>
    <r>
      <t>-0.710</t>
    </r>
    <r>
      <rPr>
        <vertAlign val="superscript"/>
        <sz val="11"/>
        <color theme="1"/>
        <rFont val="Calibri"/>
        <family val="2"/>
        <scheme val="minor"/>
      </rPr>
      <t>***</t>
    </r>
  </si>
  <si>
    <r>
      <t>-0.771</t>
    </r>
    <r>
      <rPr>
        <vertAlign val="superscript"/>
        <sz val="11"/>
        <color theme="1"/>
        <rFont val="Calibri"/>
        <family val="2"/>
        <scheme val="minor"/>
      </rPr>
      <t>***</t>
    </r>
  </si>
  <si>
    <r>
      <t>1.631</t>
    </r>
    <r>
      <rPr>
        <vertAlign val="superscript"/>
        <sz val="11"/>
        <color theme="1"/>
        <rFont val="Calibri"/>
        <family val="2"/>
        <scheme val="minor"/>
      </rPr>
      <t>**</t>
    </r>
  </si>
  <si>
    <r>
      <t>1.595</t>
    </r>
    <r>
      <rPr>
        <vertAlign val="superscript"/>
        <sz val="11"/>
        <color theme="1"/>
        <rFont val="Calibri"/>
        <family val="2"/>
        <scheme val="minor"/>
      </rPr>
      <t>**</t>
    </r>
  </si>
  <si>
    <r>
      <t>-1.123</t>
    </r>
    <r>
      <rPr>
        <vertAlign val="superscript"/>
        <sz val="11"/>
        <color theme="1"/>
        <rFont val="Calibri"/>
        <family val="2"/>
        <scheme val="minor"/>
      </rPr>
      <t>**</t>
    </r>
  </si>
  <si>
    <r>
      <t>-1.049</t>
    </r>
    <r>
      <rPr>
        <vertAlign val="superscript"/>
        <sz val="11"/>
        <color theme="1"/>
        <rFont val="Calibri"/>
        <family val="2"/>
        <scheme val="minor"/>
      </rPr>
      <t>**</t>
    </r>
  </si>
  <si>
    <r>
      <t>-1.615</t>
    </r>
    <r>
      <rPr>
        <vertAlign val="superscript"/>
        <sz val="11"/>
        <color theme="1"/>
        <rFont val="Calibri"/>
        <family val="2"/>
        <scheme val="minor"/>
      </rPr>
      <t>***</t>
    </r>
  </si>
  <si>
    <r>
      <t>-1.436</t>
    </r>
    <r>
      <rPr>
        <vertAlign val="superscript"/>
        <sz val="11"/>
        <color theme="1"/>
        <rFont val="Calibri"/>
        <family val="2"/>
        <scheme val="minor"/>
      </rPr>
      <t>**</t>
    </r>
  </si>
  <si>
    <r>
      <t>1.457</t>
    </r>
    <r>
      <rPr>
        <vertAlign val="superscript"/>
        <sz val="11"/>
        <color theme="1"/>
        <rFont val="Calibri"/>
        <family val="2"/>
        <scheme val="minor"/>
      </rPr>
      <t>*</t>
    </r>
  </si>
  <si>
    <r>
      <t>2.628</t>
    </r>
    <r>
      <rPr>
        <vertAlign val="superscript"/>
        <sz val="11"/>
        <color theme="1"/>
        <rFont val="Calibri"/>
        <family val="2"/>
        <scheme val="minor"/>
      </rPr>
      <t>***</t>
    </r>
  </si>
  <si>
    <r>
      <t>2.860</t>
    </r>
    <r>
      <rPr>
        <vertAlign val="superscript"/>
        <sz val="11"/>
        <color theme="1"/>
        <rFont val="Calibri"/>
        <family val="2"/>
        <scheme val="minor"/>
      </rPr>
      <t>***</t>
    </r>
  </si>
  <si>
    <r>
      <t>1.529</t>
    </r>
    <r>
      <rPr>
        <vertAlign val="superscript"/>
        <sz val="11"/>
        <color theme="1"/>
        <rFont val="Calibri"/>
        <family val="2"/>
        <scheme val="minor"/>
      </rPr>
      <t>**</t>
    </r>
  </si>
  <si>
    <r>
      <t>1.969</t>
    </r>
    <r>
      <rPr>
        <vertAlign val="superscript"/>
        <sz val="11"/>
        <color theme="1"/>
        <rFont val="Calibri"/>
        <family val="2"/>
        <scheme val="minor"/>
      </rPr>
      <t>***</t>
    </r>
  </si>
  <si>
    <r>
      <t>2.081</t>
    </r>
    <r>
      <rPr>
        <vertAlign val="superscript"/>
        <sz val="11"/>
        <color theme="1"/>
        <rFont val="Calibri"/>
        <family val="2"/>
        <scheme val="minor"/>
      </rPr>
      <t>***</t>
    </r>
  </si>
  <si>
    <r>
      <t>-0.674</t>
    </r>
    <r>
      <rPr>
        <vertAlign val="superscript"/>
        <sz val="11"/>
        <color theme="1"/>
        <rFont val="Calibri"/>
        <family val="2"/>
        <scheme val="minor"/>
      </rPr>
      <t>***</t>
    </r>
  </si>
  <si>
    <r>
      <t>-0.835</t>
    </r>
    <r>
      <rPr>
        <vertAlign val="superscript"/>
        <sz val="11"/>
        <color theme="1"/>
        <rFont val="Calibri"/>
        <family val="2"/>
        <scheme val="minor"/>
      </rPr>
      <t>***</t>
    </r>
  </si>
  <si>
    <r>
      <t>-0.817</t>
    </r>
    <r>
      <rPr>
        <vertAlign val="superscript"/>
        <sz val="11"/>
        <color theme="1"/>
        <rFont val="Calibri"/>
        <family val="2"/>
        <scheme val="minor"/>
      </rPr>
      <t>***</t>
    </r>
  </si>
  <si>
    <r>
      <t>-0.806</t>
    </r>
    <r>
      <rPr>
        <vertAlign val="superscript"/>
        <sz val="11"/>
        <color theme="1"/>
        <rFont val="Calibri"/>
        <family val="2"/>
        <scheme val="minor"/>
      </rPr>
      <t>***</t>
    </r>
  </si>
  <si>
    <r>
      <t>-0.081</t>
    </r>
    <r>
      <rPr>
        <vertAlign val="superscript"/>
        <sz val="11"/>
        <color theme="1"/>
        <rFont val="Calibri"/>
        <family val="2"/>
        <scheme val="minor"/>
      </rPr>
      <t>***</t>
    </r>
  </si>
  <si>
    <r>
      <t>-0.107</t>
    </r>
    <r>
      <rPr>
        <vertAlign val="superscript"/>
        <sz val="11"/>
        <color theme="1"/>
        <rFont val="Calibri"/>
        <family val="2"/>
        <scheme val="minor"/>
      </rPr>
      <t>***</t>
    </r>
  </si>
  <si>
    <r>
      <t>0.851</t>
    </r>
    <r>
      <rPr>
        <vertAlign val="superscript"/>
        <sz val="11"/>
        <color theme="1"/>
        <rFont val="Calibri"/>
        <family val="2"/>
        <scheme val="minor"/>
      </rPr>
      <t>***</t>
    </r>
  </si>
  <si>
    <r>
      <t>-0.275</t>
    </r>
    <r>
      <rPr>
        <vertAlign val="superscript"/>
        <sz val="11"/>
        <color theme="1"/>
        <rFont val="Calibri"/>
        <family val="2"/>
        <scheme val="minor"/>
      </rPr>
      <t>***</t>
    </r>
  </si>
  <si>
    <r>
      <t>-0.277</t>
    </r>
    <r>
      <rPr>
        <vertAlign val="superscript"/>
        <sz val="11"/>
        <color theme="1"/>
        <rFont val="Calibri"/>
        <family val="2"/>
        <scheme val="minor"/>
      </rPr>
      <t>***</t>
    </r>
  </si>
  <si>
    <r>
      <t>-0.272</t>
    </r>
    <r>
      <rPr>
        <vertAlign val="superscript"/>
        <sz val="11"/>
        <color theme="1"/>
        <rFont val="Calibri"/>
        <family val="2"/>
        <scheme val="minor"/>
      </rPr>
      <t>***</t>
    </r>
  </si>
  <si>
    <r>
      <t>-0.268</t>
    </r>
    <r>
      <rPr>
        <vertAlign val="superscript"/>
        <sz val="11"/>
        <color theme="1"/>
        <rFont val="Calibri"/>
        <family val="2"/>
        <scheme val="minor"/>
      </rPr>
      <t>***</t>
    </r>
  </si>
  <si>
    <r>
      <t>-0.287</t>
    </r>
    <r>
      <rPr>
        <vertAlign val="superscript"/>
        <sz val="11"/>
        <color theme="1"/>
        <rFont val="Calibri"/>
        <family val="2"/>
        <scheme val="minor"/>
      </rPr>
      <t>**</t>
    </r>
  </si>
  <si>
    <r>
      <t>-0.252</t>
    </r>
    <r>
      <rPr>
        <vertAlign val="superscript"/>
        <sz val="11"/>
        <color theme="1"/>
        <rFont val="Calibri"/>
        <family val="2"/>
        <scheme val="minor"/>
      </rPr>
      <t>**</t>
    </r>
  </si>
  <si>
    <r>
      <t>-0.254</t>
    </r>
    <r>
      <rPr>
        <vertAlign val="superscript"/>
        <sz val="11"/>
        <color theme="1"/>
        <rFont val="Calibri"/>
        <family val="2"/>
        <scheme val="minor"/>
      </rPr>
      <t>**</t>
    </r>
  </si>
  <si>
    <r>
      <t>-0.255</t>
    </r>
    <r>
      <rPr>
        <vertAlign val="superscript"/>
        <sz val="11"/>
        <color theme="1"/>
        <rFont val="Calibri"/>
        <family val="2"/>
        <scheme val="minor"/>
      </rPr>
      <t>**</t>
    </r>
  </si>
  <si>
    <r>
      <t>-0.278</t>
    </r>
    <r>
      <rPr>
        <vertAlign val="superscript"/>
        <sz val="11"/>
        <color theme="1"/>
        <rFont val="Calibri"/>
        <family val="2"/>
        <scheme val="minor"/>
      </rPr>
      <t>**</t>
    </r>
  </si>
  <si>
    <r>
      <t>0.947</t>
    </r>
    <r>
      <rPr>
        <vertAlign val="superscript"/>
        <sz val="11"/>
        <color theme="1"/>
        <rFont val="Calibri"/>
        <family val="2"/>
        <scheme val="minor"/>
      </rPr>
      <t>***</t>
    </r>
  </si>
  <si>
    <r>
      <t>0.961</t>
    </r>
    <r>
      <rPr>
        <vertAlign val="superscript"/>
        <sz val="11"/>
        <color theme="1"/>
        <rFont val="Calibri"/>
        <family val="2"/>
        <scheme val="minor"/>
      </rPr>
      <t>***</t>
    </r>
  </si>
  <si>
    <r>
      <t>0.284</t>
    </r>
    <r>
      <rPr>
        <vertAlign val="superscript"/>
        <sz val="11"/>
        <color theme="1"/>
        <rFont val="Calibri"/>
        <family val="2"/>
        <scheme val="minor"/>
      </rPr>
      <t>*</t>
    </r>
  </si>
  <si>
    <r>
      <t>0.499</t>
    </r>
    <r>
      <rPr>
        <vertAlign val="superscript"/>
        <sz val="11"/>
        <color theme="1"/>
        <rFont val="Calibri"/>
        <family val="2"/>
        <scheme val="minor"/>
      </rPr>
      <t>***</t>
    </r>
  </si>
  <si>
    <r>
      <t>0.522</t>
    </r>
    <r>
      <rPr>
        <vertAlign val="superscript"/>
        <sz val="11"/>
        <color theme="1"/>
        <rFont val="Calibri"/>
        <family val="2"/>
        <scheme val="minor"/>
      </rPr>
      <t>***</t>
    </r>
  </si>
  <si>
    <r>
      <t>0.475</t>
    </r>
    <r>
      <rPr>
        <vertAlign val="superscript"/>
        <sz val="11"/>
        <color theme="1"/>
        <rFont val="Calibri"/>
        <family val="2"/>
        <scheme val="minor"/>
      </rPr>
      <t>***</t>
    </r>
  </si>
  <si>
    <r>
      <t>0.503</t>
    </r>
    <r>
      <rPr>
        <vertAlign val="superscript"/>
        <sz val="11"/>
        <color theme="1"/>
        <rFont val="Calibri"/>
        <family val="2"/>
        <scheme val="minor"/>
      </rPr>
      <t>***</t>
    </r>
  </si>
  <si>
    <r>
      <t>0.403</t>
    </r>
    <r>
      <rPr>
        <vertAlign val="superscript"/>
        <sz val="11"/>
        <color theme="1"/>
        <rFont val="Calibri"/>
        <family val="2"/>
        <scheme val="minor"/>
      </rPr>
      <t>***</t>
    </r>
  </si>
  <si>
    <r>
      <t>0.401</t>
    </r>
    <r>
      <rPr>
        <vertAlign val="superscript"/>
        <sz val="11"/>
        <color theme="1"/>
        <rFont val="Calibri"/>
        <family val="2"/>
        <scheme val="minor"/>
      </rPr>
      <t>***</t>
    </r>
  </si>
  <si>
    <r>
      <t>0.393</t>
    </r>
    <r>
      <rPr>
        <vertAlign val="superscript"/>
        <sz val="11"/>
        <color theme="1"/>
        <rFont val="Calibri"/>
        <family val="2"/>
        <scheme val="minor"/>
      </rPr>
      <t>***</t>
    </r>
  </si>
  <si>
    <r>
      <t>0.750</t>
    </r>
    <r>
      <rPr>
        <vertAlign val="superscript"/>
        <sz val="11"/>
        <color theme="1"/>
        <rFont val="Calibri"/>
        <family val="2"/>
        <scheme val="minor"/>
      </rPr>
      <t>***</t>
    </r>
  </si>
  <si>
    <r>
      <t>0.768</t>
    </r>
    <r>
      <rPr>
        <vertAlign val="superscript"/>
        <sz val="11"/>
        <color theme="1"/>
        <rFont val="Calibri"/>
        <family val="2"/>
        <scheme val="minor"/>
      </rPr>
      <t>***</t>
    </r>
  </si>
  <si>
    <r>
      <t>0.731</t>
    </r>
    <r>
      <rPr>
        <vertAlign val="superscript"/>
        <sz val="11"/>
        <color theme="1"/>
        <rFont val="Calibri"/>
        <family val="2"/>
        <scheme val="minor"/>
      </rPr>
      <t>***</t>
    </r>
  </si>
  <si>
    <r>
      <t>0.755</t>
    </r>
    <r>
      <rPr>
        <vertAlign val="superscript"/>
        <sz val="11"/>
        <color theme="1"/>
        <rFont val="Calibri"/>
        <family val="2"/>
        <scheme val="minor"/>
      </rPr>
      <t>***</t>
    </r>
  </si>
  <si>
    <r>
      <t>0.414</t>
    </r>
    <r>
      <rPr>
        <vertAlign val="superscript"/>
        <sz val="11"/>
        <color theme="1"/>
        <rFont val="Calibri"/>
        <family val="2"/>
        <scheme val="minor"/>
      </rPr>
      <t>**</t>
    </r>
  </si>
  <si>
    <r>
      <t>0.432</t>
    </r>
    <r>
      <rPr>
        <vertAlign val="superscript"/>
        <sz val="11"/>
        <color theme="1"/>
        <rFont val="Calibri"/>
        <family val="2"/>
        <scheme val="minor"/>
      </rPr>
      <t>**</t>
    </r>
  </si>
  <si>
    <r>
      <t>0.397</t>
    </r>
    <r>
      <rPr>
        <vertAlign val="superscript"/>
        <sz val="11"/>
        <color theme="1"/>
        <rFont val="Calibri"/>
        <family val="2"/>
        <scheme val="minor"/>
      </rPr>
      <t>**</t>
    </r>
  </si>
  <si>
    <r>
      <t>0.407</t>
    </r>
    <r>
      <rPr>
        <vertAlign val="superscript"/>
        <sz val="11"/>
        <color theme="1"/>
        <rFont val="Calibri"/>
        <family val="2"/>
        <scheme val="minor"/>
      </rPr>
      <t>**</t>
    </r>
  </si>
  <si>
    <r>
      <t>0.707</t>
    </r>
    <r>
      <rPr>
        <vertAlign val="superscript"/>
        <sz val="11"/>
        <color theme="1"/>
        <rFont val="Calibri"/>
        <family val="2"/>
        <scheme val="minor"/>
      </rPr>
      <t>***</t>
    </r>
  </si>
  <si>
    <r>
      <t>0.745</t>
    </r>
    <r>
      <rPr>
        <vertAlign val="superscript"/>
        <sz val="11"/>
        <color theme="1"/>
        <rFont val="Calibri"/>
        <family val="2"/>
        <scheme val="minor"/>
      </rPr>
      <t>***</t>
    </r>
  </si>
  <si>
    <r>
      <t>0.700</t>
    </r>
    <r>
      <rPr>
        <vertAlign val="superscript"/>
        <sz val="11"/>
        <color theme="1"/>
        <rFont val="Calibri"/>
        <family val="2"/>
        <scheme val="minor"/>
      </rPr>
      <t>***</t>
    </r>
  </si>
  <si>
    <r>
      <t>0.718</t>
    </r>
    <r>
      <rPr>
        <vertAlign val="superscript"/>
        <sz val="11"/>
        <color theme="1"/>
        <rFont val="Calibri"/>
        <family val="2"/>
        <scheme val="minor"/>
      </rPr>
      <t>***</t>
    </r>
  </si>
  <si>
    <r>
      <t>-8.584</t>
    </r>
    <r>
      <rPr>
        <vertAlign val="superscript"/>
        <sz val="11"/>
        <color theme="1"/>
        <rFont val="Calibri"/>
        <family val="2"/>
        <scheme val="minor"/>
      </rPr>
      <t>**</t>
    </r>
  </si>
  <si>
    <r>
      <t>46.460</t>
    </r>
    <r>
      <rPr>
        <vertAlign val="superscript"/>
        <sz val="11"/>
        <color theme="1"/>
        <rFont val="Calibri"/>
        <family val="2"/>
        <scheme val="minor"/>
      </rPr>
      <t>***</t>
    </r>
    <r>
      <rPr>
        <sz val="11"/>
        <color theme="1"/>
        <rFont val="Calibri"/>
        <family val="2"/>
        <scheme val="minor"/>
      </rPr>
      <t xml:space="preserve"> (df = 7)</t>
    </r>
  </si>
  <si>
    <r>
      <t>124.710</t>
    </r>
    <r>
      <rPr>
        <vertAlign val="superscript"/>
        <sz val="11"/>
        <color theme="1"/>
        <rFont val="Calibri"/>
        <family val="2"/>
        <scheme val="minor"/>
      </rPr>
      <t>***</t>
    </r>
    <r>
      <rPr>
        <sz val="11"/>
        <color theme="1"/>
        <rFont val="Calibri"/>
        <family val="2"/>
        <scheme val="minor"/>
      </rPr>
      <t xml:space="preserve"> (df = 11)</t>
    </r>
  </si>
  <si>
    <r>
      <t>324.420</t>
    </r>
    <r>
      <rPr>
        <vertAlign val="superscript"/>
        <sz val="11"/>
        <color theme="1"/>
        <rFont val="Calibri"/>
        <family val="2"/>
        <scheme val="minor"/>
      </rPr>
      <t>***</t>
    </r>
    <r>
      <rPr>
        <sz val="11"/>
        <color theme="1"/>
        <rFont val="Calibri"/>
        <family val="2"/>
        <scheme val="minor"/>
      </rPr>
      <t xml:space="preserve"> (df = 13)</t>
    </r>
  </si>
  <si>
    <r>
      <t>410.830</t>
    </r>
    <r>
      <rPr>
        <vertAlign val="superscript"/>
        <sz val="11"/>
        <color theme="1"/>
        <rFont val="Calibri"/>
        <family val="2"/>
        <scheme val="minor"/>
      </rPr>
      <t>***</t>
    </r>
    <r>
      <rPr>
        <sz val="11"/>
        <color theme="1"/>
        <rFont val="Calibri"/>
        <family val="2"/>
        <scheme val="minor"/>
      </rPr>
      <t xml:space="preserve"> (df = 24)</t>
    </r>
  </si>
  <si>
    <r>
      <t>417.110</t>
    </r>
    <r>
      <rPr>
        <vertAlign val="superscript"/>
        <sz val="11"/>
        <color theme="1"/>
        <rFont val="Calibri"/>
        <family val="2"/>
        <scheme val="minor"/>
      </rPr>
      <t>***</t>
    </r>
    <r>
      <rPr>
        <sz val="11"/>
        <color theme="1"/>
        <rFont val="Calibri"/>
        <family val="2"/>
        <scheme val="minor"/>
      </rPr>
      <t xml:space="preserve"> (df = 26)</t>
    </r>
  </si>
  <si>
    <r>
      <t>411.610</t>
    </r>
    <r>
      <rPr>
        <vertAlign val="superscript"/>
        <sz val="11"/>
        <color theme="1"/>
        <rFont val="Calibri"/>
        <family val="2"/>
        <scheme val="minor"/>
      </rPr>
      <t>***</t>
    </r>
    <r>
      <rPr>
        <sz val="11"/>
        <color theme="1"/>
        <rFont val="Calibri"/>
        <family val="2"/>
        <scheme val="minor"/>
      </rPr>
      <t xml:space="preserve"> (df = 29)</t>
    </r>
  </si>
  <si>
    <r>
      <t>418.570</t>
    </r>
    <r>
      <rPr>
        <vertAlign val="superscript"/>
        <sz val="11"/>
        <color theme="1"/>
        <rFont val="Calibri"/>
        <family val="2"/>
        <scheme val="minor"/>
      </rPr>
      <t>***</t>
    </r>
    <r>
      <rPr>
        <sz val="11"/>
        <color theme="1"/>
        <rFont val="Calibri"/>
        <family val="2"/>
        <scheme val="minor"/>
      </rPr>
      <t xml:space="preserve"> (df = 27)</t>
    </r>
  </si>
  <si>
    <r>
      <t>49.845</t>
    </r>
    <r>
      <rPr>
        <vertAlign val="superscript"/>
        <sz val="11"/>
        <color theme="1"/>
        <rFont val="Calibri"/>
        <family val="2"/>
        <scheme val="minor"/>
      </rPr>
      <t>***</t>
    </r>
    <r>
      <rPr>
        <sz val="11"/>
        <color theme="1"/>
        <rFont val="Calibri"/>
        <family val="2"/>
        <scheme val="minor"/>
      </rPr>
      <t xml:space="preserve"> (df = 7)</t>
    </r>
  </si>
  <si>
    <r>
      <t>131.790</t>
    </r>
    <r>
      <rPr>
        <vertAlign val="superscript"/>
        <sz val="11"/>
        <color theme="1"/>
        <rFont val="Calibri"/>
        <family val="2"/>
        <scheme val="minor"/>
      </rPr>
      <t>***</t>
    </r>
    <r>
      <rPr>
        <sz val="11"/>
        <color theme="1"/>
        <rFont val="Calibri"/>
        <family val="2"/>
        <scheme val="minor"/>
      </rPr>
      <t xml:space="preserve"> (df = 11)</t>
    </r>
  </si>
  <si>
    <r>
      <t>313.504</t>
    </r>
    <r>
      <rPr>
        <vertAlign val="superscript"/>
        <sz val="11"/>
        <color theme="1"/>
        <rFont val="Calibri"/>
        <family val="2"/>
        <scheme val="minor"/>
      </rPr>
      <t>***</t>
    </r>
    <r>
      <rPr>
        <sz val="11"/>
        <color theme="1"/>
        <rFont val="Calibri"/>
        <family val="2"/>
        <scheme val="minor"/>
      </rPr>
      <t xml:space="preserve"> (df = 13)</t>
    </r>
  </si>
  <si>
    <r>
      <t>420.875</t>
    </r>
    <r>
      <rPr>
        <vertAlign val="superscript"/>
        <sz val="11"/>
        <color theme="1"/>
        <rFont val="Calibri"/>
        <family val="2"/>
        <scheme val="minor"/>
      </rPr>
      <t>***</t>
    </r>
    <r>
      <rPr>
        <sz val="11"/>
        <color theme="1"/>
        <rFont val="Calibri"/>
        <family val="2"/>
        <scheme val="minor"/>
      </rPr>
      <t xml:space="preserve"> (df = 24)</t>
    </r>
  </si>
  <si>
    <r>
      <t>425.042</t>
    </r>
    <r>
      <rPr>
        <vertAlign val="superscript"/>
        <sz val="11"/>
        <color theme="1"/>
        <rFont val="Calibri"/>
        <family val="2"/>
        <scheme val="minor"/>
      </rPr>
      <t>***</t>
    </r>
    <r>
      <rPr>
        <sz val="11"/>
        <color theme="1"/>
        <rFont val="Calibri"/>
        <family val="2"/>
        <scheme val="minor"/>
      </rPr>
      <t xml:space="preserve"> (df = 26)</t>
    </r>
  </si>
  <si>
    <r>
      <t>425.182</t>
    </r>
    <r>
      <rPr>
        <vertAlign val="superscript"/>
        <sz val="11"/>
        <color theme="1"/>
        <rFont val="Calibri"/>
        <family val="2"/>
        <scheme val="minor"/>
      </rPr>
      <t>***</t>
    </r>
    <r>
      <rPr>
        <sz val="11"/>
        <color theme="1"/>
        <rFont val="Calibri"/>
        <family val="2"/>
        <scheme val="minor"/>
      </rPr>
      <t xml:space="preserve"> (df = 29)</t>
    </r>
  </si>
  <si>
    <r>
      <t>425.399</t>
    </r>
    <r>
      <rPr>
        <vertAlign val="superscript"/>
        <sz val="11"/>
        <color theme="1"/>
        <rFont val="Calibri"/>
        <family val="2"/>
        <scheme val="minor"/>
      </rPr>
      <t>***</t>
    </r>
    <r>
      <rPr>
        <sz val="11"/>
        <color theme="1"/>
        <rFont val="Calibri"/>
        <family val="2"/>
        <scheme val="minor"/>
      </rPr>
      <t xml:space="preserve"> (df = 27)</t>
    </r>
  </si>
  <si>
    <r>
      <t>46.707</t>
    </r>
    <r>
      <rPr>
        <vertAlign val="superscript"/>
        <sz val="11"/>
        <color theme="1"/>
        <rFont val="Calibri"/>
        <family val="2"/>
        <scheme val="minor"/>
      </rPr>
      <t>***</t>
    </r>
    <r>
      <rPr>
        <sz val="11"/>
        <color theme="1"/>
        <rFont val="Calibri"/>
        <family val="2"/>
        <scheme val="minor"/>
      </rPr>
      <t xml:space="preserve"> (df = 7)</t>
    </r>
  </si>
  <si>
    <r>
      <t>126.360</t>
    </r>
    <r>
      <rPr>
        <vertAlign val="superscript"/>
        <sz val="11"/>
        <color theme="1"/>
        <rFont val="Calibri"/>
        <family val="2"/>
        <scheme val="minor"/>
      </rPr>
      <t>***</t>
    </r>
    <r>
      <rPr>
        <sz val="11"/>
        <color theme="1"/>
        <rFont val="Calibri"/>
        <family val="2"/>
        <scheme val="minor"/>
      </rPr>
      <t xml:space="preserve"> (df = 11)</t>
    </r>
  </si>
  <si>
    <r>
      <t>349.196</t>
    </r>
    <r>
      <rPr>
        <vertAlign val="superscript"/>
        <sz val="11"/>
        <color theme="1"/>
        <rFont val="Calibri"/>
        <family val="2"/>
        <scheme val="minor"/>
      </rPr>
      <t>***</t>
    </r>
    <r>
      <rPr>
        <sz val="11"/>
        <color theme="1"/>
        <rFont val="Calibri"/>
        <family val="2"/>
        <scheme val="minor"/>
      </rPr>
      <t xml:space="preserve"> (df = 13)</t>
    </r>
  </si>
  <si>
    <r>
      <t>443.355</t>
    </r>
    <r>
      <rPr>
        <vertAlign val="superscript"/>
        <sz val="11"/>
        <color theme="1"/>
        <rFont val="Calibri"/>
        <family val="2"/>
        <scheme val="minor"/>
      </rPr>
      <t>***</t>
    </r>
    <r>
      <rPr>
        <sz val="11"/>
        <color theme="1"/>
        <rFont val="Calibri"/>
        <family val="2"/>
        <scheme val="minor"/>
      </rPr>
      <t xml:space="preserve"> (df = 24)</t>
    </r>
  </si>
  <si>
    <r>
      <t>449.842</t>
    </r>
    <r>
      <rPr>
        <vertAlign val="superscript"/>
        <sz val="11"/>
        <color theme="1"/>
        <rFont val="Calibri"/>
        <family val="2"/>
        <scheme val="minor"/>
      </rPr>
      <t>***</t>
    </r>
    <r>
      <rPr>
        <sz val="11"/>
        <color theme="1"/>
        <rFont val="Calibri"/>
        <family val="2"/>
        <scheme val="minor"/>
      </rPr>
      <t xml:space="preserve"> (df = 26)</t>
    </r>
  </si>
  <si>
    <r>
      <t>446.032</t>
    </r>
    <r>
      <rPr>
        <vertAlign val="superscript"/>
        <sz val="11"/>
        <color theme="1"/>
        <rFont val="Calibri"/>
        <family val="2"/>
        <scheme val="minor"/>
      </rPr>
      <t>***</t>
    </r>
    <r>
      <rPr>
        <sz val="11"/>
        <color theme="1"/>
        <rFont val="Calibri"/>
        <family val="2"/>
        <scheme val="minor"/>
      </rPr>
      <t xml:space="preserve"> (df = 29)</t>
    </r>
  </si>
  <si>
    <r>
      <t>457.880</t>
    </r>
    <r>
      <rPr>
        <vertAlign val="superscript"/>
        <sz val="11"/>
        <color theme="1"/>
        <rFont val="Calibri"/>
        <family val="2"/>
        <scheme val="minor"/>
      </rPr>
      <t>***</t>
    </r>
    <r>
      <rPr>
        <sz val="11"/>
        <color theme="1"/>
        <rFont val="Calibri"/>
        <family val="2"/>
        <scheme val="minor"/>
      </rPr>
      <t xml:space="preserve"> (df = 27)</t>
    </r>
  </si>
  <si>
    <t>Median Income (2010 $)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</si>
</sst>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0">
    <xf numFmtId="0" fontId="0" fillId="0" borderId="0" xfId="0"/>
    <xf numFmtId="11" fontId="0" fillId="0" borderId="0" xfId="0" applyNumberFormat="1"/>
    <xf numFmtId="164" fontId="0" fillId="0" borderId="0" xfId="0" applyNumberFormat="1"/>
    <xf numFmtId="0" fontId="0" fillId="0" borderId="0" xfId="0" applyBorder="1" applyAlignment="1">
      <alignment horizontal="center"/>
    </xf>
    <xf numFmtId="0" fontId="1" fillId="0" borderId="2" xfId="0" applyFont="1" applyBorder="1"/>
    <xf numFmtId="0" fontId="0" fillId="0" borderId="3" xfId="0" applyBorder="1"/>
    <xf numFmtId="164" fontId="0" fillId="0" borderId="3" xfId="0" applyNumberFormat="1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left" wrapText="1"/>
    </xf>
    <xf numFmtId="0" fontId="0" fillId="0" borderId="0" xfId="0" applyAlignment="1">
      <alignment wrapText="1"/>
    </xf>
    <xf numFmtId="3" fontId="0" fillId="0" borderId="0" xfId="0" applyNumberFormat="1" applyAlignment="1">
      <alignment wrapText="1"/>
    </xf>
    <xf numFmtId="4" fontId="0" fillId="0" borderId="0" xfId="0" applyNumberFormat="1" applyAlignment="1">
      <alignment wrapText="1"/>
    </xf>
    <xf numFmtId="0" fontId="2" fillId="0" borderId="0" xfId="0" applyFont="1" applyAlignment="1">
      <alignment horizontal="left" wrapText="1"/>
    </xf>
    <xf numFmtId="0" fontId="0" fillId="0" borderId="0" xfId="0" applyAlignment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4" fontId="0" fillId="0" borderId="0" xfId="0" applyNumberFormat="1" applyAlignment="1">
      <alignment horizontal="center"/>
    </xf>
    <xf numFmtId="0" fontId="0" fillId="0" borderId="4" xfId="0" applyBorder="1" applyAlignment="1"/>
    <xf numFmtId="0" fontId="0" fillId="0" borderId="3" xfId="0" applyBorder="1" applyAlignment="1"/>
    <xf numFmtId="0" fontId="0" fillId="0" borderId="3" xfId="0" quotePrefix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 applyAlignment="1"/>
    <xf numFmtId="0" fontId="0" fillId="0" borderId="3" xfId="0" quotePrefix="1" applyFill="1" applyBorder="1" applyAlignment="1">
      <alignment horizontal="center"/>
    </xf>
    <xf numFmtId="0" fontId="0" fillId="0" borderId="4" xfId="0" applyBorder="1" applyAlignment="1">
      <alignment wrapText="1"/>
    </xf>
    <xf numFmtId="0" fontId="3" fillId="0" borderId="5" xfId="0" applyFont="1" applyBorder="1" applyAlignment="1">
      <alignment horizontal="right" wrapText="1"/>
    </xf>
    <xf numFmtId="0" fontId="2" fillId="0" borderId="5" xfId="0" applyFont="1" applyBorder="1" applyAlignment="1">
      <alignment wrapText="1"/>
    </xf>
    <xf numFmtId="0" fontId="0" fillId="0" borderId="5" xfId="0" applyBorder="1" applyAlignment="1">
      <alignment wrapText="1"/>
    </xf>
    <xf numFmtId="0" fontId="0" fillId="0" borderId="0" xfId="0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4" xfId="0" applyBorder="1" applyAlignment="1"/>
    <xf numFmtId="0" fontId="0" fillId="0" borderId="0" xfId="0" applyBorder="1"/>
    <xf numFmtId="164" fontId="0" fillId="0" borderId="0" xfId="0" applyNumberFormat="1" applyBorder="1"/>
    <xf numFmtId="0" fontId="0" fillId="0" borderId="0" xfId="0" applyFill="1" applyBorder="1"/>
    <xf numFmtId="0" fontId="0" fillId="0" borderId="3" xfId="0" applyFill="1" applyBorder="1"/>
    <xf numFmtId="0" fontId="0" fillId="0" borderId="7" xfId="0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A93D2-BB89-45CC-AF23-EEEF92F5952E}">
  <dimension ref="A1:AQ70"/>
  <sheetViews>
    <sheetView topLeftCell="O1" workbookViewId="0">
      <selection activeCell="G1" sqref="G1:G1048576"/>
    </sheetView>
  </sheetViews>
  <sheetFormatPr defaultRowHeight="15" x14ac:dyDescent="0.25"/>
  <sheetData>
    <row r="1" spans="1:43" x14ac:dyDescent="0.25">
      <c r="A1" t="s">
        <v>61</v>
      </c>
      <c r="B1" t="s">
        <v>62</v>
      </c>
      <c r="C1" t="s">
        <v>63</v>
      </c>
      <c r="D1" t="s">
        <v>64</v>
      </c>
      <c r="E1" t="s">
        <v>65</v>
      </c>
      <c r="F1" t="s">
        <v>66</v>
      </c>
      <c r="G1" t="s">
        <v>160</v>
      </c>
      <c r="H1" t="s">
        <v>67</v>
      </c>
      <c r="I1" t="s">
        <v>68</v>
      </c>
      <c r="J1" t="s">
        <v>69</v>
      </c>
      <c r="K1" t="s">
        <v>70</v>
      </c>
      <c r="L1" t="s">
        <v>71</v>
      </c>
      <c r="M1" t="s">
        <v>160</v>
      </c>
      <c r="N1" t="s">
        <v>116</v>
      </c>
      <c r="O1" t="s">
        <v>117</v>
      </c>
      <c r="P1" t="s">
        <v>118</v>
      </c>
      <c r="Q1" t="s">
        <v>119</v>
      </c>
      <c r="R1" t="s">
        <v>120</v>
      </c>
      <c r="S1" t="s">
        <v>160</v>
      </c>
      <c r="T1" t="s">
        <v>121</v>
      </c>
      <c r="U1" t="s">
        <v>122</v>
      </c>
      <c r="V1" t="s">
        <v>123</v>
      </c>
      <c r="W1" t="s">
        <v>124</v>
      </c>
      <c r="X1" t="s">
        <v>125</v>
      </c>
      <c r="Y1" t="s">
        <v>160</v>
      </c>
      <c r="Z1" t="s">
        <v>126</v>
      </c>
      <c r="AA1" t="s">
        <v>127</v>
      </c>
      <c r="AB1" t="s">
        <v>128</v>
      </c>
      <c r="AC1" t="s">
        <v>129</v>
      </c>
      <c r="AD1" t="s">
        <v>130</v>
      </c>
      <c r="AE1" t="s">
        <v>160</v>
      </c>
      <c r="AF1" t="s">
        <v>131</v>
      </c>
      <c r="AG1" t="s">
        <v>132</v>
      </c>
      <c r="AH1" t="s">
        <v>133</v>
      </c>
      <c r="AI1" t="s">
        <v>134</v>
      </c>
      <c r="AJ1" t="s">
        <v>135</v>
      </c>
      <c r="AK1" t="s">
        <v>160</v>
      </c>
      <c r="AL1" t="s">
        <v>72</v>
      </c>
      <c r="AM1" t="s">
        <v>73</v>
      </c>
      <c r="AN1" t="s">
        <v>74</v>
      </c>
      <c r="AO1" t="s">
        <v>0</v>
      </c>
      <c r="AP1" t="s">
        <v>7</v>
      </c>
      <c r="AQ1" t="s">
        <v>160</v>
      </c>
    </row>
    <row r="2" spans="1:43" x14ac:dyDescent="0.25">
      <c r="A2" t="s">
        <v>1</v>
      </c>
      <c r="B2">
        <v>-0.42492501223327001</v>
      </c>
      <c r="C2">
        <v>0.653818811704164</v>
      </c>
      <c r="D2">
        <v>0.220987580014255</v>
      </c>
      <c r="E2">
        <v>-1.92</v>
      </c>
      <c r="F2">
        <v>5.3999999999999999E-2</v>
      </c>
      <c r="G2" t="str">
        <f>IF(F2&lt;0.01,"***",IF(F2&lt;0.05,"**", IF(F2&lt;0.1,"*","")))</f>
        <v>*</v>
      </c>
      <c r="H2">
        <v>-0.22342968598679</v>
      </c>
      <c r="I2">
        <v>0.79977112500803305</v>
      </c>
      <c r="J2">
        <v>0.22818658424926899</v>
      </c>
      <c r="K2">
        <v>-0.98</v>
      </c>
      <c r="L2">
        <v>0.33</v>
      </c>
      <c r="M2" t="str">
        <f>IF(L2&lt;0.01,"***",IF(L2&lt;0.05,"**", IF(L2&lt;0.1,"*","")))</f>
        <v/>
      </c>
      <c r="N2">
        <v>-0.52922267621334196</v>
      </c>
      <c r="O2">
        <v>0.589062684195375</v>
      </c>
      <c r="P2">
        <v>0.230326693005732</v>
      </c>
      <c r="Q2">
        <v>-2.2999999999999998</v>
      </c>
      <c r="R2">
        <v>2.1999999999999999E-2</v>
      </c>
      <c r="S2" t="str">
        <f>IF(R2&lt;0.01,"***",IF(R2&lt;0.05,"**", IF(R2&lt;0.1,"*","")))</f>
        <v>**</v>
      </c>
      <c r="T2">
        <v>-0.78909023151853097</v>
      </c>
      <c r="U2">
        <v>0.45425787684838498</v>
      </c>
      <c r="V2">
        <v>0.25347367415571198</v>
      </c>
      <c r="W2">
        <v>-3.11</v>
      </c>
      <c r="X2">
        <v>1.9E-3</v>
      </c>
      <c r="Y2" t="str">
        <f>IF(X2&lt;0.01,"***",IF(X2&lt;0.05,"**", IF(X2&lt;0.1,"*","")))</f>
        <v>***</v>
      </c>
      <c r="Z2">
        <v>3.8172212834724499</v>
      </c>
      <c r="AA2">
        <v>45.477663051601702</v>
      </c>
      <c r="AB2">
        <v>2.3006734394338499</v>
      </c>
      <c r="AC2">
        <v>1.66</v>
      </c>
      <c r="AD2">
        <v>9.7000000000000003E-2</v>
      </c>
      <c r="AE2" t="str">
        <f>IF(AD2&lt;0.01,"***",IF(AD2&lt;0.05,"**", IF(AD2&lt;0.1,"*","")))</f>
        <v>*</v>
      </c>
      <c r="AF2">
        <v>-0.74011939005153504</v>
      </c>
      <c r="AG2">
        <v>0.47705695626632399</v>
      </c>
      <c r="AH2">
        <v>0.25383444339797301</v>
      </c>
      <c r="AI2">
        <v>-2.92</v>
      </c>
      <c r="AJ2">
        <v>3.5000000000000001E-3</v>
      </c>
      <c r="AK2" t="str">
        <f>IF(AJ2&lt;0.01,"***",IF(AJ2&lt;0.05,"**", IF(AJ2&lt;0.1,"*","")))</f>
        <v>***</v>
      </c>
      <c r="AL2">
        <v>-0.800387136870226</v>
      </c>
      <c r="AM2">
        <v>0.44915504597558598</v>
      </c>
      <c r="AN2">
        <v>0.25404803113306401</v>
      </c>
      <c r="AO2">
        <v>-3.15</v>
      </c>
      <c r="AP2">
        <v>1.6000000000000001E-3</v>
      </c>
      <c r="AQ2" t="str">
        <f>IF(AP2&lt;0.01,"***",IF(AP2&lt;0.05,"**", IF(AP2&lt;0.1,"*","")))</f>
        <v>***</v>
      </c>
    </row>
    <row r="4" spans="1:43" x14ac:dyDescent="0.25">
      <c r="A4" t="s">
        <v>3</v>
      </c>
      <c r="B4">
        <v>0.86816846267638403</v>
      </c>
      <c r="C4">
        <v>2.3825431382456501</v>
      </c>
      <c r="D4">
        <v>0.81491976536521304</v>
      </c>
      <c r="E4">
        <v>1.07</v>
      </c>
      <c r="F4">
        <v>0.28999999999999998</v>
      </c>
      <c r="G4" t="str">
        <f t="shared" ref="G4" si="0">IF(F4&lt;0.01,"***",IF(F4&lt;0.05,"**", IF(F4&lt;0.1,"*","")))</f>
        <v/>
      </c>
      <c r="H4">
        <v>0.83803346740854001</v>
      </c>
      <c r="I4">
        <v>2.31181624167849</v>
      </c>
      <c r="J4">
        <v>0.81269175029977303</v>
      </c>
      <c r="K4">
        <v>1.03</v>
      </c>
      <c r="L4">
        <v>0.3</v>
      </c>
      <c r="M4" t="str">
        <f t="shared" ref="M4" si="1">IF(L4&lt;0.01,"***",IF(L4&lt;0.05,"**", IF(L4&lt;0.1,"*","")))</f>
        <v/>
      </c>
      <c r="N4">
        <v>1.3452339358518799</v>
      </c>
      <c r="O4">
        <v>3.8390845350704601</v>
      </c>
      <c r="P4">
        <v>0.79171414924627403</v>
      </c>
      <c r="Q4">
        <v>1.7</v>
      </c>
      <c r="R4">
        <v>8.8999999999999996E-2</v>
      </c>
      <c r="S4" t="str">
        <f t="shared" ref="S4" si="2">IF(R4&lt;0.01,"***",IF(R4&lt;0.05,"**", IF(R4&lt;0.1,"*","")))</f>
        <v>*</v>
      </c>
      <c r="T4">
        <v>0.66896258026416799</v>
      </c>
      <c r="U4">
        <v>1.9522110075213499</v>
      </c>
      <c r="V4">
        <v>0.793545901252112</v>
      </c>
      <c r="W4">
        <v>0.84</v>
      </c>
      <c r="X4">
        <v>0.4</v>
      </c>
      <c r="Y4" t="str">
        <f t="shared" ref="Y4" si="3">IF(X4&lt;0.01,"***",IF(X4&lt;0.05,"**", IF(X4&lt;0.1,"*","")))</f>
        <v/>
      </c>
      <c r="Z4">
        <v>0.57596482229276302</v>
      </c>
      <c r="AA4">
        <v>1.7788459694790999</v>
      </c>
      <c r="AB4">
        <v>0.79646904252954998</v>
      </c>
      <c r="AC4">
        <v>0.72</v>
      </c>
      <c r="AD4">
        <v>0.47</v>
      </c>
      <c r="AE4" t="str">
        <f t="shared" ref="AE4" si="4">IF(AD4&lt;0.01,"***",IF(AD4&lt;0.05,"**", IF(AD4&lt;0.1,"*","")))</f>
        <v/>
      </c>
      <c r="AF4">
        <v>0.75855447699951195</v>
      </c>
      <c r="AG4">
        <v>2.13518752596601</v>
      </c>
      <c r="AH4">
        <v>0.79524719282605105</v>
      </c>
      <c r="AI4">
        <v>0.95</v>
      </c>
      <c r="AJ4">
        <v>0.34</v>
      </c>
      <c r="AK4" t="str">
        <f t="shared" ref="AK4" si="5">IF(AJ4&lt;0.01,"***",IF(AJ4&lt;0.05,"**", IF(AJ4&lt;0.1,"*","")))</f>
        <v/>
      </c>
      <c r="AL4">
        <v>0.717687239669626</v>
      </c>
      <c r="AM4">
        <v>2.0496872892177498</v>
      </c>
      <c r="AN4">
        <v>0.79275513691967903</v>
      </c>
      <c r="AO4">
        <v>0.91</v>
      </c>
      <c r="AP4">
        <v>0.37</v>
      </c>
      <c r="AQ4" t="str">
        <f t="shared" ref="AQ4" si="6">IF(AP4&lt;0.01,"***",IF(AP4&lt;0.05,"**", IF(AP4&lt;0.1,"*","")))</f>
        <v/>
      </c>
    </row>
    <row r="6" spans="1:43" x14ac:dyDescent="0.25">
      <c r="A6" t="s">
        <v>2</v>
      </c>
      <c r="B6">
        <v>1.13302565972069</v>
      </c>
      <c r="C6">
        <v>3.10503708738245</v>
      </c>
      <c r="D6">
        <v>0.71061019144089499</v>
      </c>
      <c r="E6">
        <v>1.59</v>
      </c>
      <c r="F6">
        <v>0.11</v>
      </c>
      <c r="G6" t="str">
        <f t="shared" ref="G6" si="7">IF(F6&lt;0.01,"***",IF(F6&lt;0.05,"**", IF(F6&lt;0.1,"*","")))</f>
        <v/>
      </c>
      <c r="H6">
        <v>1.3168982270118299</v>
      </c>
      <c r="I6">
        <v>3.7318281230657799</v>
      </c>
      <c r="J6">
        <v>0.70146408454953202</v>
      </c>
      <c r="K6">
        <v>1.88</v>
      </c>
      <c r="L6">
        <v>0.06</v>
      </c>
      <c r="M6" t="str">
        <f t="shared" ref="M6" si="8">IF(L6&lt;0.01,"***",IF(L6&lt;0.05,"**", IF(L6&lt;0.1,"*","")))</f>
        <v>*</v>
      </c>
      <c r="N6">
        <v>0.93442949547557397</v>
      </c>
      <c r="O6">
        <v>2.5457606753855502</v>
      </c>
      <c r="P6">
        <v>0.72158195621884802</v>
      </c>
      <c r="Q6">
        <v>1.29</v>
      </c>
      <c r="R6">
        <v>0.2</v>
      </c>
      <c r="S6" t="str">
        <f t="shared" ref="S6" si="9">IF(R6&lt;0.01,"***",IF(R6&lt;0.05,"**", IF(R6&lt;0.1,"*","")))</f>
        <v/>
      </c>
      <c r="T6">
        <v>0.414154381797531</v>
      </c>
      <c r="U6">
        <v>1.5130907025164999</v>
      </c>
      <c r="V6">
        <v>0.75036658363658504</v>
      </c>
      <c r="W6">
        <v>0.55000000000000004</v>
      </c>
      <c r="X6">
        <v>0.57999999999999996</v>
      </c>
      <c r="Y6" t="str">
        <f t="shared" ref="Y6" si="10">IF(X6&lt;0.01,"***",IF(X6&lt;0.05,"**", IF(X6&lt;0.1,"*","")))</f>
        <v/>
      </c>
      <c r="Z6">
        <v>0.50033564817587595</v>
      </c>
      <c r="AA6">
        <v>1.6492747538697801</v>
      </c>
      <c r="AB6">
        <v>0.75498142507171295</v>
      </c>
      <c r="AC6">
        <v>0.66</v>
      </c>
      <c r="AD6">
        <v>0.51</v>
      </c>
      <c r="AE6" t="str">
        <f t="shared" ref="AE6" si="11">IF(AD6&lt;0.01,"***",IF(AD6&lt;0.05,"**", IF(AD6&lt;0.1,"*","")))</f>
        <v/>
      </c>
      <c r="AF6">
        <v>0.406159272770105</v>
      </c>
      <c r="AG6">
        <v>1.50104160847498</v>
      </c>
      <c r="AH6">
        <v>0.75343979095209201</v>
      </c>
      <c r="AI6">
        <v>0.54</v>
      </c>
      <c r="AJ6">
        <v>0.59</v>
      </c>
      <c r="AK6" t="str">
        <f t="shared" ref="AK6" si="12">IF(AJ6&lt;0.01,"***",IF(AJ6&lt;0.05,"**", IF(AJ6&lt;0.1,"*","")))</f>
        <v/>
      </c>
      <c r="AL6">
        <v>0.40058728047940501</v>
      </c>
      <c r="AM6">
        <v>1.49270107447921</v>
      </c>
      <c r="AN6">
        <v>0.75270207391530297</v>
      </c>
      <c r="AO6">
        <v>0.53</v>
      </c>
      <c r="AP6">
        <v>0.59</v>
      </c>
      <c r="AQ6" t="str">
        <f t="shared" ref="AQ6" si="13">IF(AP6&lt;0.01,"***",IF(AP6&lt;0.05,"**", IF(AP6&lt;0.1,"*","")))</f>
        <v/>
      </c>
    </row>
    <row r="8" spans="1:43" x14ac:dyDescent="0.25">
      <c r="A8" t="s">
        <v>4</v>
      </c>
      <c r="B8">
        <v>-1.8785280221962399</v>
      </c>
      <c r="C8">
        <v>0.152814880396687</v>
      </c>
      <c r="D8">
        <v>0.57900651115286295</v>
      </c>
      <c r="E8">
        <v>-3.24</v>
      </c>
      <c r="F8">
        <v>1.1999999999999999E-3</v>
      </c>
      <c r="G8" t="str">
        <f t="shared" ref="G8" si="14">IF(F8&lt;0.01,"***",IF(F8&lt;0.05,"**", IF(F8&lt;0.1,"*","")))</f>
        <v>***</v>
      </c>
      <c r="H8">
        <v>-1.7320204540138799</v>
      </c>
      <c r="I8">
        <v>0.176926576586834</v>
      </c>
      <c r="J8">
        <v>0.57212242972413196</v>
      </c>
      <c r="K8">
        <v>-3.03</v>
      </c>
      <c r="L8">
        <v>2.5000000000000001E-3</v>
      </c>
      <c r="M8" t="str">
        <f t="shared" ref="M8" si="15">IF(L8&lt;0.01,"***",IF(L8&lt;0.05,"**", IF(L8&lt;0.1,"*","")))</f>
        <v>***</v>
      </c>
      <c r="N8">
        <v>-1.5111333377865199</v>
      </c>
      <c r="O8">
        <v>0.22065975415476699</v>
      </c>
      <c r="P8">
        <v>0.59109938336301304</v>
      </c>
      <c r="Q8">
        <v>-2.56</v>
      </c>
      <c r="R8">
        <v>1.0999999999999999E-2</v>
      </c>
      <c r="S8" t="str">
        <f t="shared" ref="S8" si="16">IF(R8&lt;0.01,"***",IF(R8&lt;0.05,"**", IF(R8&lt;0.1,"*","")))</f>
        <v>**</v>
      </c>
      <c r="T8">
        <v>-0.93024879976560804</v>
      </c>
      <c r="U8">
        <v>0.39445555771162699</v>
      </c>
      <c r="V8">
        <v>0.59963009721868699</v>
      </c>
      <c r="W8">
        <v>-1.55</v>
      </c>
      <c r="X8">
        <v>0.12</v>
      </c>
      <c r="Y8" t="str">
        <f t="shared" ref="Y8" si="17">IF(X8&lt;0.01,"***",IF(X8&lt;0.05,"**", IF(X8&lt;0.1,"*","")))</f>
        <v/>
      </c>
      <c r="Z8">
        <v>-0.82340723263665005</v>
      </c>
      <c r="AA8">
        <v>0.43893355503457399</v>
      </c>
      <c r="AB8">
        <v>0.60427183568014697</v>
      </c>
      <c r="AC8">
        <v>-1.36</v>
      </c>
      <c r="AD8">
        <v>0.17</v>
      </c>
      <c r="AE8" t="str">
        <f t="shared" ref="AE8" si="18">IF(AD8&lt;0.01,"***",IF(AD8&lt;0.05,"**", IF(AD8&lt;0.1,"*","")))</f>
        <v/>
      </c>
      <c r="AF8">
        <v>-1.1717445791471801</v>
      </c>
      <c r="AG8">
        <v>0.30982595360688198</v>
      </c>
      <c r="AH8">
        <v>0.73294409587341203</v>
      </c>
      <c r="AI8">
        <v>-1.6</v>
      </c>
      <c r="AJ8">
        <v>0.11</v>
      </c>
      <c r="AK8" t="str">
        <f t="shared" ref="AK8" si="19">IF(AJ8&lt;0.01,"***",IF(AJ8&lt;0.05,"**", IF(AJ8&lt;0.1,"*","")))</f>
        <v/>
      </c>
      <c r="AL8">
        <v>-0.89521242992781702</v>
      </c>
      <c r="AM8">
        <v>0.40852080737702101</v>
      </c>
      <c r="AN8">
        <v>0.59978795938922203</v>
      </c>
      <c r="AO8">
        <v>-1.49</v>
      </c>
      <c r="AP8">
        <v>0.14000000000000001</v>
      </c>
      <c r="AQ8" t="str">
        <f t="shared" ref="AQ8" si="20">IF(AP8&lt;0.01,"***",IF(AP8&lt;0.05,"**", IF(AP8&lt;0.1,"*","")))</f>
        <v/>
      </c>
    </row>
    <row r="10" spans="1:43" x14ac:dyDescent="0.25">
      <c r="A10" t="s">
        <v>5</v>
      </c>
      <c r="B10">
        <v>-1.83623811659294</v>
      </c>
      <c r="C10">
        <v>0.15941600393102601</v>
      </c>
      <c r="D10">
        <v>0.59869325823678798</v>
      </c>
      <c r="E10">
        <v>-3.07</v>
      </c>
      <c r="F10">
        <v>2.2000000000000001E-3</v>
      </c>
      <c r="G10" t="str">
        <f t="shared" ref="G10" si="21">IF(F10&lt;0.01,"***",IF(F10&lt;0.05,"**", IF(F10&lt;0.1,"*","")))</f>
        <v>***</v>
      </c>
      <c r="H10">
        <v>-1.7204141452013699</v>
      </c>
      <c r="I10">
        <v>0.178992003879864</v>
      </c>
      <c r="J10">
        <v>0.60025081388232404</v>
      </c>
      <c r="K10">
        <v>-2.87</v>
      </c>
      <c r="L10">
        <v>4.1999999999999997E-3</v>
      </c>
      <c r="M10" t="str">
        <f t="shared" ref="M10" si="22">IF(L10&lt;0.01,"***",IF(L10&lt;0.05,"**", IF(L10&lt;0.1,"*","")))</f>
        <v>***</v>
      </c>
      <c r="N10">
        <v>-1.21547288417834</v>
      </c>
      <c r="O10">
        <v>0.29656973799256497</v>
      </c>
      <c r="P10">
        <v>0.600936681242908</v>
      </c>
      <c r="Q10">
        <v>-2.02</v>
      </c>
      <c r="R10">
        <v>4.2999999999999997E-2</v>
      </c>
      <c r="S10" t="str">
        <f t="shared" ref="S10" si="23">IF(R10&lt;0.01,"***",IF(R10&lt;0.05,"**", IF(R10&lt;0.1,"*","")))</f>
        <v>**</v>
      </c>
      <c r="T10">
        <v>-2.00170820405196E-2</v>
      </c>
      <c r="U10">
        <v>0.98018192965630901</v>
      </c>
      <c r="V10">
        <v>0.62797728724149704</v>
      </c>
      <c r="W10">
        <v>-0.03</v>
      </c>
      <c r="X10">
        <v>0.97</v>
      </c>
      <c r="Y10" t="str">
        <f t="shared" ref="Y10" si="24">IF(X10&lt;0.01,"***",IF(X10&lt;0.05,"**", IF(X10&lt;0.1,"*","")))</f>
        <v/>
      </c>
      <c r="Z10">
        <v>2.1239465009068901E-2</v>
      </c>
      <c r="AA10">
        <v>1.0214666278679401</v>
      </c>
      <c r="AB10">
        <v>0.62981004669574403</v>
      </c>
      <c r="AC10">
        <v>0.03</v>
      </c>
      <c r="AD10">
        <v>0.97</v>
      </c>
      <c r="AE10" t="str">
        <f t="shared" ref="AE10" si="25">IF(AD10&lt;0.01,"***",IF(AD10&lt;0.05,"**", IF(AD10&lt;0.1,"*","")))</f>
        <v/>
      </c>
      <c r="AF10">
        <v>0.84850643398842696</v>
      </c>
      <c r="AG10">
        <v>2.3361550431814102</v>
      </c>
      <c r="AH10">
        <v>0.83533250670695103</v>
      </c>
      <c r="AI10">
        <v>1.02</v>
      </c>
      <c r="AJ10">
        <v>0.31</v>
      </c>
      <c r="AK10" t="str">
        <f t="shared" ref="AK10" si="26">IF(AJ10&lt;0.01,"***",IF(AJ10&lt;0.05,"**", IF(AJ10&lt;0.1,"*","")))</f>
        <v/>
      </c>
      <c r="AL10">
        <v>-1.46997921478648E-2</v>
      </c>
      <c r="AM10">
        <v>0.98540772233849205</v>
      </c>
      <c r="AN10">
        <v>0.62758648913772896</v>
      </c>
      <c r="AO10">
        <v>-0.02</v>
      </c>
      <c r="AP10">
        <v>0.98</v>
      </c>
      <c r="AQ10" t="str">
        <f t="shared" ref="AQ10" si="27">IF(AP10&lt;0.01,"***",IF(AP10&lt;0.05,"**", IF(AP10&lt;0.1,"*","")))</f>
        <v/>
      </c>
    </row>
    <row r="12" spans="1:43" x14ac:dyDescent="0.25">
      <c r="A12" t="s">
        <v>75</v>
      </c>
      <c r="B12">
        <v>6.9738123182432697E-3</v>
      </c>
      <c r="C12">
        <v>1.00699818597352</v>
      </c>
      <c r="D12">
        <v>2.7147321715997E-2</v>
      </c>
      <c r="E12">
        <v>0.26</v>
      </c>
      <c r="F12">
        <v>0.8</v>
      </c>
      <c r="G12" t="str">
        <f t="shared" ref="G12" si="28">IF(F12&lt;0.01,"***",IF(F12&lt;0.05,"**", IF(F12&lt;0.1,"*","")))</f>
        <v/>
      </c>
      <c r="H12">
        <v>5.5221802249520602E-3</v>
      </c>
      <c r="I12">
        <v>1.0055374555669601</v>
      </c>
      <c r="J12">
        <v>2.7180403207428198E-2</v>
      </c>
      <c r="K12">
        <v>0.2</v>
      </c>
      <c r="L12">
        <v>0.84</v>
      </c>
      <c r="M12" t="str">
        <f t="shared" ref="M12" si="29">IF(L12&lt;0.01,"***",IF(L12&lt;0.05,"**", IF(L12&lt;0.1,"*","")))</f>
        <v/>
      </c>
      <c r="N12">
        <v>-8.9081626566423003E-3</v>
      </c>
      <c r="O12">
        <v>0.99113139746782397</v>
      </c>
      <c r="P12">
        <v>2.7835994827429399E-2</v>
      </c>
      <c r="Q12">
        <v>-0.32</v>
      </c>
      <c r="R12">
        <v>0.75</v>
      </c>
      <c r="S12" t="str">
        <f t="shared" ref="S12" si="30">IF(R12&lt;0.01,"***",IF(R12&lt;0.05,"**", IF(R12&lt;0.1,"*","")))</f>
        <v/>
      </c>
      <c r="T12">
        <v>-1.7500778937155199E-2</v>
      </c>
      <c r="U12">
        <v>0.98265147024103405</v>
      </c>
      <c r="V12">
        <v>2.9896653996098099E-2</v>
      </c>
      <c r="W12">
        <v>-0.59</v>
      </c>
      <c r="X12">
        <v>0.56000000000000005</v>
      </c>
      <c r="Y12" t="str">
        <f t="shared" ref="Y12" si="31">IF(X12&lt;0.01,"***",IF(X12&lt;0.05,"**", IF(X12&lt;0.1,"*","")))</f>
        <v/>
      </c>
      <c r="Z12">
        <v>-1.84158887635366E-2</v>
      </c>
      <c r="AA12">
        <v>0.98175264754817204</v>
      </c>
      <c r="AB12">
        <v>2.9976631630242601E-2</v>
      </c>
      <c r="AC12">
        <v>-0.61</v>
      </c>
      <c r="AD12">
        <v>0.54</v>
      </c>
      <c r="AE12" t="str">
        <f t="shared" ref="AE12" si="32">IF(AD12&lt;0.01,"***",IF(AD12&lt;0.05,"**", IF(AD12&lt;0.1,"*","")))</f>
        <v/>
      </c>
      <c r="AF12">
        <v>-1.55261958722778E-2</v>
      </c>
      <c r="AG12">
        <v>0.98459371412272401</v>
      </c>
      <c r="AH12">
        <v>3.0011581199383401E-2</v>
      </c>
      <c r="AI12">
        <v>-0.52</v>
      </c>
      <c r="AJ12">
        <v>0.6</v>
      </c>
      <c r="AK12" t="str">
        <f t="shared" ref="AK12" si="33">IF(AJ12&lt;0.01,"***",IF(AJ12&lt;0.05,"**", IF(AJ12&lt;0.1,"*","")))</f>
        <v/>
      </c>
      <c r="AL12">
        <v>-1.7176747359943099E-2</v>
      </c>
      <c r="AM12">
        <v>0.98296993193982296</v>
      </c>
      <c r="AN12">
        <v>2.9984637465748601E-2</v>
      </c>
      <c r="AO12">
        <v>-0.56999999999999995</v>
      </c>
      <c r="AP12">
        <v>0.56999999999999995</v>
      </c>
      <c r="AQ12" t="str">
        <f t="shared" ref="AQ12" si="34">IF(AP12&lt;0.01,"***",IF(AP12&lt;0.05,"**", IF(AP12&lt;0.1,"*","")))</f>
        <v/>
      </c>
    </row>
    <row r="14" spans="1:43" x14ac:dyDescent="0.25">
      <c r="A14" t="s">
        <v>6</v>
      </c>
      <c r="B14">
        <v>3.18653613621942</v>
      </c>
      <c r="C14">
        <v>24.2044411814467</v>
      </c>
      <c r="D14">
        <v>0.68940217167651896</v>
      </c>
      <c r="E14">
        <v>4.62</v>
      </c>
      <c r="F14">
        <v>0</v>
      </c>
      <c r="G14" t="str">
        <f t="shared" ref="G14" si="35">IF(F14&lt;0.01,"***",IF(F14&lt;0.05,"**", IF(F14&lt;0.1,"*","")))</f>
        <v>***</v>
      </c>
      <c r="H14">
        <v>3.2067507956007</v>
      </c>
      <c r="I14">
        <v>24.698704567551001</v>
      </c>
      <c r="J14">
        <v>0.68150085435559804</v>
      </c>
      <c r="K14">
        <v>4.71</v>
      </c>
      <c r="L14">
        <v>0</v>
      </c>
      <c r="M14" t="str">
        <f t="shared" ref="M14" si="36">IF(L14&lt;0.01,"***",IF(L14&lt;0.05,"**", IF(L14&lt;0.1,"*","")))</f>
        <v>***</v>
      </c>
      <c r="N14">
        <v>2.0655896091180601</v>
      </c>
      <c r="O14">
        <v>7.8899485120816202</v>
      </c>
      <c r="P14">
        <v>0.68710397759624697</v>
      </c>
      <c r="Q14">
        <v>3.01</v>
      </c>
      <c r="R14">
        <v>2.5999999999999999E-3</v>
      </c>
      <c r="S14" t="str">
        <f t="shared" ref="S14" si="37">IF(R14&lt;0.01,"***",IF(R14&lt;0.05,"**", IF(R14&lt;0.1,"*","")))</f>
        <v>***</v>
      </c>
      <c r="T14">
        <v>-0.32188399207340501</v>
      </c>
      <c r="U14">
        <v>0.72478226594099504</v>
      </c>
      <c r="V14">
        <v>0.75301265408991203</v>
      </c>
      <c r="W14">
        <v>-0.43</v>
      </c>
      <c r="X14">
        <v>0.67</v>
      </c>
      <c r="Y14" t="str">
        <f t="shared" ref="Y14" si="38">IF(X14&lt;0.01,"***",IF(X14&lt;0.05,"**", IF(X14&lt;0.1,"*","")))</f>
        <v/>
      </c>
      <c r="Z14">
        <v>-0.41932460621760098</v>
      </c>
      <c r="AA14">
        <v>0.65749073504382305</v>
      </c>
      <c r="AB14">
        <v>0.75613061390556602</v>
      </c>
      <c r="AC14">
        <v>-0.55000000000000004</v>
      </c>
      <c r="AD14">
        <v>0.57999999999999996</v>
      </c>
      <c r="AE14" t="str">
        <f t="shared" ref="AE14" si="39">IF(AD14&lt;0.01,"***",IF(AD14&lt;0.05,"**", IF(AD14&lt;0.1,"*","")))</f>
        <v/>
      </c>
      <c r="AF14">
        <v>-0.299220065656913</v>
      </c>
      <c r="AG14">
        <v>0.74139623563156698</v>
      </c>
      <c r="AH14">
        <v>0.75913027501705399</v>
      </c>
      <c r="AI14">
        <v>-0.39</v>
      </c>
      <c r="AJ14">
        <v>0.69</v>
      </c>
      <c r="AK14" t="str">
        <f t="shared" ref="AK14" si="40">IF(AJ14&lt;0.01,"***",IF(AJ14&lt;0.05,"**", IF(AJ14&lt;0.1,"*","")))</f>
        <v/>
      </c>
      <c r="AL14">
        <v>-0.434648114398823</v>
      </c>
      <c r="AM14">
        <v>0.647492470272512</v>
      </c>
      <c r="AN14">
        <v>0.75484692075575399</v>
      </c>
      <c r="AO14">
        <v>-0.57999999999999996</v>
      </c>
      <c r="AP14">
        <v>0.56000000000000005</v>
      </c>
      <c r="AQ14" t="str">
        <f t="shared" ref="AQ14" si="41">IF(AP14&lt;0.01,"***",IF(AP14&lt;0.05,"**", IF(AP14&lt;0.1,"*","")))</f>
        <v/>
      </c>
    </row>
    <row r="16" spans="1:43" x14ac:dyDescent="0.25">
      <c r="A16" t="s">
        <v>8</v>
      </c>
      <c r="B16" t="s">
        <v>76</v>
      </c>
      <c r="C16" t="s">
        <v>76</v>
      </c>
      <c r="D16" t="s">
        <v>76</v>
      </c>
      <c r="E16" t="s">
        <v>76</v>
      </c>
      <c r="F16" t="s">
        <v>76</v>
      </c>
      <c r="G16" t="str">
        <f t="shared" ref="G16" si="42">IF(F16&lt;0.01,"***",IF(F16&lt;0.05,"**", IF(F16&lt;0.1,"*","")))</f>
        <v/>
      </c>
      <c r="H16">
        <v>2.1836429876760599</v>
      </c>
      <c r="I16">
        <v>8.8785920160017202</v>
      </c>
      <c r="J16">
        <v>0.73703185420753303</v>
      </c>
      <c r="K16">
        <v>2.96</v>
      </c>
      <c r="L16">
        <v>3.0000000000000001E-3</v>
      </c>
      <c r="M16" t="str">
        <f t="shared" ref="M16" si="43">IF(L16&lt;0.01,"***",IF(L16&lt;0.05,"**", IF(L16&lt;0.1,"*","")))</f>
        <v>***</v>
      </c>
      <c r="N16">
        <v>2.18478675485713</v>
      </c>
      <c r="O16">
        <v>8.8887528678804308</v>
      </c>
      <c r="P16">
        <v>0.717852689673391</v>
      </c>
      <c r="Q16">
        <v>3.04</v>
      </c>
      <c r="R16">
        <v>2.3E-3</v>
      </c>
      <c r="S16" t="str">
        <f t="shared" ref="S16" si="44">IF(R16&lt;0.01,"***",IF(R16&lt;0.05,"**", IF(R16&lt;0.1,"*","")))</f>
        <v>***</v>
      </c>
      <c r="T16">
        <v>0.42648033176483702</v>
      </c>
      <c r="U16">
        <v>1.53185639773465</v>
      </c>
      <c r="V16">
        <v>1.10688998790844</v>
      </c>
      <c r="W16">
        <v>0.39</v>
      </c>
      <c r="X16">
        <v>0.7</v>
      </c>
      <c r="Y16" t="str">
        <f t="shared" ref="Y16" si="45">IF(X16&lt;0.01,"***",IF(X16&lt;0.05,"**", IF(X16&lt;0.1,"*","")))</f>
        <v/>
      </c>
      <c r="Z16">
        <v>1.5044223683310001</v>
      </c>
      <c r="AA16">
        <v>4.5015526397891401</v>
      </c>
      <c r="AB16">
        <v>1.2250019092897899</v>
      </c>
      <c r="AC16">
        <v>1.23</v>
      </c>
      <c r="AD16">
        <v>0.22</v>
      </c>
      <c r="AE16" t="str">
        <f t="shared" ref="AE16" si="46">IF(AD16&lt;0.01,"***",IF(AD16&lt;0.05,"**", IF(AD16&lt;0.1,"*","")))</f>
        <v/>
      </c>
      <c r="AF16">
        <v>0.35503565276184601</v>
      </c>
      <c r="AG16">
        <v>1.4262315024671299</v>
      </c>
      <c r="AH16">
        <v>1.10915540064159</v>
      </c>
      <c r="AI16">
        <v>0.32</v>
      </c>
      <c r="AJ16">
        <v>0.75</v>
      </c>
      <c r="AK16" t="str">
        <f t="shared" ref="AK16" si="47">IF(AJ16&lt;0.01,"***",IF(AJ16&lt;0.05,"**", IF(AJ16&lt;0.1,"*","")))</f>
        <v/>
      </c>
      <c r="AL16">
        <v>0.54815971123200602</v>
      </c>
      <c r="AM16">
        <v>1.73006626497867</v>
      </c>
      <c r="AN16">
        <v>1.1084047254359699</v>
      </c>
      <c r="AO16">
        <v>0.49</v>
      </c>
      <c r="AP16">
        <v>0.62</v>
      </c>
      <c r="AQ16" t="str">
        <f t="shared" ref="AQ16" si="48">IF(AP16&lt;0.01,"***",IF(AP16&lt;0.05,"**", IF(AP16&lt;0.1,"*","")))</f>
        <v/>
      </c>
    </row>
    <row r="18" spans="1:43" x14ac:dyDescent="0.25">
      <c r="A18" t="s">
        <v>9</v>
      </c>
      <c r="B18" t="s">
        <v>76</v>
      </c>
      <c r="C18" t="s">
        <v>76</v>
      </c>
      <c r="D18" t="s">
        <v>76</v>
      </c>
      <c r="E18" t="s">
        <v>76</v>
      </c>
      <c r="F18" t="s">
        <v>76</v>
      </c>
      <c r="G18" t="str">
        <f t="shared" ref="G18" si="49">IF(F18&lt;0.01,"***",IF(F18&lt;0.05,"**", IF(F18&lt;0.1,"*","")))</f>
        <v/>
      </c>
      <c r="H18">
        <v>-0.61189315298374503</v>
      </c>
      <c r="I18">
        <v>0.54232319583375599</v>
      </c>
      <c r="J18">
        <v>0.241949324455142</v>
      </c>
      <c r="K18">
        <v>-2.5299999999999998</v>
      </c>
      <c r="L18">
        <v>1.0999999999999999E-2</v>
      </c>
      <c r="M18" t="str">
        <f t="shared" ref="M18" si="50">IF(L18&lt;0.01,"***",IF(L18&lt;0.05,"**", IF(L18&lt;0.1,"*","")))</f>
        <v>**</v>
      </c>
      <c r="N18">
        <v>-0.77199944599807302</v>
      </c>
      <c r="O18">
        <v>0.46208822358139501</v>
      </c>
      <c r="P18">
        <v>0.242335445923195</v>
      </c>
      <c r="Q18">
        <v>-3.19</v>
      </c>
      <c r="R18">
        <v>1.4E-3</v>
      </c>
      <c r="S18" t="str">
        <f t="shared" ref="S18" si="51">IF(R18&lt;0.01,"***",IF(R18&lt;0.05,"**", IF(R18&lt;0.1,"*","")))</f>
        <v>***</v>
      </c>
      <c r="T18">
        <v>-0.72805128983495404</v>
      </c>
      <c r="U18">
        <v>0.48284900665025698</v>
      </c>
      <c r="V18">
        <v>0.24562605334486001</v>
      </c>
      <c r="W18">
        <v>-2.96</v>
      </c>
      <c r="X18">
        <v>3.0000000000000001E-3</v>
      </c>
      <c r="Y18" t="str">
        <f t="shared" ref="Y18" si="52">IF(X18&lt;0.01,"***",IF(X18&lt;0.05,"**", IF(X18&lt;0.1,"*","")))</f>
        <v>***</v>
      </c>
      <c r="Z18">
        <v>-0.72426823708000798</v>
      </c>
      <c r="AA18">
        <v>0.48467910942012699</v>
      </c>
      <c r="AB18">
        <v>0.24580947800314501</v>
      </c>
      <c r="AC18">
        <v>-2.95</v>
      </c>
      <c r="AD18">
        <v>3.2000000000000002E-3</v>
      </c>
      <c r="AE18" t="str">
        <f t="shared" ref="AE18" si="53">IF(AD18&lt;0.01,"***",IF(AD18&lt;0.05,"**", IF(AD18&lt;0.1,"*","")))</f>
        <v>***</v>
      </c>
      <c r="AF18">
        <v>0.50229955415189298</v>
      </c>
      <c r="AG18">
        <v>1.6525169570640299</v>
      </c>
      <c r="AH18">
        <v>2.0056727920051798</v>
      </c>
      <c r="AI18">
        <v>0.25</v>
      </c>
      <c r="AJ18">
        <v>0.8</v>
      </c>
      <c r="AK18" t="str">
        <f t="shared" ref="AK18" si="54">IF(AJ18&lt;0.01,"***",IF(AJ18&lt;0.05,"**", IF(AJ18&lt;0.1,"*","")))</f>
        <v/>
      </c>
      <c r="AL18">
        <v>-0.294243455251404</v>
      </c>
      <c r="AM18">
        <v>0.74509507205234704</v>
      </c>
      <c r="AN18">
        <v>0.58610082936072405</v>
      </c>
      <c r="AO18">
        <v>-0.5</v>
      </c>
      <c r="AP18">
        <v>0.62</v>
      </c>
      <c r="AQ18" t="str">
        <f t="shared" ref="AQ18" si="55">IF(AP18&lt;0.01,"***",IF(AP18&lt;0.05,"**", IF(AP18&lt;0.1,"*","")))</f>
        <v/>
      </c>
    </row>
    <row r="20" spans="1:43" x14ac:dyDescent="0.25">
      <c r="A20" t="s">
        <v>77</v>
      </c>
      <c r="B20" t="s">
        <v>76</v>
      </c>
      <c r="C20" t="s">
        <v>76</v>
      </c>
      <c r="D20" t="s">
        <v>76</v>
      </c>
      <c r="E20" t="s">
        <v>76</v>
      </c>
      <c r="F20" t="s">
        <v>76</v>
      </c>
      <c r="G20" t="str">
        <f t="shared" ref="G20" si="56">IF(F20&lt;0.01,"***",IF(F20&lt;0.05,"**", IF(F20&lt;0.1,"*","")))</f>
        <v/>
      </c>
      <c r="H20">
        <v>-9.6714650756279094E-2</v>
      </c>
      <c r="I20">
        <v>0.90781501350527904</v>
      </c>
      <c r="J20">
        <v>1.62149055893458E-2</v>
      </c>
      <c r="K20">
        <v>-5.96</v>
      </c>
      <c r="L20">
        <v>0</v>
      </c>
      <c r="M20" t="str">
        <f t="shared" ref="M20" si="57">IF(L20&lt;0.01,"***",IF(L20&lt;0.05,"**", IF(L20&lt;0.1,"*","")))</f>
        <v>***</v>
      </c>
      <c r="N20">
        <v>-7.8138212321217398E-2</v>
      </c>
      <c r="O20">
        <v>0.92483659389732997</v>
      </c>
      <c r="P20">
        <v>1.6131589456376098E-2</v>
      </c>
      <c r="Q20">
        <v>-4.84</v>
      </c>
      <c r="R20">
        <v>0</v>
      </c>
      <c r="S20" t="str">
        <f t="shared" ref="S20" si="58">IF(R20&lt;0.01,"***",IF(R20&lt;0.05,"**", IF(R20&lt;0.1,"*","")))</f>
        <v>***</v>
      </c>
      <c r="T20">
        <v>-0.107834790570194</v>
      </c>
      <c r="U20">
        <v>0.89777590522448703</v>
      </c>
      <c r="V20">
        <v>1.6579797084466299E-2</v>
      </c>
      <c r="W20">
        <v>-6.5</v>
      </c>
      <c r="X20">
        <v>0</v>
      </c>
      <c r="Y20" t="str">
        <f t="shared" ref="Y20" si="59">IF(X20&lt;0.01,"***",IF(X20&lt;0.05,"**", IF(X20&lt;0.1,"*","")))</f>
        <v>***</v>
      </c>
      <c r="Z20">
        <v>-0.10712145698742299</v>
      </c>
      <c r="AA20">
        <v>0.89841654739610899</v>
      </c>
      <c r="AB20">
        <v>1.6633725668189599E-2</v>
      </c>
      <c r="AC20">
        <v>-6.44</v>
      </c>
      <c r="AD20">
        <v>0</v>
      </c>
      <c r="AE20" t="str">
        <f t="shared" ref="AE20" si="60">IF(AD20&lt;0.01,"***",IF(AD20&lt;0.05,"**", IF(AD20&lt;0.1,"*","")))</f>
        <v>***</v>
      </c>
      <c r="AF20">
        <v>-0.10725709432164</v>
      </c>
      <c r="AG20">
        <v>0.898294696834533</v>
      </c>
      <c r="AH20">
        <v>1.6568848847548199E-2</v>
      </c>
      <c r="AI20">
        <v>-6.47</v>
      </c>
      <c r="AJ20">
        <v>0</v>
      </c>
      <c r="AK20" t="str">
        <f t="shared" ref="AK20" si="61">IF(AJ20&lt;0.01,"***",IF(AJ20&lt;0.05,"**", IF(AJ20&lt;0.1,"*","")))</f>
        <v>***</v>
      </c>
      <c r="AL20">
        <v>-0.108336886073783</v>
      </c>
      <c r="AM20">
        <v>0.89732524912491196</v>
      </c>
      <c r="AN20">
        <v>1.6573655599412498E-2</v>
      </c>
      <c r="AO20">
        <v>-6.54</v>
      </c>
      <c r="AP20">
        <v>0</v>
      </c>
      <c r="AQ20" t="str">
        <f t="shared" ref="AQ20" si="62">IF(AP20&lt;0.01,"***",IF(AP20&lt;0.05,"**", IF(AP20&lt;0.1,"*","")))</f>
        <v>***</v>
      </c>
    </row>
    <row r="22" spans="1:43" x14ac:dyDescent="0.25">
      <c r="A22" t="s">
        <v>38</v>
      </c>
      <c r="B22" t="s">
        <v>76</v>
      </c>
      <c r="C22" t="s">
        <v>76</v>
      </c>
      <c r="D22" t="s">
        <v>76</v>
      </c>
      <c r="E22" t="s">
        <v>76</v>
      </c>
      <c r="F22" t="s">
        <v>76</v>
      </c>
      <c r="G22" t="str">
        <f t="shared" ref="G22" si="63">IF(F22&lt;0.01,"***",IF(F22&lt;0.05,"**", IF(F22&lt;0.1,"*","")))</f>
        <v/>
      </c>
      <c r="H22">
        <v>-1.0191647011071199E-2</v>
      </c>
      <c r="I22">
        <v>0.98986011183811795</v>
      </c>
      <c r="J22">
        <v>4.0251601020745396E-3</v>
      </c>
      <c r="K22">
        <v>-2.5299999999999998</v>
      </c>
      <c r="L22">
        <v>1.0999999999999999E-2</v>
      </c>
      <c r="M22" t="str">
        <f t="shared" ref="M22" si="64">IF(L22&lt;0.01,"***",IF(L22&lt;0.05,"**", IF(L22&lt;0.1,"*","")))</f>
        <v>**</v>
      </c>
      <c r="N22" t="s">
        <v>76</v>
      </c>
      <c r="O22" t="s">
        <v>76</v>
      </c>
      <c r="P22" t="s">
        <v>76</v>
      </c>
      <c r="Q22" t="s">
        <v>76</v>
      </c>
      <c r="R22" t="s">
        <v>76</v>
      </c>
      <c r="S22" t="str">
        <f t="shared" ref="S22" si="65">IF(R22&lt;0.01,"***",IF(R22&lt;0.05,"**", IF(R22&lt;0.1,"*","")))</f>
        <v/>
      </c>
      <c r="T22" t="s">
        <v>76</v>
      </c>
      <c r="U22" t="s">
        <v>76</v>
      </c>
      <c r="V22" t="s">
        <v>76</v>
      </c>
      <c r="W22" t="s">
        <v>76</v>
      </c>
      <c r="X22" t="s">
        <v>76</v>
      </c>
      <c r="Y22" t="str">
        <f t="shared" ref="Y22" si="66">IF(X22&lt;0.01,"***",IF(X22&lt;0.05,"**", IF(X22&lt;0.1,"*","")))</f>
        <v/>
      </c>
      <c r="Z22" t="s">
        <v>76</v>
      </c>
      <c r="AA22" t="s">
        <v>76</v>
      </c>
      <c r="AB22" t="s">
        <v>76</v>
      </c>
      <c r="AC22" t="s">
        <v>76</v>
      </c>
      <c r="AD22" t="s">
        <v>76</v>
      </c>
      <c r="AE22" t="str">
        <f t="shared" ref="AE22" si="67">IF(AD22&lt;0.01,"***",IF(AD22&lt;0.05,"**", IF(AD22&lt;0.1,"*","")))</f>
        <v/>
      </c>
      <c r="AF22" t="s">
        <v>76</v>
      </c>
      <c r="AG22" t="s">
        <v>76</v>
      </c>
      <c r="AH22" t="s">
        <v>76</v>
      </c>
      <c r="AI22" t="s">
        <v>76</v>
      </c>
      <c r="AJ22" t="s">
        <v>76</v>
      </c>
      <c r="AK22" t="str">
        <f t="shared" ref="AK22" si="68">IF(AJ22&lt;0.01,"***",IF(AJ22&lt;0.05,"**", IF(AJ22&lt;0.1,"*","")))</f>
        <v/>
      </c>
      <c r="AL22" t="s">
        <v>76</v>
      </c>
      <c r="AM22" t="s">
        <v>76</v>
      </c>
      <c r="AN22" t="s">
        <v>76</v>
      </c>
      <c r="AO22" t="s">
        <v>76</v>
      </c>
      <c r="AP22" t="s">
        <v>76</v>
      </c>
      <c r="AQ22" t="str">
        <f t="shared" ref="AQ22" si="69">IF(AP22&lt;0.01,"***",IF(AP22&lt;0.05,"**", IF(AP22&lt;0.1,"*","")))</f>
        <v/>
      </c>
    </row>
    <row r="24" spans="1:43" x14ac:dyDescent="0.25">
      <c r="A24" t="s">
        <v>10</v>
      </c>
      <c r="B24" t="s">
        <v>76</v>
      </c>
      <c r="C24" t="s">
        <v>76</v>
      </c>
      <c r="D24" t="s">
        <v>76</v>
      </c>
      <c r="E24" t="s">
        <v>76</v>
      </c>
      <c r="F24" t="s">
        <v>76</v>
      </c>
      <c r="G24" t="str">
        <f>IF(F24&lt;0.01,"***",IF(F24&lt;0.05,"**", IF(F24&lt;0.1,"*","")))</f>
        <v/>
      </c>
      <c r="H24" t="s">
        <v>76</v>
      </c>
      <c r="I24" t="s">
        <v>76</v>
      </c>
      <c r="J24" t="s">
        <v>76</v>
      </c>
      <c r="K24" t="s">
        <v>76</v>
      </c>
      <c r="L24" t="s">
        <v>76</v>
      </c>
      <c r="M24" t="str">
        <f>IF(L24&lt;0.01,"***",IF(L24&lt;0.05,"**", IF(L24&lt;0.1,"*","")))</f>
        <v/>
      </c>
      <c r="N24">
        <v>0.89919918239938801</v>
      </c>
      <c r="O24">
        <v>2.4576342061671199</v>
      </c>
      <c r="P24">
        <v>8.41970326766351E-2</v>
      </c>
      <c r="Q24">
        <v>10.68</v>
      </c>
      <c r="R24">
        <v>0</v>
      </c>
      <c r="S24" t="str">
        <f>IF(R24&lt;0.01,"***",IF(R24&lt;0.05,"**", IF(R24&lt;0.1,"*","")))</f>
        <v>***</v>
      </c>
      <c r="T24">
        <v>0.83729093896853901</v>
      </c>
      <c r="U24">
        <v>2.31010028952146</v>
      </c>
      <c r="V24">
        <v>8.5834256510009893E-2</v>
      </c>
      <c r="W24">
        <v>9.75</v>
      </c>
      <c r="X24">
        <v>0</v>
      </c>
      <c r="Y24" t="str">
        <f>IF(X24&lt;0.01,"***",IF(X24&lt;0.05,"**", IF(X24&lt;0.1,"*","")))</f>
        <v>***</v>
      </c>
      <c r="Z24">
        <v>0.84215380571907095</v>
      </c>
      <c r="AA24">
        <v>2.32136135775561</v>
      </c>
      <c r="AB24">
        <v>8.5770551477941895E-2</v>
      </c>
      <c r="AC24">
        <v>9.82</v>
      </c>
      <c r="AD24">
        <v>0</v>
      </c>
      <c r="AE24" t="str">
        <f>IF(AD24&lt;0.01,"***",IF(AD24&lt;0.05,"**", IF(AD24&lt;0.1,"*","")))</f>
        <v>***</v>
      </c>
      <c r="AF24">
        <v>0.84324276609632298</v>
      </c>
      <c r="AG24">
        <v>2.3238906051706598</v>
      </c>
      <c r="AH24">
        <v>8.5959686858569001E-2</v>
      </c>
      <c r="AI24">
        <v>9.81</v>
      </c>
      <c r="AJ24">
        <v>0</v>
      </c>
      <c r="AK24" t="str">
        <f>IF(AJ24&lt;0.01,"***",IF(AJ24&lt;0.05,"**", IF(AJ24&lt;0.1,"*","")))</f>
        <v>***</v>
      </c>
      <c r="AL24">
        <v>0.85252634625184098</v>
      </c>
      <c r="AM24">
        <v>2.34556508258318</v>
      </c>
      <c r="AN24">
        <v>8.6305568104359007E-2</v>
      </c>
      <c r="AO24">
        <v>9.8800000000000008</v>
      </c>
      <c r="AP24">
        <v>0</v>
      </c>
      <c r="AQ24" t="str">
        <f>IF(AP24&lt;0.01,"***",IF(AP24&lt;0.05,"**", IF(AP24&lt;0.1,"*","")))</f>
        <v>***</v>
      </c>
    </row>
    <row r="26" spans="1:43" x14ac:dyDescent="0.25">
      <c r="A26" t="s">
        <v>11</v>
      </c>
      <c r="B26" t="s">
        <v>76</v>
      </c>
      <c r="C26" t="s">
        <v>76</v>
      </c>
      <c r="D26" t="s">
        <v>76</v>
      </c>
      <c r="E26" t="s">
        <v>76</v>
      </c>
      <c r="F26" t="s">
        <v>76</v>
      </c>
      <c r="G26" t="str">
        <f>IF(F26&lt;0.01,"***",IF(F26&lt;0.05,"**", IF(F26&lt;0.1,"*","")))</f>
        <v/>
      </c>
      <c r="H26" t="s">
        <v>76</v>
      </c>
      <c r="I26" t="s">
        <v>76</v>
      </c>
      <c r="J26" t="s">
        <v>76</v>
      </c>
      <c r="K26" t="s">
        <v>76</v>
      </c>
      <c r="L26" t="s">
        <v>76</v>
      </c>
      <c r="M26" t="str">
        <f>IF(L26&lt;0.01,"***",IF(L26&lt;0.05,"**", IF(L26&lt;0.1,"*","")))</f>
        <v/>
      </c>
      <c r="N26">
        <v>-0.19026486700824399</v>
      </c>
      <c r="O26">
        <v>0.82674012875651903</v>
      </c>
      <c r="P26">
        <v>9.5817697656519901E-2</v>
      </c>
      <c r="Q26">
        <v>-1.99</v>
      </c>
      <c r="R26">
        <v>4.7E-2</v>
      </c>
      <c r="S26" t="str">
        <f>IF(R26&lt;0.01,"***",IF(R26&lt;0.05,"**", IF(R26&lt;0.1,"*","")))</f>
        <v>**</v>
      </c>
      <c r="T26">
        <v>-0.18252365648477001</v>
      </c>
      <c r="U26">
        <v>0.83316493394162605</v>
      </c>
      <c r="V26">
        <v>9.6928350097662305E-2</v>
      </c>
      <c r="W26">
        <v>-1.88</v>
      </c>
      <c r="X26">
        <v>0.06</v>
      </c>
      <c r="Y26" t="str">
        <f>IF(X26&lt;0.01,"***",IF(X26&lt;0.05,"**", IF(X26&lt;0.1,"*","")))</f>
        <v>*</v>
      </c>
      <c r="Z26">
        <v>-0.17983030277391099</v>
      </c>
      <c r="AA26">
        <v>0.83541196647656302</v>
      </c>
      <c r="AB26">
        <v>9.6926183391235807E-2</v>
      </c>
      <c r="AC26">
        <v>-1.86</v>
      </c>
      <c r="AD26">
        <v>6.4000000000000001E-2</v>
      </c>
      <c r="AE26" t="str">
        <f>IF(AD26&lt;0.01,"***",IF(AD26&lt;0.05,"**", IF(AD26&lt;0.1,"*","")))</f>
        <v>*</v>
      </c>
      <c r="AF26">
        <v>-0.17707438947068399</v>
      </c>
      <c r="AG26">
        <v>0.83771746484626597</v>
      </c>
      <c r="AH26">
        <v>9.7061870320212199E-2</v>
      </c>
      <c r="AI26">
        <v>-1.82</v>
      </c>
      <c r="AJ26">
        <v>6.8000000000000005E-2</v>
      </c>
      <c r="AK26" t="str">
        <f>IF(AJ26&lt;0.01,"***",IF(AJ26&lt;0.05,"**", IF(AJ26&lt;0.1,"*","")))</f>
        <v>*</v>
      </c>
      <c r="AL26">
        <v>-0.17424866354135299</v>
      </c>
      <c r="AM26">
        <v>0.840087972433192</v>
      </c>
      <c r="AN26">
        <v>9.7566134690642806E-2</v>
      </c>
      <c r="AO26">
        <v>-1.79</v>
      </c>
      <c r="AP26">
        <v>7.3999999999999996E-2</v>
      </c>
      <c r="AQ26" t="str">
        <f>IF(AP26&lt;0.01,"***",IF(AP26&lt;0.05,"**", IF(AP26&lt;0.1,"*","")))</f>
        <v>*</v>
      </c>
    </row>
    <row r="28" spans="1:43" x14ac:dyDescent="0.25">
      <c r="A28" t="s">
        <v>12</v>
      </c>
      <c r="B28" t="s">
        <v>76</v>
      </c>
      <c r="C28" t="s">
        <v>76</v>
      </c>
      <c r="D28" t="s">
        <v>76</v>
      </c>
      <c r="E28" t="s">
        <v>76</v>
      </c>
      <c r="F28" t="s">
        <v>76</v>
      </c>
      <c r="G28" t="str">
        <f>IF(F28&lt;0.01,"***",IF(F28&lt;0.05,"**", IF(F28&lt;0.1,"*","")))</f>
        <v/>
      </c>
      <c r="H28" t="s">
        <v>76</v>
      </c>
      <c r="I28" t="s">
        <v>76</v>
      </c>
      <c r="J28" t="s">
        <v>76</v>
      </c>
      <c r="K28" t="s">
        <v>76</v>
      </c>
      <c r="L28" t="s">
        <v>76</v>
      </c>
      <c r="M28" t="str">
        <f>IF(L28&lt;0.01,"***",IF(L28&lt;0.05,"**", IF(L28&lt;0.1,"*","")))</f>
        <v/>
      </c>
      <c r="N28">
        <v>-0.189371694008129</v>
      </c>
      <c r="O28">
        <v>0.82747888058511798</v>
      </c>
      <c r="P28">
        <v>0.11911566784252101</v>
      </c>
      <c r="Q28">
        <v>-1.59</v>
      </c>
      <c r="R28">
        <v>0.11</v>
      </c>
      <c r="S28" t="str">
        <f>IF(R28&lt;0.01,"***",IF(R28&lt;0.05,"**", IF(R28&lt;0.1,"*","")))</f>
        <v/>
      </c>
      <c r="T28">
        <v>-0.14365694175769</v>
      </c>
      <c r="U28">
        <v>0.86618484894663295</v>
      </c>
      <c r="V28">
        <v>0.12113125975102999</v>
      </c>
      <c r="W28">
        <v>-1.19</v>
      </c>
      <c r="X28">
        <v>0.24</v>
      </c>
      <c r="Y28" t="str">
        <f>IF(X28&lt;0.01,"***",IF(X28&lt;0.05,"**", IF(X28&lt;0.1,"*","")))</f>
        <v/>
      </c>
      <c r="Z28">
        <v>-0.15024247858966699</v>
      </c>
      <c r="AA28">
        <v>0.86049929846980999</v>
      </c>
      <c r="AB28">
        <v>0.121378261903548</v>
      </c>
      <c r="AC28">
        <v>-1.24</v>
      </c>
      <c r="AD28">
        <v>0.22</v>
      </c>
      <c r="AE28" t="str">
        <f>IF(AD28&lt;0.01,"***",IF(AD28&lt;0.05,"**", IF(AD28&lt;0.1,"*","")))</f>
        <v/>
      </c>
      <c r="AF28">
        <v>-0.14984479973062301</v>
      </c>
      <c r="AG28">
        <v>0.86084156890137997</v>
      </c>
      <c r="AH28">
        <v>0.121077414142443</v>
      </c>
      <c r="AI28">
        <v>-1.24</v>
      </c>
      <c r="AJ28">
        <v>0.22</v>
      </c>
      <c r="AK28" t="str">
        <f>IF(AJ28&lt;0.01,"***",IF(AJ28&lt;0.05,"**", IF(AJ28&lt;0.1,"*","")))</f>
        <v/>
      </c>
      <c r="AL28">
        <v>-0.171427076488678</v>
      </c>
      <c r="AM28">
        <v>0.84246170104543605</v>
      </c>
      <c r="AN28">
        <v>0.123766957620439</v>
      </c>
      <c r="AO28">
        <v>-1.39</v>
      </c>
      <c r="AP28">
        <v>0.17</v>
      </c>
      <c r="AQ28" t="str">
        <f>IF(AP28&lt;0.01,"***",IF(AP28&lt;0.05,"**", IF(AP28&lt;0.1,"*","")))</f>
        <v/>
      </c>
    </row>
    <row r="30" spans="1:43" x14ac:dyDescent="0.25">
      <c r="A30" t="s">
        <v>13</v>
      </c>
      <c r="B30" t="s">
        <v>76</v>
      </c>
      <c r="C30" t="s">
        <v>76</v>
      </c>
      <c r="D30" t="s">
        <v>76</v>
      </c>
      <c r="E30" t="s">
        <v>76</v>
      </c>
      <c r="F30" t="s">
        <v>76</v>
      </c>
      <c r="G30" t="str">
        <f>IF(F30&lt;0.01,"***",IF(F30&lt;0.05,"**", IF(F30&lt;0.1,"*","")))</f>
        <v/>
      </c>
      <c r="H30" t="s">
        <v>76</v>
      </c>
      <c r="I30" t="s">
        <v>76</v>
      </c>
      <c r="J30" t="s">
        <v>76</v>
      </c>
      <c r="K30" t="s">
        <v>76</v>
      </c>
      <c r="L30" t="s">
        <v>76</v>
      </c>
      <c r="M30" t="str">
        <f>IF(L30&lt;0.01,"***",IF(L30&lt;0.05,"**", IF(L30&lt;0.1,"*","")))</f>
        <v/>
      </c>
      <c r="N30" t="s">
        <v>76</v>
      </c>
      <c r="O30" t="s">
        <v>76</v>
      </c>
      <c r="P30" t="s">
        <v>76</v>
      </c>
      <c r="Q30" t="s">
        <v>76</v>
      </c>
      <c r="R30" t="s">
        <v>76</v>
      </c>
      <c r="S30" t="str">
        <f>IF(R30&lt;0.01,"***",IF(R30&lt;0.05,"**", IF(R30&lt;0.1,"*","")))</f>
        <v/>
      </c>
      <c r="T30">
        <v>6.3585296199613395E-2</v>
      </c>
      <c r="U30">
        <v>1.06565037785239</v>
      </c>
      <c r="V30">
        <v>7.7045544111873004E-2</v>
      </c>
      <c r="W30">
        <v>0.83</v>
      </c>
      <c r="X30">
        <v>0.41</v>
      </c>
      <c r="Y30" t="str">
        <f>IF(X30&lt;0.01,"***",IF(X30&lt;0.05,"**", IF(X30&lt;0.1,"*","")))</f>
        <v/>
      </c>
      <c r="Z30">
        <v>5.8814325377597197E-2</v>
      </c>
      <c r="AA30">
        <v>1.0605782999819</v>
      </c>
      <c r="AB30">
        <v>9.2498771364806803E-2</v>
      </c>
      <c r="AC30">
        <v>0.64</v>
      </c>
      <c r="AD30">
        <v>0.52</v>
      </c>
      <c r="AE30" t="str">
        <f>IF(AD30&lt;0.01,"***",IF(AD30&lt;0.05,"**", IF(AD30&lt;0.1,"*","")))</f>
        <v/>
      </c>
      <c r="AF30">
        <v>5.24408695637033E-2</v>
      </c>
      <c r="AG30">
        <v>1.0538402462026299</v>
      </c>
      <c r="AH30">
        <v>0.38888687895313501</v>
      </c>
      <c r="AI30">
        <v>0.13</v>
      </c>
      <c r="AJ30">
        <v>0.89</v>
      </c>
      <c r="AK30" t="str">
        <f>IF(AJ30&lt;0.01,"***",IF(AJ30&lt;0.05,"**", IF(AJ30&lt;0.1,"*","")))</f>
        <v/>
      </c>
      <c r="AL30">
        <v>5.86258274136525E-2</v>
      </c>
      <c r="AM30">
        <v>1.06037840197252</v>
      </c>
      <c r="AN30">
        <v>7.7103003131083106E-2</v>
      </c>
      <c r="AO30">
        <v>0.76</v>
      </c>
      <c r="AP30">
        <v>0.45</v>
      </c>
      <c r="AQ30" t="str">
        <f>IF(AP30&lt;0.01,"***",IF(AP30&lt;0.05,"**", IF(AP30&lt;0.1,"*","")))</f>
        <v/>
      </c>
    </row>
    <row r="32" spans="1:43" x14ac:dyDescent="0.25">
      <c r="A32" t="s">
        <v>14</v>
      </c>
      <c r="B32" t="s">
        <v>76</v>
      </c>
      <c r="C32" t="s">
        <v>76</v>
      </c>
      <c r="D32" t="s">
        <v>76</v>
      </c>
      <c r="E32" t="s">
        <v>76</v>
      </c>
      <c r="F32" t="s">
        <v>76</v>
      </c>
      <c r="G32" t="str">
        <f>IF(F32&lt;0.01,"***",IF(F32&lt;0.05,"**", IF(F32&lt;0.1,"*","")))</f>
        <v/>
      </c>
      <c r="H32" t="s">
        <v>76</v>
      </c>
      <c r="I32" t="s">
        <v>76</v>
      </c>
      <c r="J32" t="s">
        <v>76</v>
      </c>
      <c r="K32" t="s">
        <v>76</v>
      </c>
      <c r="L32" t="s">
        <v>76</v>
      </c>
      <c r="M32" t="str">
        <f>IF(L32&lt;0.01,"***",IF(L32&lt;0.05,"**", IF(L32&lt;0.1,"*","")))</f>
        <v/>
      </c>
      <c r="N32" t="s">
        <v>76</v>
      </c>
      <c r="O32" t="s">
        <v>76</v>
      </c>
      <c r="P32" t="s">
        <v>76</v>
      </c>
      <c r="Q32" t="s">
        <v>76</v>
      </c>
      <c r="R32" t="s">
        <v>76</v>
      </c>
      <c r="S32" t="str">
        <f>IF(R32&lt;0.01,"***",IF(R32&lt;0.05,"**", IF(R32&lt;0.1,"*","")))</f>
        <v/>
      </c>
      <c r="T32">
        <v>1.1102747105339701</v>
      </c>
      <c r="U32">
        <v>3.0351920791562099</v>
      </c>
      <c r="V32">
        <v>0.143853501086881</v>
      </c>
      <c r="W32">
        <v>7.72</v>
      </c>
      <c r="X32">
        <v>0</v>
      </c>
      <c r="Y32" t="str">
        <f>IF(X32&lt;0.01,"***",IF(X32&lt;0.05,"**", IF(X32&lt;0.1,"*","")))</f>
        <v>***</v>
      </c>
      <c r="Z32">
        <v>1.1059621672998701</v>
      </c>
      <c r="AA32">
        <v>3.0221308658573198</v>
      </c>
      <c r="AB32">
        <v>0.143654468938271</v>
      </c>
      <c r="AC32">
        <v>7.7</v>
      </c>
      <c r="AD32">
        <v>0</v>
      </c>
      <c r="AE32" t="str">
        <f>IF(AD32&lt;0.01,"***",IF(AD32&lt;0.05,"**", IF(AD32&lt;0.1,"*","")))</f>
        <v>***</v>
      </c>
      <c r="AF32">
        <v>1.1070430232684301</v>
      </c>
      <c r="AG32">
        <v>3.02539911997924</v>
      </c>
      <c r="AH32">
        <v>0.143902541106318</v>
      </c>
      <c r="AI32">
        <v>7.69</v>
      </c>
      <c r="AJ32">
        <v>0</v>
      </c>
      <c r="AK32" t="str">
        <f>IF(AJ32&lt;0.01,"***",IF(AJ32&lt;0.05,"**", IF(AJ32&lt;0.1,"*","")))</f>
        <v>***</v>
      </c>
      <c r="AL32">
        <v>1.1234545725329399</v>
      </c>
      <c r="AM32">
        <v>3.0754602736129799</v>
      </c>
      <c r="AN32">
        <v>0.14426333365003399</v>
      </c>
      <c r="AO32">
        <v>7.79</v>
      </c>
      <c r="AP32">
        <v>0</v>
      </c>
      <c r="AQ32" t="str">
        <f>IF(AP32&lt;0.01,"***",IF(AP32&lt;0.05,"**", IF(AP32&lt;0.1,"*","")))</f>
        <v>***</v>
      </c>
    </row>
    <row r="34" spans="1:43" x14ac:dyDescent="0.25">
      <c r="A34" t="s">
        <v>15</v>
      </c>
      <c r="B34" t="s">
        <v>76</v>
      </c>
      <c r="C34" t="s">
        <v>76</v>
      </c>
      <c r="D34" t="s">
        <v>76</v>
      </c>
      <c r="E34" t="s">
        <v>76</v>
      </c>
      <c r="F34" t="s">
        <v>76</v>
      </c>
      <c r="G34" t="str">
        <f>IF(F34&lt;0.01,"***",IF(F34&lt;0.05,"**", IF(F34&lt;0.1,"*","")))</f>
        <v/>
      </c>
      <c r="H34" t="s">
        <v>76</v>
      </c>
      <c r="I34" t="s">
        <v>76</v>
      </c>
      <c r="J34" t="s">
        <v>76</v>
      </c>
      <c r="K34" t="s">
        <v>76</v>
      </c>
      <c r="L34" t="s">
        <v>76</v>
      </c>
      <c r="M34" t="str">
        <f>IF(L34&lt;0.01,"***",IF(L34&lt;0.05,"**", IF(L34&lt;0.1,"*","")))</f>
        <v/>
      </c>
      <c r="N34" t="s">
        <v>76</v>
      </c>
      <c r="O34" t="s">
        <v>76</v>
      </c>
      <c r="P34" t="s">
        <v>76</v>
      </c>
      <c r="Q34" t="s">
        <v>76</v>
      </c>
      <c r="R34" t="s">
        <v>76</v>
      </c>
      <c r="S34" t="str">
        <f>IF(R34&lt;0.01,"***",IF(R34&lt;0.05,"**", IF(R34&lt;0.1,"*","")))</f>
        <v/>
      </c>
      <c r="T34">
        <v>1.6564135040295001E-2</v>
      </c>
      <c r="U34">
        <v>1.0167020809240299</v>
      </c>
      <c r="V34">
        <v>0.155931442406291</v>
      </c>
      <c r="W34">
        <v>0.11</v>
      </c>
      <c r="X34">
        <v>0.92</v>
      </c>
      <c r="Y34" t="str">
        <f>IF(X34&lt;0.01,"***",IF(X34&lt;0.05,"**", IF(X34&lt;0.1,"*","")))</f>
        <v/>
      </c>
      <c r="Z34">
        <v>6.0879666927953997E-2</v>
      </c>
      <c r="AA34">
        <v>1.0627710199906799</v>
      </c>
      <c r="AB34">
        <v>0.15801516938805699</v>
      </c>
      <c r="AC34">
        <v>0.39</v>
      </c>
      <c r="AD34">
        <v>0.7</v>
      </c>
      <c r="AE34" t="str">
        <f>IF(AD34&lt;0.01,"***",IF(AD34&lt;0.05,"**", IF(AD34&lt;0.1,"*","")))</f>
        <v/>
      </c>
      <c r="AF34">
        <v>-1.23595248287727E-2</v>
      </c>
      <c r="AG34">
        <v>0.987716540399034</v>
      </c>
      <c r="AH34">
        <v>0.15690748786623501</v>
      </c>
      <c r="AI34">
        <v>-0.08</v>
      </c>
      <c r="AJ34">
        <v>0.94</v>
      </c>
      <c r="AK34" t="str">
        <f>IF(AJ34&lt;0.01,"***",IF(AJ34&lt;0.05,"**", IF(AJ34&lt;0.1,"*","")))</f>
        <v/>
      </c>
      <c r="AL34">
        <v>2.2339146318421099E-2</v>
      </c>
      <c r="AM34">
        <v>1.0225905334824701</v>
      </c>
      <c r="AN34">
        <v>0.15611614980267899</v>
      </c>
      <c r="AO34">
        <v>0.14000000000000001</v>
      </c>
      <c r="AP34">
        <v>0.89</v>
      </c>
      <c r="AQ34" t="str">
        <f>IF(AP34&lt;0.01,"***",IF(AP34&lt;0.05,"**", IF(AP34&lt;0.1,"*","")))</f>
        <v/>
      </c>
    </row>
    <row r="36" spans="1:43" x14ac:dyDescent="0.25">
      <c r="A36" t="s">
        <v>16</v>
      </c>
      <c r="B36" t="s">
        <v>76</v>
      </c>
      <c r="C36" t="s">
        <v>76</v>
      </c>
      <c r="D36" t="s">
        <v>76</v>
      </c>
      <c r="E36" t="s">
        <v>76</v>
      </c>
      <c r="F36" t="s">
        <v>76</v>
      </c>
      <c r="G36" t="str">
        <f>IF(F36&lt;0.01,"***",IF(F36&lt;0.05,"**", IF(F36&lt;0.1,"*","")))</f>
        <v/>
      </c>
      <c r="H36" t="s">
        <v>76</v>
      </c>
      <c r="I36" t="s">
        <v>76</v>
      </c>
      <c r="J36" t="s">
        <v>76</v>
      </c>
      <c r="K36" t="s">
        <v>76</v>
      </c>
      <c r="L36" t="s">
        <v>76</v>
      </c>
      <c r="M36" t="str">
        <f>IF(L36&lt;0.01,"***",IF(L36&lt;0.05,"**", IF(L36&lt;0.1,"*","")))</f>
        <v/>
      </c>
      <c r="N36" t="s">
        <v>76</v>
      </c>
      <c r="O36" t="s">
        <v>76</v>
      </c>
      <c r="P36" t="s">
        <v>76</v>
      </c>
      <c r="Q36" t="s">
        <v>76</v>
      </c>
      <c r="R36" t="s">
        <v>76</v>
      </c>
      <c r="S36" t="str">
        <f>IF(R36&lt;0.01,"***",IF(R36&lt;0.05,"**", IF(R36&lt;0.1,"*","")))</f>
        <v/>
      </c>
      <c r="T36">
        <v>0.20753632985161199</v>
      </c>
      <c r="U36">
        <v>1.2306424250846599</v>
      </c>
      <c r="V36">
        <v>0.15537046262416401</v>
      </c>
      <c r="W36">
        <v>1.34</v>
      </c>
      <c r="X36">
        <v>0.18</v>
      </c>
      <c r="Y36" t="str">
        <f>IF(X36&lt;0.01,"***",IF(X36&lt;0.05,"**", IF(X36&lt;0.1,"*","")))</f>
        <v/>
      </c>
      <c r="Z36">
        <v>0.246350887709124</v>
      </c>
      <c r="AA36">
        <v>1.27934840242296</v>
      </c>
      <c r="AB36">
        <v>0.156785487422445</v>
      </c>
      <c r="AC36">
        <v>1.57</v>
      </c>
      <c r="AD36">
        <v>0.12</v>
      </c>
      <c r="AE36" t="str">
        <f>IF(AD36&lt;0.01,"***",IF(AD36&lt;0.05,"**", IF(AD36&lt;0.1,"*","")))</f>
        <v/>
      </c>
      <c r="AF36">
        <v>0.18635243835050899</v>
      </c>
      <c r="AG36">
        <v>1.20484681978351</v>
      </c>
      <c r="AH36">
        <v>0.15616543140696801</v>
      </c>
      <c r="AI36">
        <v>1.19</v>
      </c>
      <c r="AJ36">
        <v>0.23</v>
      </c>
      <c r="AK36" t="str">
        <f>IF(AJ36&lt;0.01,"***",IF(AJ36&lt;0.05,"**", IF(AJ36&lt;0.1,"*","")))</f>
        <v/>
      </c>
      <c r="AL36">
        <v>0.21332725378116901</v>
      </c>
      <c r="AM36">
        <v>1.2377896563155899</v>
      </c>
      <c r="AN36">
        <v>0.155637698563731</v>
      </c>
      <c r="AO36">
        <v>1.37</v>
      </c>
      <c r="AP36">
        <v>0.17</v>
      </c>
      <c r="AQ36" t="str">
        <f>IF(AP36&lt;0.01,"***",IF(AP36&lt;0.05,"**", IF(AP36&lt;0.1,"*","")))</f>
        <v/>
      </c>
    </row>
    <row r="38" spans="1:43" x14ac:dyDescent="0.25">
      <c r="A38" t="s">
        <v>17</v>
      </c>
      <c r="B38" t="s">
        <v>76</v>
      </c>
      <c r="C38" t="s">
        <v>76</v>
      </c>
      <c r="D38" t="s">
        <v>76</v>
      </c>
      <c r="E38" t="s">
        <v>76</v>
      </c>
      <c r="F38" t="s">
        <v>76</v>
      </c>
      <c r="G38" t="str">
        <f>IF(F38&lt;0.01,"***",IF(F38&lt;0.05,"**", IF(F38&lt;0.1,"*","")))</f>
        <v/>
      </c>
      <c r="H38" t="s">
        <v>76</v>
      </c>
      <c r="I38" t="s">
        <v>76</v>
      </c>
      <c r="J38" t="s">
        <v>76</v>
      </c>
      <c r="K38" t="s">
        <v>76</v>
      </c>
      <c r="L38" t="s">
        <v>76</v>
      </c>
      <c r="M38" t="str">
        <f>IF(L38&lt;0.01,"***",IF(L38&lt;0.05,"**", IF(L38&lt;0.1,"*","")))</f>
        <v/>
      </c>
      <c r="N38" t="s">
        <v>76</v>
      </c>
      <c r="O38" t="s">
        <v>76</v>
      </c>
      <c r="P38" t="s">
        <v>76</v>
      </c>
      <c r="Q38" t="s">
        <v>76</v>
      </c>
      <c r="R38" t="s">
        <v>76</v>
      </c>
      <c r="S38" t="str">
        <f>IF(R38&lt;0.01,"***",IF(R38&lt;0.05,"**", IF(R38&lt;0.1,"*","")))</f>
        <v/>
      </c>
      <c r="T38">
        <v>0.43805245073154497</v>
      </c>
      <c r="U38">
        <v>1.54968618746209</v>
      </c>
      <c r="V38">
        <v>0.18438309666361299</v>
      </c>
      <c r="W38">
        <v>2.38</v>
      </c>
      <c r="X38">
        <v>1.7999999999999999E-2</v>
      </c>
      <c r="Y38" t="str">
        <f>IF(X38&lt;0.01,"***",IF(X38&lt;0.05,"**", IF(X38&lt;0.1,"*","")))</f>
        <v>**</v>
      </c>
      <c r="Z38">
        <v>0.45944630067713699</v>
      </c>
      <c r="AA38">
        <v>1.5831971270818399</v>
      </c>
      <c r="AB38">
        <v>0.18549755646819499</v>
      </c>
      <c r="AC38">
        <v>2.48</v>
      </c>
      <c r="AD38">
        <v>1.2999999999999999E-2</v>
      </c>
      <c r="AE38" t="str">
        <f>IF(AD38&lt;0.01,"***",IF(AD38&lt;0.05,"**", IF(AD38&lt;0.1,"*","")))</f>
        <v>**</v>
      </c>
      <c r="AF38">
        <v>0.40786346757688202</v>
      </c>
      <c r="AG38">
        <v>1.5036018567501701</v>
      </c>
      <c r="AH38">
        <v>0.185337988661815</v>
      </c>
      <c r="AI38">
        <v>2.2000000000000002</v>
      </c>
      <c r="AJ38">
        <v>2.8000000000000001E-2</v>
      </c>
      <c r="AK38" t="str">
        <f>IF(AJ38&lt;0.01,"***",IF(AJ38&lt;0.05,"**", IF(AJ38&lt;0.1,"*","")))</f>
        <v>**</v>
      </c>
      <c r="AL38">
        <v>0.444646594136554</v>
      </c>
      <c r="AM38">
        <v>1.5599388068853901</v>
      </c>
      <c r="AN38">
        <v>0.18467313644078201</v>
      </c>
      <c r="AO38">
        <v>2.41</v>
      </c>
      <c r="AP38">
        <v>1.6E-2</v>
      </c>
      <c r="AQ38" t="str">
        <f>IF(AP38&lt;0.01,"***",IF(AP38&lt;0.05,"**", IF(AP38&lt;0.1,"*","")))</f>
        <v>**</v>
      </c>
    </row>
    <row r="40" spans="1:43" x14ac:dyDescent="0.25">
      <c r="A40" t="s">
        <v>18</v>
      </c>
      <c r="B40" t="s">
        <v>76</v>
      </c>
      <c r="C40" t="s">
        <v>76</v>
      </c>
      <c r="D40" t="s">
        <v>76</v>
      </c>
      <c r="E40" t="s">
        <v>76</v>
      </c>
      <c r="F40" t="s">
        <v>76</v>
      </c>
      <c r="G40" t="str">
        <f>IF(F40&lt;0.01,"***",IF(F40&lt;0.05,"**", IF(F40&lt;0.1,"*","")))</f>
        <v/>
      </c>
      <c r="H40" t="s">
        <v>76</v>
      </c>
      <c r="I40" t="s">
        <v>76</v>
      </c>
      <c r="J40" t="s">
        <v>76</v>
      </c>
      <c r="K40" t="s">
        <v>76</v>
      </c>
      <c r="L40" t="s">
        <v>76</v>
      </c>
      <c r="M40" t="str">
        <f>IF(L40&lt;0.01,"***",IF(L40&lt;0.05,"**", IF(L40&lt;0.1,"*","")))</f>
        <v/>
      </c>
      <c r="N40" t="s">
        <v>76</v>
      </c>
      <c r="O40" t="s">
        <v>76</v>
      </c>
      <c r="P40" t="s">
        <v>76</v>
      </c>
      <c r="Q40" t="s">
        <v>76</v>
      </c>
      <c r="R40" t="s">
        <v>76</v>
      </c>
      <c r="S40" t="str">
        <f>IF(R40&lt;0.01,"***",IF(R40&lt;0.05,"**", IF(R40&lt;0.1,"*","")))</f>
        <v/>
      </c>
      <c r="T40">
        <v>0.36264659792750398</v>
      </c>
      <c r="U40">
        <v>1.4371278855138301</v>
      </c>
      <c r="V40">
        <v>0.14699076699147801</v>
      </c>
      <c r="W40">
        <v>2.4700000000000002</v>
      </c>
      <c r="X40">
        <v>1.4E-2</v>
      </c>
      <c r="Y40" t="str">
        <f>IF(X40&lt;0.01,"***",IF(X40&lt;0.05,"**", IF(X40&lt;0.1,"*","")))</f>
        <v>**</v>
      </c>
      <c r="Z40">
        <v>0.36303301507408903</v>
      </c>
      <c r="AA40">
        <v>1.43768332367913</v>
      </c>
      <c r="AB40">
        <v>0.147142831708762</v>
      </c>
      <c r="AC40">
        <v>2.4700000000000002</v>
      </c>
      <c r="AD40">
        <v>1.4E-2</v>
      </c>
      <c r="AE40" t="str">
        <f>IF(AD40&lt;0.01,"***",IF(AD40&lt;0.05,"**", IF(AD40&lt;0.1,"*","")))</f>
        <v>**</v>
      </c>
      <c r="AF40">
        <v>0.34643289738591099</v>
      </c>
      <c r="AG40">
        <v>1.4140146065703501</v>
      </c>
      <c r="AH40">
        <v>0.14779056584181099</v>
      </c>
      <c r="AI40">
        <v>2.34</v>
      </c>
      <c r="AJ40">
        <v>1.9E-2</v>
      </c>
      <c r="AK40" t="str">
        <f>IF(AJ40&lt;0.01,"***",IF(AJ40&lt;0.05,"**", IF(AJ40&lt;0.1,"*","")))</f>
        <v>**</v>
      </c>
      <c r="AL40">
        <v>0.36257344961656501</v>
      </c>
      <c r="AM40">
        <v>1.4370227658811101</v>
      </c>
      <c r="AN40">
        <v>0.147138277130204</v>
      </c>
      <c r="AO40">
        <v>2.46</v>
      </c>
      <c r="AP40">
        <v>1.4E-2</v>
      </c>
      <c r="AQ40" t="str">
        <f>IF(AP40&lt;0.01,"***",IF(AP40&lt;0.05,"**", IF(AP40&lt;0.1,"*","")))</f>
        <v>**</v>
      </c>
    </row>
    <row r="42" spans="1:43" x14ac:dyDescent="0.25">
      <c r="A42" t="s">
        <v>19</v>
      </c>
      <c r="B42" t="s">
        <v>76</v>
      </c>
      <c r="C42" t="s">
        <v>76</v>
      </c>
      <c r="D42" t="s">
        <v>76</v>
      </c>
      <c r="E42" t="s">
        <v>76</v>
      </c>
      <c r="F42" t="s">
        <v>76</v>
      </c>
      <c r="G42" t="str">
        <f>IF(F42&lt;0.01,"***",IF(F42&lt;0.05,"**", IF(F42&lt;0.1,"*","")))</f>
        <v/>
      </c>
      <c r="H42" t="s">
        <v>76</v>
      </c>
      <c r="I42" t="s">
        <v>76</v>
      </c>
      <c r="J42" t="s">
        <v>76</v>
      </c>
      <c r="K42" t="s">
        <v>76</v>
      </c>
      <c r="L42" t="s">
        <v>76</v>
      </c>
      <c r="M42" t="str">
        <f>IF(L42&lt;0.01,"***",IF(L42&lt;0.05,"**", IF(L42&lt;0.1,"*","")))</f>
        <v/>
      </c>
      <c r="N42" t="s">
        <v>76</v>
      </c>
      <c r="O42" t="s">
        <v>76</v>
      </c>
      <c r="P42" t="s">
        <v>76</v>
      </c>
      <c r="Q42" t="s">
        <v>76</v>
      </c>
      <c r="R42" t="s">
        <v>76</v>
      </c>
      <c r="S42" t="str">
        <f>IF(R42&lt;0.01,"***",IF(R42&lt;0.05,"**", IF(R42&lt;0.1,"*","")))</f>
        <v/>
      </c>
      <c r="T42">
        <v>0.69888433657466997</v>
      </c>
      <c r="U42">
        <v>2.0115072900250599</v>
      </c>
      <c r="V42">
        <v>0.202790895195614</v>
      </c>
      <c r="W42">
        <v>3.45</v>
      </c>
      <c r="X42">
        <v>5.9999999999999995E-4</v>
      </c>
      <c r="Y42" t="str">
        <f>IF(X42&lt;0.01,"***",IF(X42&lt;0.05,"**", IF(X42&lt;0.1,"*","")))</f>
        <v>***</v>
      </c>
      <c r="Z42">
        <v>0.71221246737940203</v>
      </c>
      <c r="AA42">
        <v>2.0384963798356099</v>
      </c>
      <c r="AB42">
        <v>0.20504511984789001</v>
      </c>
      <c r="AC42">
        <v>3.47</v>
      </c>
      <c r="AD42">
        <v>5.0000000000000001E-4</v>
      </c>
      <c r="AE42" t="str">
        <f>IF(AD42&lt;0.01,"***",IF(AD42&lt;0.05,"**", IF(AD42&lt;0.1,"*","")))</f>
        <v>***</v>
      </c>
      <c r="AF42">
        <v>0.67469040107112699</v>
      </c>
      <c r="AG42">
        <v>1.9634250075822499</v>
      </c>
      <c r="AH42">
        <v>0.203379449862573</v>
      </c>
      <c r="AI42">
        <v>3.32</v>
      </c>
      <c r="AJ42">
        <v>8.9999999999999998E-4</v>
      </c>
      <c r="AK42" t="str">
        <f>IF(AJ42&lt;0.01,"***",IF(AJ42&lt;0.05,"**", IF(AJ42&lt;0.1,"*","")))</f>
        <v>***</v>
      </c>
      <c r="AL42">
        <v>0.70711565615921801</v>
      </c>
      <c r="AM42">
        <v>2.0281329811923801</v>
      </c>
      <c r="AN42">
        <v>0.20318736804641799</v>
      </c>
      <c r="AO42">
        <v>3.48</v>
      </c>
      <c r="AP42">
        <v>5.0000000000000001E-4</v>
      </c>
      <c r="AQ42" t="str">
        <f>IF(AP42&lt;0.01,"***",IF(AP42&lt;0.05,"**", IF(AP42&lt;0.1,"*","")))</f>
        <v>***</v>
      </c>
    </row>
    <row r="44" spans="1:43" x14ac:dyDescent="0.25">
      <c r="A44" t="s">
        <v>20</v>
      </c>
      <c r="B44" t="s">
        <v>76</v>
      </c>
      <c r="C44" t="s">
        <v>76</v>
      </c>
      <c r="D44" t="s">
        <v>76</v>
      </c>
      <c r="E44" t="s">
        <v>76</v>
      </c>
      <c r="F44" t="s">
        <v>76</v>
      </c>
      <c r="G44" t="str">
        <f>IF(F44&lt;0.01,"***",IF(F44&lt;0.05,"**", IF(F44&lt;0.1,"*","")))</f>
        <v/>
      </c>
      <c r="H44" t="s">
        <v>76</v>
      </c>
      <c r="I44" t="s">
        <v>76</v>
      </c>
      <c r="J44" t="s">
        <v>76</v>
      </c>
      <c r="K44" t="s">
        <v>76</v>
      </c>
      <c r="L44" t="s">
        <v>76</v>
      </c>
      <c r="M44" t="str">
        <f>IF(L44&lt;0.01,"***",IF(L44&lt;0.05,"**", IF(L44&lt;0.1,"*","")))</f>
        <v/>
      </c>
      <c r="N44" t="s">
        <v>76</v>
      </c>
      <c r="O44" t="s">
        <v>76</v>
      </c>
      <c r="P44" t="s">
        <v>76</v>
      </c>
      <c r="Q44" t="s">
        <v>76</v>
      </c>
      <c r="R44" t="s">
        <v>76</v>
      </c>
      <c r="S44" t="str">
        <f>IF(R44&lt;0.01,"***",IF(R44&lt;0.05,"**", IF(R44&lt;0.1,"*","")))</f>
        <v/>
      </c>
      <c r="T44">
        <v>0.30672769278936401</v>
      </c>
      <c r="U44">
        <v>1.35897086011848</v>
      </c>
      <c r="V44">
        <v>0.19447933276186599</v>
      </c>
      <c r="W44">
        <v>1.58</v>
      </c>
      <c r="X44">
        <v>0.11</v>
      </c>
      <c r="Y44" t="str">
        <f>IF(X44&lt;0.01,"***",IF(X44&lt;0.05,"**", IF(X44&lt;0.1,"*","")))</f>
        <v/>
      </c>
      <c r="Z44">
        <v>0.327231254811511</v>
      </c>
      <c r="AA44">
        <v>1.3871222187796</v>
      </c>
      <c r="AB44">
        <v>0.19472890247479599</v>
      </c>
      <c r="AC44">
        <v>1.68</v>
      </c>
      <c r="AD44">
        <v>9.2999999999999999E-2</v>
      </c>
      <c r="AE44" t="str">
        <f>IF(AD44&lt;0.01,"***",IF(AD44&lt;0.05,"**", IF(AD44&lt;0.1,"*","")))</f>
        <v>*</v>
      </c>
      <c r="AF44">
        <v>0.28310641346217402</v>
      </c>
      <c r="AG44">
        <v>1.3272463911863099</v>
      </c>
      <c r="AH44">
        <v>0.195069601898268</v>
      </c>
      <c r="AI44">
        <v>1.45</v>
      </c>
      <c r="AJ44">
        <v>0.15</v>
      </c>
      <c r="AK44" t="str">
        <f>IF(AJ44&lt;0.01,"***",IF(AJ44&lt;0.05,"**", IF(AJ44&lt;0.1,"*","")))</f>
        <v/>
      </c>
      <c r="AL44">
        <v>0.30080796651217301</v>
      </c>
      <c r="AM44">
        <v>1.3509498890079601</v>
      </c>
      <c r="AN44">
        <v>0.194603979666268</v>
      </c>
      <c r="AO44">
        <v>1.55</v>
      </c>
      <c r="AP44">
        <v>0.12</v>
      </c>
      <c r="AQ44" t="str">
        <f>IF(AP44&lt;0.01,"***",IF(AP44&lt;0.05,"**", IF(AP44&lt;0.1,"*","")))</f>
        <v/>
      </c>
    </row>
    <row r="46" spans="1:43" x14ac:dyDescent="0.25">
      <c r="A46" t="s">
        <v>21</v>
      </c>
      <c r="B46" t="s">
        <v>76</v>
      </c>
      <c r="C46" t="s">
        <v>76</v>
      </c>
      <c r="D46" t="s">
        <v>76</v>
      </c>
      <c r="E46" t="s">
        <v>76</v>
      </c>
      <c r="F46" t="s">
        <v>76</v>
      </c>
      <c r="G46" t="str">
        <f>IF(F46&lt;0.01,"***",IF(F46&lt;0.05,"**", IF(F46&lt;0.1,"*","")))</f>
        <v/>
      </c>
      <c r="H46" t="s">
        <v>76</v>
      </c>
      <c r="I46" t="s">
        <v>76</v>
      </c>
      <c r="J46" t="s">
        <v>76</v>
      </c>
      <c r="K46" t="s">
        <v>76</v>
      </c>
      <c r="L46" t="s">
        <v>76</v>
      </c>
      <c r="M46" t="str">
        <f>IF(L46&lt;0.01,"***",IF(L46&lt;0.05,"**", IF(L46&lt;0.1,"*","")))</f>
        <v/>
      </c>
      <c r="N46" t="s">
        <v>76</v>
      </c>
      <c r="O46" t="s">
        <v>76</v>
      </c>
      <c r="P46" t="s">
        <v>76</v>
      </c>
      <c r="Q46" t="s">
        <v>76</v>
      </c>
      <c r="R46" t="s">
        <v>76</v>
      </c>
      <c r="S46" t="str">
        <f>IF(R46&lt;0.01,"***",IF(R46&lt;0.05,"**", IF(R46&lt;0.1,"*","")))</f>
        <v/>
      </c>
      <c r="T46">
        <v>0.26904541902748502</v>
      </c>
      <c r="U46">
        <v>1.3087145802401099</v>
      </c>
      <c r="V46">
        <v>0.23491517342551699</v>
      </c>
      <c r="W46">
        <v>1.1499999999999999</v>
      </c>
      <c r="X46">
        <v>0.25</v>
      </c>
      <c r="Y46" t="str">
        <f>IF(X46&lt;0.01,"***",IF(X46&lt;0.05,"**", IF(X46&lt;0.1,"*","")))</f>
        <v/>
      </c>
      <c r="Z46">
        <v>0.28788583090571701</v>
      </c>
      <c r="AA46">
        <v>1.3336050389521299</v>
      </c>
      <c r="AB46">
        <v>0.235656501173752</v>
      </c>
      <c r="AC46">
        <v>1.22</v>
      </c>
      <c r="AD46">
        <v>0.22</v>
      </c>
      <c r="AE46" t="str">
        <f>IF(AD46&lt;0.01,"***",IF(AD46&lt;0.05,"**", IF(AD46&lt;0.1,"*","")))</f>
        <v/>
      </c>
      <c r="AF46">
        <v>0.20680677769835901</v>
      </c>
      <c r="AG46">
        <v>1.22974493467639</v>
      </c>
      <c r="AH46">
        <v>0.23798147367726399</v>
      </c>
      <c r="AI46">
        <v>0.87</v>
      </c>
      <c r="AJ46">
        <v>0.38</v>
      </c>
      <c r="AK46" t="str">
        <f>IF(AJ46&lt;0.01,"***",IF(AJ46&lt;0.05,"**", IF(AJ46&lt;0.1,"*","")))</f>
        <v/>
      </c>
      <c r="AL46">
        <v>0.25317355584033702</v>
      </c>
      <c r="AM46">
        <v>1.28810681589669</v>
      </c>
      <c r="AN46">
        <v>0.23584642482124299</v>
      </c>
      <c r="AO46">
        <v>1.07</v>
      </c>
      <c r="AP46">
        <v>0.28000000000000003</v>
      </c>
      <c r="AQ46" t="str">
        <f>IF(AP46&lt;0.01,"***",IF(AP46&lt;0.05,"**", IF(AP46&lt;0.1,"*","")))</f>
        <v/>
      </c>
    </row>
    <row r="48" spans="1:43" x14ac:dyDescent="0.25">
      <c r="A48" t="s">
        <v>22</v>
      </c>
      <c r="B48" t="s">
        <v>76</v>
      </c>
      <c r="C48" t="s">
        <v>76</v>
      </c>
      <c r="D48" t="s">
        <v>76</v>
      </c>
      <c r="E48" t="s">
        <v>76</v>
      </c>
      <c r="F48" t="s">
        <v>76</v>
      </c>
      <c r="G48" t="str">
        <f>IF(F48&lt;0.01,"***",IF(F48&lt;0.05,"**", IF(F48&lt;0.1,"*","")))</f>
        <v/>
      </c>
      <c r="H48" t="s">
        <v>76</v>
      </c>
      <c r="I48" t="s">
        <v>76</v>
      </c>
      <c r="J48" t="s">
        <v>76</v>
      </c>
      <c r="K48" t="s">
        <v>76</v>
      </c>
      <c r="L48" t="s">
        <v>76</v>
      </c>
      <c r="M48" t="str">
        <f>IF(L48&lt;0.01,"***",IF(L48&lt;0.05,"**", IF(L48&lt;0.1,"*","")))</f>
        <v/>
      </c>
      <c r="N48" t="s">
        <v>76</v>
      </c>
      <c r="O48" t="s">
        <v>76</v>
      </c>
      <c r="P48" t="s">
        <v>76</v>
      </c>
      <c r="Q48" t="s">
        <v>76</v>
      </c>
      <c r="R48" t="s">
        <v>76</v>
      </c>
      <c r="S48" t="str">
        <f>IF(R48&lt;0.01,"***",IF(R48&lt;0.05,"**", IF(R48&lt;0.1,"*","")))</f>
        <v/>
      </c>
      <c r="T48">
        <v>-0.304328573015205</v>
      </c>
      <c r="U48">
        <v>0.73761846510635098</v>
      </c>
      <c r="V48">
        <v>0.23518583996183501</v>
      </c>
      <c r="W48">
        <v>-1.29</v>
      </c>
      <c r="X48">
        <v>0.2</v>
      </c>
      <c r="Y48" t="str">
        <f>IF(X48&lt;0.01,"***",IF(X48&lt;0.05,"**", IF(X48&lt;0.1,"*","")))</f>
        <v/>
      </c>
      <c r="Z48">
        <v>-0.36462272391106099</v>
      </c>
      <c r="AA48">
        <v>0.69445860408660998</v>
      </c>
      <c r="AB48">
        <v>0.24710202073254001</v>
      </c>
      <c r="AC48">
        <v>-1.48</v>
      </c>
      <c r="AD48">
        <v>0.14000000000000001</v>
      </c>
      <c r="AE48" t="str">
        <f>IF(AD48&lt;0.01,"***",IF(AD48&lt;0.05,"**", IF(AD48&lt;0.1,"*","")))</f>
        <v/>
      </c>
      <c r="AF48">
        <v>-0.31868671167975099</v>
      </c>
      <c r="AG48">
        <v>0.72710330660119804</v>
      </c>
      <c r="AH48">
        <v>0.23634598302502699</v>
      </c>
      <c r="AI48">
        <v>-1.35</v>
      </c>
      <c r="AJ48">
        <v>0.18</v>
      </c>
      <c r="AK48" t="str">
        <f>IF(AJ48&lt;0.01,"***",IF(AJ48&lt;0.05,"**", IF(AJ48&lt;0.1,"*","")))</f>
        <v/>
      </c>
      <c r="AL48">
        <v>-0.28452890960336402</v>
      </c>
      <c r="AM48">
        <v>0.75236860447164999</v>
      </c>
      <c r="AN48">
        <v>0.23557850127472099</v>
      </c>
      <c r="AO48">
        <v>-1.21</v>
      </c>
      <c r="AP48">
        <v>0.23</v>
      </c>
      <c r="AQ48" t="str">
        <f>IF(AP48&lt;0.01,"***",IF(AP48&lt;0.05,"**", IF(AP48&lt;0.1,"*","")))</f>
        <v/>
      </c>
    </row>
    <row r="50" spans="1:43" x14ac:dyDescent="0.25">
      <c r="A50" t="s">
        <v>23</v>
      </c>
      <c r="B50" t="s">
        <v>76</v>
      </c>
      <c r="C50" t="s">
        <v>76</v>
      </c>
      <c r="D50" t="s">
        <v>76</v>
      </c>
      <c r="E50" t="s">
        <v>76</v>
      </c>
      <c r="F50" t="s">
        <v>76</v>
      </c>
      <c r="G50" t="str">
        <f>IF(F50&lt;0.01,"***",IF(F50&lt;0.05,"**", IF(F50&lt;0.1,"*","")))</f>
        <v/>
      </c>
      <c r="H50" t="s">
        <v>76</v>
      </c>
      <c r="I50" t="s">
        <v>76</v>
      </c>
      <c r="J50" t="s">
        <v>76</v>
      </c>
      <c r="K50" t="s">
        <v>76</v>
      </c>
      <c r="L50" t="s">
        <v>76</v>
      </c>
      <c r="M50" t="str">
        <f>IF(L50&lt;0.01,"***",IF(L50&lt;0.05,"**", IF(L50&lt;0.1,"*","")))</f>
        <v/>
      </c>
      <c r="N50" t="s">
        <v>76</v>
      </c>
      <c r="O50" t="s">
        <v>76</v>
      </c>
      <c r="P50" t="s">
        <v>76</v>
      </c>
      <c r="Q50" t="s">
        <v>76</v>
      </c>
      <c r="R50" t="s">
        <v>76</v>
      </c>
      <c r="S50" t="str">
        <f>IF(R50&lt;0.01,"***",IF(R50&lt;0.05,"**", IF(R50&lt;0.1,"*","")))</f>
        <v/>
      </c>
      <c r="T50">
        <v>0.69554318388777303</v>
      </c>
      <c r="U50">
        <v>2.0047977520753699</v>
      </c>
      <c r="V50">
        <v>0.17679954289313701</v>
      </c>
      <c r="W50">
        <v>3.93</v>
      </c>
      <c r="X50">
        <v>1E-4</v>
      </c>
      <c r="Y50" t="str">
        <f>IF(X50&lt;0.01,"***",IF(X50&lt;0.05,"**", IF(X50&lt;0.1,"*","")))</f>
        <v>***</v>
      </c>
      <c r="Z50">
        <v>0.73010061078357402</v>
      </c>
      <c r="AA50">
        <v>2.0752893936629202</v>
      </c>
      <c r="AB50">
        <v>0.17800793966463399</v>
      </c>
      <c r="AC50">
        <v>4.0999999999999996</v>
      </c>
      <c r="AD50">
        <v>0</v>
      </c>
      <c r="AE50" t="str">
        <f>IF(AD50&lt;0.01,"***",IF(AD50&lt;0.05,"**", IF(AD50&lt;0.1,"*","")))</f>
        <v>***</v>
      </c>
      <c r="AF50">
        <v>0.685476855987041</v>
      </c>
      <c r="AG50">
        <v>1.9847180345962701</v>
      </c>
      <c r="AH50">
        <v>0.177188222851827</v>
      </c>
      <c r="AI50">
        <v>3.87</v>
      </c>
      <c r="AJ50">
        <v>1E-4</v>
      </c>
      <c r="AK50" t="str">
        <f>IF(AJ50&lt;0.01,"***",IF(AJ50&lt;0.05,"**", IF(AJ50&lt;0.1,"*","")))</f>
        <v>***</v>
      </c>
      <c r="AL50">
        <v>0.708832318842328</v>
      </c>
      <c r="AM50">
        <v>2.0316175914920702</v>
      </c>
      <c r="AN50">
        <v>0.177063695128475</v>
      </c>
      <c r="AO50">
        <v>4</v>
      </c>
      <c r="AP50">
        <v>1E-4</v>
      </c>
      <c r="AQ50" t="str">
        <f>IF(AP50&lt;0.01,"***",IF(AP50&lt;0.05,"**", IF(AP50&lt;0.1,"*","")))</f>
        <v>***</v>
      </c>
    </row>
    <row r="52" spans="1:43" x14ac:dyDescent="0.25">
      <c r="A52" t="s">
        <v>24</v>
      </c>
      <c r="B52" t="s">
        <v>76</v>
      </c>
      <c r="C52" t="s">
        <v>76</v>
      </c>
      <c r="D52" t="s">
        <v>76</v>
      </c>
      <c r="E52" t="s">
        <v>76</v>
      </c>
      <c r="F52" t="s">
        <v>76</v>
      </c>
      <c r="G52" t="str">
        <f>IF(F52&lt;0.01,"***",IF(F52&lt;0.05,"**", IF(F52&lt;0.1,"*","")))</f>
        <v/>
      </c>
      <c r="H52" t="s">
        <v>76</v>
      </c>
      <c r="I52" t="s">
        <v>76</v>
      </c>
      <c r="J52" t="s">
        <v>76</v>
      </c>
      <c r="K52" t="s">
        <v>76</v>
      </c>
      <c r="L52" t="s">
        <v>76</v>
      </c>
      <c r="M52" t="str">
        <f>IF(L52&lt;0.01,"***",IF(L52&lt;0.05,"**", IF(L52&lt;0.1,"*","")))</f>
        <v/>
      </c>
      <c r="N52" t="s">
        <v>76</v>
      </c>
      <c r="O52" t="s">
        <v>76</v>
      </c>
      <c r="P52" t="s">
        <v>76</v>
      </c>
      <c r="Q52" t="s">
        <v>76</v>
      </c>
      <c r="R52" t="s">
        <v>76</v>
      </c>
      <c r="S52" t="str">
        <f>IF(R52&lt;0.01,"***",IF(R52&lt;0.05,"**", IF(R52&lt;0.1,"*","")))</f>
        <v/>
      </c>
      <c r="T52" t="s">
        <v>76</v>
      </c>
      <c r="U52" t="s">
        <v>76</v>
      </c>
      <c r="V52" t="s">
        <v>76</v>
      </c>
      <c r="W52" t="s">
        <v>76</v>
      </c>
      <c r="X52" t="s">
        <v>76</v>
      </c>
      <c r="Y52" t="str">
        <f>IF(X52&lt;0.01,"***",IF(X52&lt;0.05,"**", IF(X52&lt;0.1,"*","")))</f>
        <v/>
      </c>
      <c r="Z52">
        <v>-8.7926605227959609</v>
      </c>
      <c r="AA52">
        <v>1.5184344685369099E-4</v>
      </c>
      <c r="AB52">
        <v>4.4227303148662296</v>
      </c>
      <c r="AC52">
        <v>-1.99</v>
      </c>
      <c r="AD52">
        <v>4.7E-2</v>
      </c>
      <c r="AE52" t="str">
        <f>IF(AD52&lt;0.01,"***",IF(AD52&lt;0.05,"**", IF(AD52&lt;0.1,"*","")))</f>
        <v>**</v>
      </c>
      <c r="AF52" t="s">
        <v>76</v>
      </c>
      <c r="AG52" t="s">
        <v>76</v>
      </c>
      <c r="AH52" t="s">
        <v>76</v>
      </c>
      <c r="AI52" t="s">
        <v>76</v>
      </c>
      <c r="AJ52" t="s">
        <v>76</v>
      </c>
      <c r="AK52" t="str">
        <f>IF(AJ52&lt;0.01,"***",IF(AJ52&lt;0.05,"**", IF(AJ52&lt;0.1,"*","")))</f>
        <v/>
      </c>
      <c r="AL52" t="s">
        <v>76</v>
      </c>
      <c r="AM52" t="s">
        <v>76</v>
      </c>
      <c r="AN52" t="s">
        <v>76</v>
      </c>
      <c r="AO52" t="s">
        <v>76</v>
      </c>
      <c r="AP52" t="s">
        <v>76</v>
      </c>
      <c r="AQ52" t="str">
        <f>IF(AP52&lt;0.01,"***",IF(AP52&lt;0.05,"**", IF(AP52&lt;0.1,"*","")))</f>
        <v/>
      </c>
    </row>
    <row r="54" spans="1:43" x14ac:dyDescent="0.25">
      <c r="A54" t="s">
        <v>25</v>
      </c>
      <c r="B54" t="s">
        <v>76</v>
      </c>
      <c r="C54" t="s">
        <v>76</v>
      </c>
      <c r="D54" t="s">
        <v>76</v>
      </c>
      <c r="E54" t="s">
        <v>76</v>
      </c>
      <c r="F54" t="s">
        <v>76</v>
      </c>
      <c r="G54" t="str">
        <f>IF(F54&lt;0.01,"***",IF(F54&lt;0.05,"**", IF(F54&lt;0.1,"*","")))</f>
        <v/>
      </c>
      <c r="H54" t="s">
        <v>76</v>
      </c>
      <c r="I54" t="s">
        <v>76</v>
      </c>
      <c r="J54" t="s">
        <v>76</v>
      </c>
      <c r="K54" t="s">
        <v>76</v>
      </c>
      <c r="L54" t="s">
        <v>76</v>
      </c>
      <c r="M54" t="str">
        <f>IF(L54&lt;0.01,"***",IF(L54&lt;0.05,"**", IF(L54&lt;0.1,"*","")))</f>
        <v/>
      </c>
      <c r="N54" t="s">
        <v>76</v>
      </c>
      <c r="O54" t="s">
        <v>76</v>
      </c>
      <c r="P54" t="s">
        <v>76</v>
      </c>
      <c r="Q54" t="s">
        <v>76</v>
      </c>
      <c r="R54" t="s">
        <v>76</v>
      </c>
      <c r="S54" t="str">
        <f>IF(R54&lt;0.01,"***",IF(R54&lt;0.05,"**", IF(R54&lt;0.1,"*","")))</f>
        <v/>
      </c>
      <c r="T54" t="s">
        <v>76</v>
      </c>
      <c r="U54" t="s">
        <v>76</v>
      </c>
      <c r="V54" t="s">
        <v>76</v>
      </c>
      <c r="W54" t="s">
        <v>76</v>
      </c>
      <c r="X54" t="s">
        <v>76</v>
      </c>
      <c r="Y54" t="str">
        <f>IF(X54&lt;0.01,"***",IF(X54&lt;0.05,"**", IF(X54&lt;0.1,"*","")))</f>
        <v/>
      </c>
      <c r="Z54">
        <v>1.73356224705946E-2</v>
      </c>
      <c r="AA54">
        <v>1.01748675644455</v>
      </c>
      <c r="AB54">
        <v>0.43403133060006099</v>
      </c>
      <c r="AC54">
        <v>0.04</v>
      </c>
      <c r="AD54">
        <v>0.97</v>
      </c>
      <c r="AE54" t="str">
        <f>IF(AD54&lt;0.01,"***",IF(AD54&lt;0.05,"**", IF(AD54&lt;0.1,"*","")))</f>
        <v/>
      </c>
      <c r="AF54" t="s">
        <v>76</v>
      </c>
      <c r="AG54" t="s">
        <v>76</v>
      </c>
      <c r="AH54" t="s">
        <v>76</v>
      </c>
      <c r="AI54" t="s">
        <v>76</v>
      </c>
      <c r="AJ54" t="s">
        <v>76</v>
      </c>
      <c r="AK54" t="str">
        <f>IF(AJ54&lt;0.01,"***",IF(AJ54&lt;0.05,"**", IF(AJ54&lt;0.1,"*","")))</f>
        <v/>
      </c>
      <c r="AL54" t="s">
        <v>76</v>
      </c>
      <c r="AM54" t="s">
        <v>76</v>
      </c>
      <c r="AN54" t="s">
        <v>76</v>
      </c>
      <c r="AO54" t="s">
        <v>76</v>
      </c>
      <c r="AP54" t="s">
        <v>76</v>
      </c>
      <c r="AQ54" t="str">
        <f>IF(AP54&lt;0.01,"***",IF(AP54&lt;0.05,"**", IF(AP54&lt;0.1,"*","")))</f>
        <v/>
      </c>
    </row>
    <row r="56" spans="1:43" x14ac:dyDescent="0.25">
      <c r="A56" t="s">
        <v>26</v>
      </c>
      <c r="B56" t="s">
        <v>76</v>
      </c>
      <c r="C56" t="s">
        <v>76</v>
      </c>
      <c r="D56" t="s">
        <v>76</v>
      </c>
      <c r="E56" t="s">
        <v>76</v>
      </c>
      <c r="F56" t="s">
        <v>76</v>
      </c>
      <c r="G56" t="str">
        <f>IF(F56&lt;0.01,"***",IF(F56&lt;0.05,"**", IF(F56&lt;0.1,"*","")))</f>
        <v/>
      </c>
      <c r="H56" t="s">
        <v>76</v>
      </c>
      <c r="I56" t="s">
        <v>76</v>
      </c>
      <c r="J56" t="s">
        <v>76</v>
      </c>
      <c r="K56" t="s">
        <v>76</v>
      </c>
      <c r="L56" t="s">
        <v>76</v>
      </c>
      <c r="M56" t="str">
        <f>IF(L56&lt;0.01,"***",IF(L56&lt;0.05,"**", IF(L56&lt;0.1,"*","")))</f>
        <v/>
      </c>
      <c r="N56" t="s">
        <v>76</v>
      </c>
      <c r="O56" t="s">
        <v>76</v>
      </c>
      <c r="P56" t="s">
        <v>76</v>
      </c>
      <c r="Q56" t="s">
        <v>76</v>
      </c>
      <c r="R56" t="s">
        <v>76</v>
      </c>
      <c r="S56" t="str">
        <f>IF(R56&lt;0.01,"***",IF(R56&lt;0.05,"**", IF(R56&lt;0.1,"*","")))</f>
        <v/>
      </c>
      <c r="T56" t="s">
        <v>76</v>
      </c>
      <c r="U56" t="s">
        <v>76</v>
      </c>
      <c r="V56" t="s">
        <v>76</v>
      </c>
      <c r="W56" t="s">
        <v>76</v>
      </c>
      <c r="X56" t="s">
        <v>76</v>
      </c>
      <c r="Y56" t="str">
        <f>IF(X56&lt;0.01,"***",IF(X56&lt;0.05,"**", IF(X56&lt;0.1,"*","")))</f>
        <v/>
      </c>
      <c r="Z56" t="s">
        <v>76</v>
      </c>
      <c r="AA56" t="s">
        <v>76</v>
      </c>
      <c r="AB56" t="s">
        <v>76</v>
      </c>
      <c r="AC56" t="s">
        <v>76</v>
      </c>
      <c r="AD56" t="s">
        <v>76</v>
      </c>
      <c r="AE56" t="str">
        <f>IF(AD56&lt;0.01,"***",IF(AD56&lt;0.05,"**", IF(AD56&lt;0.1,"*","")))</f>
        <v/>
      </c>
      <c r="AF56">
        <v>-3.5251068020787399</v>
      </c>
      <c r="AG56">
        <v>2.9448662022825301E-2</v>
      </c>
      <c r="AH56">
        <v>2.7391975715874799</v>
      </c>
      <c r="AI56">
        <v>-1.29</v>
      </c>
      <c r="AJ56">
        <v>0.2</v>
      </c>
      <c r="AK56" t="str">
        <f>IF(AJ56&lt;0.01,"***",IF(AJ56&lt;0.05,"**", IF(AJ56&lt;0.1,"*","")))</f>
        <v/>
      </c>
      <c r="AL56" t="s">
        <v>76</v>
      </c>
      <c r="AM56" t="s">
        <v>76</v>
      </c>
      <c r="AN56" t="s">
        <v>76</v>
      </c>
      <c r="AO56" t="s">
        <v>76</v>
      </c>
      <c r="AP56" t="s">
        <v>76</v>
      </c>
      <c r="AQ56" t="str">
        <f>IF(AP56&lt;0.01,"***",IF(AP56&lt;0.05,"**", IF(AP56&lt;0.1,"*","")))</f>
        <v/>
      </c>
    </row>
    <row r="58" spans="1:43" x14ac:dyDescent="0.25">
      <c r="A58" t="s">
        <v>27</v>
      </c>
      <c r="B58" t="s">
        <v>76</v>
      </c>
      <c r="C58" t="s">
        <v>76</v>
      </c>
      <c r="D58" t="s">
        <v>76</v>
      </c>
      <c r="E58" t="s">
        <v>76</v>
      </c>
      <c r="F58" t="s">
        <v>76</v>
      </c>
      <c r="G58" t="str">
        <f>IF(F58&lt;0.01,"***",IF(F58&lt;0.05,"**", IF(F58&lt;0.1,"*","")))</f>
        <v/>
      </c>
      <c r="H58" t="s">
        <v>76</v>
      </c>
      <c r="I58" t="s">
        <v>76</v>
      </c>
      <c r="J58" t="s">
        <v>76</v>
      </c>
      <c r="K58" t="s">
        <v>76</v>
      </c>
      <c r="L58" t="s">
        <v>76</v>
      </c>
      <c r="M58" t="str">
        <f>IF(L58&lt;0.01,"***",IF(L58&lt;0.05,"**", IF(L58&lt;0.1,"*","")))</f>
        <v/>
      </c>
      <c r="N58" t="s">
        <v>76</v>
      </c>
      <c r="O58" t="s">
        <v>76</v>
      </c>
      <c r="P58" t="s">
        <v>76</v>
      </c>
      <c r="Q58" t="s">
        <v>76</v>
      </c>
      <c r="R58" t="s">
        <v>76</v>
      </c>
      <c r="S58" t="str">
        <f>IF(R58&lt;0.01,"***",IF(R58&lt;0.05,"**", IF(R58&lt;0.1,"*","")))</f>
        <v/>
      </c>
      <c r="T58" t="s">
        <v>76</v>
      </c>
      <c r="U58" t="s">
        <v>76</v>
      </c>
      <c r="V58" t="s">
        <v>76</v>
      </c>
      <c r="W58" t="s">
        <v>76</v>
      </c>
      <c r="X58" t="s">
        <v>76</v>
      </c>
      <c r="Y58" t="str">
        <f>IF(X58&lt;0.01,"***",IF(X58&lt;0.05,"**", IF(X58&lt;0.1,"*","")))</f>
        <v/>
      </c>
      <c r="Z58" t="s">
        <v>76</v>
      </c>
      <c r="AA58" t="s">
        <v>76</v>
      </c>
      <c r="AB58" t="s">
        <v>76</v>
      </c>
      <c r="AC58" t="s">
        <v>76</v>
      </c>
      <c r="AD58" t="s">
        <v>76</v>
      </c>
      <c r="AE58" t="str">
        <f>IF(AD58&lt;0.01,"***",IF(AD58&lt;0.05,"**", IF(AD58&lt;0.1,"*","")))</f>
        <v/>
      </c>
      <c r="AF58">
        <v>0.352942815670373</v>
      </c>
      <c r="AG58">
        <v>1.4232497535234601</v>
      </c>
      <c r="AH58">
        <v>0.82670893663310796</v>
      </c>
      <c r="AI58">
        <v>0.43</v>
      </c>
      <c r="AJ58">
        <v>0.67</v>
      </c>
      <c r="AK58" t="str">
        <f>IF(AJ58&lt;0.01,"***",IF(AJ58&lt;0.05,"**", IF(AJ58&lt;0.1,"*","")))</f>
        <v/>
      </c>
      <c r="AL58" t="s">
        <v>76</v>
      </c>
      <c r="AM58" t="s">
        <v>76</v>
      </c>
      <c r="AN58" t="s">
        <v>76</v>
      </c>
      <c r="AO58" t="s">
        <v>76</v>
      </c>
      <c r="AP58" t="s">
        <v>76</v>
      </c>
      <c r="AQ58" t="str">
        <f>IF(AP58&lt;0.01,"***",IF(AP58&lt;0.05,"**", IF(AP58&lt;0.1,"*","")))</f>
        <v/>
      </c>
    </row>
    <row r="60" spans="1:43" x14ac:dyDescent="0.25">
      <c r="A60" t="s">
        <v>28</v>
      </c>
      <c r="B60" t="s">
        <v>76</v>
      </c>
      <c r="C60" t="s">
        <v>76</v>
      </c>
      <c r="D60" t="s">
        <v>76</v>
      </c>
      <c r="E60" t="s">
        <v>76</v>
      </c>
      <c r="F60" t="s">
        <v>76</v>
      </c>
      <c r="G60" t="str">
        <f>IF(F60&lt;0.01,"***",IF(F60&lt;0.05,"**", IF(F60&lt;0.1,"*","")))</f>
        <v/>
      </c>
      <c r="H60" t="s">
        <v>76</v>
      </c>
      <c r="I60" t="s">
        <v>76</v>
      </c>
      <c r="J60" t="s">
        <v>76</v>
      </c>
      <c r="K60" t="s">
        <v>76</v>
      </c>
      <c r="L60" t="s">
        <v>76</v>
      </c>
      <c r="M60" t="str">
        <f>IF(L60&lt;0.01,"***",IF(L60&lt;0.05,"**", IF(L60&lt;0.1,"*","")))</f>
        <v/>
      </c>
      <c r="N60" t="s">
        <v>76</v>
      </c>
      <c r="O60" t="s">
        <v>76</v>
      </c>
      <c r="P60" t="s">
        <v>76</v>
      </c>
      <c r="Q60" t="s">
        <v>76</v>
      </c>
      <c r="R60" t="s">
        <v>76</v>
      </c>
      <c r="S60" t="str">
        <f>IF(R60&lt;0.01,"***",IF(R60&lt;0.05,"**", IF(R60&lt;0.1,"*","")))</f>
        <v/>
      </c>
      <c r="T60" t="s">
        <v>76</v>
      </c>
      <c r="U60" t="s">
        <v>76</v>
      </c>
      <c r="V60" t="s">
        <v>76</v>
      </c>
      <c r="W60" t="s">
        <v>76</v>
      </c>
      <c r="X60" t="s">
        <v>76</v>
      </c>
      <c r="Y60" t="str">
        <f>IF(X60&lt;0.01,"***",IF(X60&lt;0.05,"**", IF(X60&lt;0.1,"*","")))</f>
        <v/>
      </c>
      <c r="Z60" t="s">
        <v>76</v>
      </c>
      <c r="AA60" t="s">
        <v>76</v>
      </c>
      <c r="AB60" t="s">
        <v>76</v>
      </c>
      <c r="AC60" t="s">
        <v>76</v>
      </c>
      <c r="AD60" t="s">
        <v>76</v>
      </c>
      <c r="AE60" t="str">
        <f>IF(AD60&lt;0.01,"***",IF(AD60&lt;0.05,"**", IF(AD60&lt;0.1,"*","")))</f>
        <v/>
      </c>
      <c r="AF60">
        <v>-1.4923108793984701</v>
      </c>
      <c r="AG60">
        <v>0.22485244781293301</v>
      </c>
      <c r="AH60">
        <v>1.04503597196799</v>
      </c>
      <c r="AI60">
        <v>-1.43</v>
      </c>
      <c r="AJ60">
        <v>0.15</v>
      </c>
      <c r="AK60" t="str">
        <f>IF(AJ60&lt;0.01,"***",IF(AJ60&lt;0.05,"**", IF(AJ60&lt;0.1,"*","")))</f>
        <v/>
      </c>
      <c r="AL60" t="s">
        <v>76</v>
      </c>
      <c r="AM60" t="s">
        <v>76</v>
      </c>
      <c r="AN60" t="s">
        <v>76</v>
      </c>
      <c r="AO60" t="s">
        <v>76</v>
      </c>
      <c r="AP60" t="s">
        <v>76</v>
      </c>
      <c r="AQ60" t="str">
        <f>IF(AP60&lt;0.01,"***",IF(AP60&lt;0.05,"**", IF(AP60&lt;0.1,"*","")))</f>
        <v/>
      </c>
    </row>
    <row r="62" spans="1:43" x14ac:dyDescent="0.25">
      <c r="A62" t="s">
        <v>29</v>
      </c>
      <c r="B62" t="s">
        <v>76</v>
      </c>
      <c r="C62" t="s">
        <v>76</v>
      </c>
      <c r="D62" t="s">
        <v>76</v>
      </c>
      <c r="E62" t="s">
        <v>76</v>
      </c>
      <c r="F62" t="s">
        <v>76</v>
      </c>
      <c r="G62" t="str">
        <f>IF(F62&lt;0.01,"***",IF(F62&lt;0.05,"**", IF(F62&lt;0.1,"*","")))</f>
        <v/>
      </c>
      <c r="H62" t="s">
        <v>76</v>
      </c>
      <c r="I62" t="s">
        <v>76</v>
      </c>
      <c r="J62" t="s">
        <v>76</v>
      </c>
      <c r="K62" t="s">
        <v>76</v>
      </c>
      <c r="L62" t="s">
        <v>76</v>
      </c>
      <c r="M62" t="str">
        <f>IF(L62&lt;0.01,"***",IF(L62&lt;0.05,"**", IF(L62&lt;0.1,"*","")))</f>
        <v/>
      </c>
      <c r="N62" t="s">
        <v>76</v>
      </c>
      <c r="O62" t="s">
        <v>76</v>
      </c>
      <c r="P62" t="s">
        <v>76</v>
      </c>
      <c r="Q62" t="s">
        <v>76</v>
      </c>
      <c r="R62" t="s">
        <v>76</v>
      </c>
      <c r="S62" t="str">
        <f>IF(R62&lt;0.01,"***",IF(R62&lt;0.05,"**", IF(R62&lt;0.1,"*","")))</f>
        <v/>
      </c>
      <c r="T62" t="s">
        <v>76</v>
      </c>
      <c r="U62" t="s">
        <v>76</v>
      </c>
      <c r="V62" t="s">
        <v>76</v>
      </c>
      <c r="W62" t="s">
        <v>76</v>
      </c>
      <c r="X62" t="s">
        <v>76</v>
      </c>
      <c r="Y62" t="str">
        <f>IF(X62&lt;0.01,"***",IF(X62&lt;0.05,"**", IF(X62&lt;0.1,"*","")))</f>
        <v/>
      </c>
      <c r="Z62" t="s">
        <v>76</v>
      </c>
      <c r="AA62" t="s">
        <v>76</v>
      </c>
      <c r="AB62" t="s">
        <v>76</v>
      </c>
      <c r="AC62" t="s">
        <v>76</v>
      </c>
      <c r="AD62" t="s">
        <v>76</v>
      </c>
      <c r="AE62" t="str">
        <f>IF(AD62&lt;0.01,"***",IF(AD62&lt;0.05,"**", IF(AD62&lt;0.1,"*","")))</f>
        <v/>
      </c>
      <c r="AF62">
        <v>-1.47411197380014</v>
      </c>
      <c r="AG62">
        <v>0.228981978781887</v>
      </c>
      <c r="AH62">
        <v>3.8357398595170702</v>
      </c>
      <c r="AI62">
        <v>-0.38</v>
      </c>
      <c r="AJ62">
        <v>0.7</v>
      </c>
      <c r="AK62" t="str">
        <f>IF(AJ62&lt;0.01,"***",IF(AJ62&lt;0.05,"**", IF(AJ62&lt;0.1,"*","")))</f>
        <v/>
      </c>
      <c r="AL62" t="s">
        <v>76</v>
      </c>
      <c r="AM62" t="s">
        <v>76</v>
      </c>
      <c r="AN62" t="s">
        <v>76</v>
      </c>
      <c r="AO62" t="s">
        <v>76</v>
      </c>
      <c r="AP62" t="s">
        <v>76</v>
      </c>
      <c r="AQ62" t="str">
        <f>IF(AP62&lt;0.01,"***",IF(AP62&lt;0.05,"**", IF(AP62&lt;0.1,"*","")))</f>
        <v/>
      </c>
    </row>
    <row r="64" spans="1:43" x14ac:dyDescent="0.25">
      <c r="A64" t="s">
        <v>30</v>
      </c>
      <c r="B64" t="s">
        <v>76</v>
      </c>
      <c r="C64" t="s">
        <v>76</v>
      </c>
      <c r="D64" t="s">
        <v>76</v>
      </c>
      <c r="E64" t="s">
        <v>76</v>
      </c>
      <c r="F64" t="s">
        <v>76</v>
      </c>
      <c r="G64" t="str">
        <f>IF(F64&lt;0.01,"***",IF(F64&lt;0.05,"**", IF(F64&lt;0.1,"*","")))</f>
        <v/>
      </c>
      <c r="H64" t="s">
        <v>76</v>
      </c>
      <c r="I64" t="s">
        <v>76</v>
      </c>
      <c r="J64" t="s">
        <v>76</v>
      </c>
      <c r="K64" t="s">
        <v>76</v>
      </c>
      <c r="L64" t="s">
        <v>76</v>
      </c>
      <c r="M64" t="str">
        <f>IF(L64&lt;0.01,"***",IF(L64&lt;0.05,"**", IF(L64&lt;0.1,"*","")))</f>
        <v/>
      </c>
      <c r="N64" t="s">
        <v>76</v>
      </c>
      <c r="O64" t="s">
        <v>76</v>
      </c>
      <c r="P64" t="s">
        <v>76</v>
      </c>
      <c r="Q64" t="s">
        <v>76</v>
      </c>
      <c r="R64" t="s">
        <v>76</v>
      </c>
      <c r="S64" t="str">
        <f>IF(R64&lt;0.01,"***",IF(R64&lt;0.05,"**", IF(R64&lt;0.1,"*","")))</f>
        <v/>
      </c>
      <c r="T64" t="s">
        <v>76</v>
      </c>
      <c r="U64" t="s">
        <v>76</v>
      </c>
      <c r="V64" t="s">
        <v>76</v>
      </c>
      <c r="W64" t="s">
        <v>76</v>
      </c>
      <c r="X64" t="s">
        <v>76</v>
      </c>
      <c r="Y64" t="str">
        <f>IF(X64&lt;0.01,"***",IF(X64&lt;0.05,"**", IF(X64&lt;0.1,"*","")))</f>
        <v/>
      </c>
      <c r="Z64" t="s">
        <v>76</v>
      </c>
      <c r="AA64" t="s">
        <v>76</v>
      </c>
      <c r="AB64" t="s">
        <v>76</v>
      </c>
      <c r="AC64" t="s">
        <v>76</v>
      </c>
      <c r="AD64" t="s">
        <v>76</v>
      </c>
      <c r="AE64" t="str">
        <f>IF(AD64&lt;0.01,"***",IF(AD64&lt;0.05,"**", IF(AD64&lt;0.1,"*","")))</f>
        <v/>
      </c>
      <c r="AF64">
        <v>-1.8732535652740601</v>
      </c>
      <c r="AG64">
        <v>0.153623025289577</v>
      </c>
      <c r="AH64">
        <v>3.1356238957059701</v>
      </c>
      <c r="AI64">
        <v>-0.6</v>
      </c>
      <c r="AJ64">
        <v>0.55000000000000004</v>
      </c>
      <c r="AK64" t="str">
        <f>IF(AJ64&lt;0.01,"***",IF(AJ64&lt;0.05,"**", IF(AJ64&lt;0.1,"*","")))</f>
        <v/>
      </c>
      <c r="AL64" t="s">
        <v>76</v>
      </c>
      <c r="AM64" t="s">
        <v>76</v>
      </c>
      <c r="AN64" t="s">
        <v>76</v>
      </c>
      <c r="AO64" t="s">
        <v>76</v>
      </c>
      <c r="AP64" t="s">
        <v>76</v>
      </c>
      <c r="AQ64" t="str">
        <f>IF(AP64&lt;0.01,"***",IF(AP64&lt;0.05,"**", IF(AP64&lt;0.1,"*","")))</f>
        <v/>
      </c>
    </row>
    <row r="66" spans="1:43" x14ac:dyDescent="0.25">
      <c r="A66" t="s">
        <v>113</v>
      </c>
      <c r="B66" t="s">
        <v>76</v>
      </c>
      <c r="C66" t="s">
        <v>76</v>
      </c>
      <c r="D66" t="s">
        <v>76</v>
      </c>
      <c r="E66" t="s">
        <v>76</v>
      </c>
      <c r="F66" t="s">
        <v>76</v>
      </c>
      <c r="G66" t="str">
        <f>IF(F66&lt;0.01,"***",IF(F66&lt;0.05,"**", IF(F66&lt;0.1,"*","")))</f>
        <v/>
      </c>
      <c r="H66" t="s">
        <v>76</v>
      </c>
      <c r="I66" t="s">
        <v>76</v>
      </c>
      <c r="J66" t="s">
        <v>76</v>
      </c>
      <c r="K66" t="s">
        <v>76</v>
      </c>
      <c r="L66" t="s">
        <v>76</v>
      </c>
      <c r="M66" t="str">
        <f>IF(L66&lt;0.01,"***",IF(L66&lt;0.05,"**", IF(L66&lt;0.1,"*","")))</f>
        <v/>
      </c>
      <c r="N66" t="s">
        <v>76</v>
      </c>
      <c r="O66" t="s">
        <v>76</v>
      </c>
      <c r="P66" t="s">
        <v>76</v>
      </c>
      <c r="Q66" t="s">
        <v>76</v>
      </c>
      <c r="R66" t="s">
        <v>76</v>
      </c>
      <c r="S66" t="str">
        <f>IF(R66&lt;0.01,"***",IF(R66&lt;0.05,"**", IF(R66&lt;0.1,"*","")))</f>
        <v/>
      </c>
      <c r="T66" t="s">
        <v>76</v>
      </c>
      <c r="U66" t="s">
        <v>76</v>
      </c>
      <c r="V66" t="s">
        <v>76</v>
      </c>
      <c r="W66" t="s">
        <v>76</v>
      </c>
      <c r="X66" t="s">
        <v>76</v>
      </c>
      <c r="Y66" t="str">
        <f>IF(X66&lt;0.01,"***",IF(X66&lt;0.05,"**", IF(X66&lt;0.1,"*","")))</f>
        <v/>
      </c>
      <c r="Z66" t="s">
        <v>76</v>
      </c>
      <c r="AA66" t="s">
        <v>76</v>
      </c>
      <c r="AB66" t="s">
        <v>76</v>
      </c>
      <c r="AC66" t="s">
        <v>76</v>
      </c>
      <c r="AD66" t="s">
        <v>76</v>
      </c>
      <c r="AE66" t="str">
        <f>IF(AD66&lt;0.01,"***",IF(AD66&lt;0.05,"**", IF(AD66&lt;0.1,"*","")))</f>
        <v/>
      </c>
      <c r="AF66" t="s">
        <v>76</v>
      </c>
      <c r="AG66" t="s">
        <v>76</v>
      </c>
      <c r="AH66" t="s">
        <v>76</v>
      </c>
      <c r="AI66" t="s">
        <v>76</v>
      </c>
      <c r="AJ66" t="s">
        <v>76</v>
      </c>
      <c r="AK66" t="str">
        <f>IF(AJ66&lt;0.01,"***",IF(AJ66&lt;0.05,"**", IF(AJ66&lt;0.1,"*","")))</f>
        <v/>
      </c>
      <c r="AL66">
        <v>-0.89437233112626602</v>
      </c>
      <c r="AM66">
        <v>0.40886414941813298</v>
      </c>
      <c r="AN66">
        <v>0.71964243200759304</v>
      </c>
      <c r="AO66">
        <v>-1.24</v>
      </c>
      <c r="AP66">
        <v>0.21</v>
      </c>
      <c r="AQ66" t="str">
        <f>IF(AP66&lt;0.01,"***",IF(AP66&lt;0.05,"**", IF(AP66&lt;0.1,"*","")))</f>
        <v/>
      </c>
    </row>
    <row r="68" spans="1:43" x14ac:dyDescent="0.25">
      <c r="A68" t="s">
        <v>114</v>
      </c>
      <c r="B68" t="s">
        <v>76</v>
      </c>
      <c r="C68" t="s">
        <v>76</v>
      </c>
      <c r="D68" t="s">
        <v>76</v>
      </c>
      <c r="E68" t="s">
        <v>76</v>
      </c>
      <c r="F68" t="s">
        <v>76</v>
      </c>
      <c r="G68" t="str">
        <f>IF(F68&lt;0.01,"***",IF(F68&lt;0.05,"**", IF(F68&lt;0.1,"*","")))</f>
        <v/>
      </c>
      <c r="H68" t="s">
        <v>76</v>
      </c>
      <c r="I68" t="s">
        <v>76</v>
      </c>
      <c r="J68" t="s">
        <v>76</v>
      </c>
      <c r="K68" t="s">
        <v>76</v>
      </c>
      <c r="L68" t="s">
        <v>76</v>
      </c>
      <c r="M68" t="str">
        <f>IF(L68&lt;0.01,"***",IF(L68&lt;0.05,"**", IF(L68&lt;0.1,"*","")))</f>
        <v/>
      </c>
      <c r="N68" t="s">
        <v>76</v>
      </c>
      <c r="O68" t="s">
        <v>76</v>
      </c>
      <c r="P68" t="s">
        <v>76</v>
      </c>
      <c r="Q68" t="s">
        <v>76</v>
      </c>
      <c r="R68" t="s">
        <v>76</v>
      </c>
      <c r="S68" t="str">
        <f>IF(R68&lt;0.01,"***",IF(R68&lt;0.05,"**", IF(R68&lt;0.1,"*","")))</f>
        <v/>
      </c>
      <c r="T68" t="s">
        <v>76</v>
      </c>
      <c r="U68" t="s">
        <v>76</v>
      </c>
      <c r="V68" t="s">
        <v>76</v>
      </c>
      <c r="W68" t="s">
        <v>76</v>
      </c>
      <c r="X68" t="s">
        <v>76</v>
      </c>
      <c r="Y68" t="str">
        <f>IF(X68&lt;0.01,"***",IF(X68&lt;0.05,"**", IF(X68&lt;0.1,"*","")))</f>
        <v/>
      </c>
      <c r="Z68" t="s">
        <v>76</v>
      </c>
      <c r="AA68" t="s">
        <v>76</v>
      </c>
      <c r="AB68" t="s">
        <v>76</v>
      </c>
      <c r="AC68" t="s">
        <v>76</v>
      </c>
      <c r="AD68" t="s">
        <v>76</v>
      </c>
      <c r="AE68" t="str">
        <f>IF(AD68&lt;0.01,"***",IF(AD68&lt;0.05,"**", IF(AD68&lt;0.1,"*","")))</f>
        <v/>
      </c>
      <c r="AF68" t="s">
        <v>76</v>
      </c>
      <c r="AG68" t="s">
        <v>76</v>
      </c>
      <c r="AH68" t="s">
        <v>76</v>
      </c>
      <c r="AI68" t="s">
        <v>76</v>
      </c>
      <c r="AJ68" t="s">
        <v>76</v>
      </c>
      <c r="AK68" t="str">
        <f>IF(AJ68&lt;0.01,"***",IF(AJ68&lt;0.05,"**", IF(AJ68&lt;0.1,"*","")))</f>
        <v/>
      </c>
      <c r="AL68">
        <v>-0.68890103090188004</v>
      </c>
      <c r="AM68">
        <v>0.502127588662305</v>
      </c>
      <c r="AN68">
        <v>0.83094639900184397</v>
      </c>
      <c r="AO68">
        <v>-0.83</v>
      </c>
      <c r="AP68">
        <v>0.41</v>
      </c>
      <c r="AQ68" t="str">
        <f>IF(AP68&lt;0.01,"***",IF(AP68&lt;0.05,"**", IF(AP68&lt;0.1,"*","")))</f>
        <v/>
      </c>
    </row>
    <row r="70" spans="1:43" x14ac:dyDescent="0.25">
      <c r="A70" t="s">
        <v>115</v>
      </c>
      <c r="B70" t="s">
        <v>76</v>
      </c>
      <c r="C70" t="s">
        <v>76</v>
      </c>
      <c r="D70" t="s">
        <v>76</v>
      </c>
      <c r="E70" t="s">
        <v>76</v>
      </c>
      <c r="F70" t="s">
        <v>76</v>
      </c>
      <c r="G70" t="str">
        <f>IF(F70&lt;0.01,"***",IF(F70&lt;0.05,"**", IF(F70&lt;0.1,"*","")))</f>
        <v/>
      </c>
      <c r="H70" t="s">
        <v>76</v>
      </c>
      <c r="I70" t="s">
        <v>76</v>
      </c>
      <c r="J70" t="s">
        <v>76</v>
      </c>
      <c r="K70" t="s">
        <v>76</v>
      </c>
      <c r="L70" t="s">
        <v>76</v>
      </c>
      <c r="M70" t="str">
        <f>IF(L70&lt;0.01,"***",IF(L70&lt;0.05,"**", IF(L70&lt;0.1,"*","")))</f>
        <v/>
      </c>
      <c r="N70" t="s">
        <v>76</v>
      </c>
      <c r="O70" t="s">
        <v>76</v>
      </c>
      <c r="P70" t="s">
        <v>76</v>
      </c>
      <c r="Q70" t="s">
        <v>76</v>
      </c>
      <c r="R70" t="s">
        <v>76</v>
      </c>
      <c r="S70" t="str">
        <f>IF(R70&lt;0.01,"***",IF(R70&lt;0.05,"**", IF(R70&lt;0.1,"*","")))</f>
        <v/>
      </c>
      <c r="T70" t="s">
        <v>76</v>
      </c>
      <c r="U70" t="s">
        <v>76</v>
      </c>
      <c r="V70" t="s">
        <v>76</v>
      </c>
      <c r="W70" t="s">
        <v>76</v>
      </c>
      <c r="X70" t="s">
        <v>76</v>
      </c>
      <c r="Y70" t="str">
        <f>IF(X70&lt;0.01,"***",IF(X70&lt;0.05,"**", IF(X70&lt;0.1,"*","")))</f>
        <v/>
      </c>
      <c r="Z70" t="s">
        <v>76</v>
      </c>
      <c r="AA70" t="s">
        <v>76</v>
      </c>
      <c r="AB70" t="s">
        <v>76</v>
      </c>
      <c r="AC70" t="s">
        <v>76</v>
      </c>
      <c r="AD70" t="s">
        <v>76</v>
      </c>
      <c r="AE70" t="str">
        <f>IF(AD70&lt;0.01,"***",IF(AD70&lt;0.05,"**", IF(AD70&lt;0.1,"*","")))</f>
        <v/>
      </c>
      <c r="AF70" t="s">
        <v>76</v>
      </c>
      <c r="AG70" t="s">
        <v>76</v>
      </c>
      <c r="AH70" t="s">
        <v>76</v>
      </c>
      <c r="AI70" t="s">
        <v>76</v>
      </c>
      <c r="AJ70" t="s">
        <v>76</v>
      </c>
      <c r="AK70" t="str">
        <f>IF(AJ70&lt;0.01,"***",IF(AJ70&lt;0.05,"**", IF(AJ70&lt;0.1,"*","")))</f>
        <v/>
      </c>
      <c r="AL70">
        <v>0.32629685021142901</v>
      </c>
      <c r="AM70">
        <v>1.38582669076543</v>
      </c>
      <c r="AN70">
        <v>0.72330334146550301</v>
      </c>
      <c r="AO70">
        <v>0.45</v>
      </c>
      <c r="AP70">
        <v>0.65</v>
      </c>
      <c r="AQ70" t="str">
        <f>IF(AP70&lt;0.01,"***",IF(AP70&lt;0.05,"**", IF(AP70&lt;0.1,"*","")))</f>
        <v/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FCE75-4ACE-4C52-934B-831B375EE130}">
  <dimension ref="A1:H85"/>
  <sheetViews>
    <sheetView workbookViewId="0">
      <selection activeCell="E23" sqref="E23"/>
    </sheetView>
  </sheetViews>
  <sheetFormatPr defaultRowHeight="15" x14ac:dyDescent="0.25"/>
  <cols>
    <col min="1" max="1" width="20" bestFit="1" customWidth="1"/>
    <col min="2" max="2" width="15.42578125" bestFit="1" customWidth="1"/>
    <col min="3" max="8" width="17.5703125" bestFit="1" customWidth="1"/>
  </cols>
  <sheetData>
    <row r="1" spans="1:8" ht="15.75" thickBot="1" x14ac:dyDescent="0.3">
      <c r="A1" s="24"/>
      <c r="B1" s="24"/>
      <c r="C1" s="24"/>
      <c r="D1" s="24"/>
      <c r="E1" s="24"/>
      <c r="F1" s="24"/>
      <c r="G1" s="24"/>
      <c r="H1" s="24"/>
    </row>
    <row r="2" spans="1:8" ht="15" customHeight="1" x14ac:dyDescent="0.25">
      <c r="A2" s="8"/>
      <c r="B2" s="26" t="s">
        <v>78</v>
      </c>
      <c r="C2" s="26"/>
      <c r="D2" s="26"/>
      <c r="E2" s="26"/>
      <c r="F2" s="26"/>
      <c r="G2" s="26"/>
      <c r="H2" s="26"/>
    </row>
    <row r="3" spans="1:8" ht="15.75" thickBot="1" x14ac:dyDescent="0.3">
      <c r="A3" s="9"/>
      <c r="B3" s="24"/>
      <c r="C3" s="24"/>
      <c r="D3" s="24"/>
      <c r="E3" s="24"/>
      <c r="F3" s="24"/>
      <c r="G3" s="24"/>
      <c r="H3" s="24"/>
    </row>
    <row r="4" spans="1:8" ht="15" customHeight="1" x14ac:dyDescent="0.25">
      <c r="A4" s="8"/>
      <c r="B4" s="27" t="s">
        <v>33</v>
      </c>
      <c r="C4" s="27"/>
      <c r="D4" s="27"/>
      <c r="E4" s="27"/>
      <c r="F4" s="27"/>
      <c r="G4" s="27"/>
      <c r="H4" s="27"/>
    </row>
    <row r="5" spans="1:8" x14ac:dyDescent="0.25">
      <c r="A5" s="8"/>
      <c r="B5" s="9">
        <v>-1</v>
      </c>
      <c r="C5" s="9">
        <v>-2</v>
      </c>
      <c r="D5" s="9">
        <v>-3</v>
      </c>
      <c r="E5" s="9">
        <v>-4</v>
      </c>
      <c r="F5" s="9">
        <v>-5</v>
      </c>
      <c r="G5" s="9">
        <v>-6</v>
      </c>
      <c r="H5" s="9">
        <v>-7</v>
      </c>
    </row>
    <row r="6" spans="1:8" ht="15.75" thickBot="1" x14ac:dyDescent="0.3">
      <c r="A6" s="24"/>
      <c r="B6" s="24"/>
      <c r="C6" s="24"/>
      <c r="D6" s="24"/>
      <c r="E6" s="24"/>
      <c r="F6" s="24"/>
      <c r="G6" s="24"/>
      <c r="H6" s="24"/>
    </row>
    <row r="7" spans="1:8" ht="17.25" x14ac:dyDescent="0.25">
      <c r="A7" s="8" t="s">
        <v>1</v>
      </c>
      <c r="B7" s="9" t="s">
        <v>161</v>
      </c>
      <c r="C7" s="9">
        <v>-0.22900000000000001</v>
      </c>
      <c r="D7" s="9" t="s">
        <v>162</v>
      </c>
      <c r="E7" s="9" t="s">
        <v>163</v>
      </c>
      <c r="F7" s="9" t="s">
        <v>164</v>
      </c>
      <c r="G7" s="9" t="s">
        <v>165</v>
      </c>
      <c r="H7" s="9" t="s">
        <v>166</v>
      </c>
    </row>
    <row r="8" spans="1:8" x14ac:dyDescent="0.25">
      <c r="A8" s="8"/>
      <c r="B8" s="9">
        <v>-0.214</v>
      </c>
      <c r="C8" s="9">
        <v>-0.222</v>
      </c>
      <c r="D8" s="9">
        <v>-0.224</v>
      </c>
      <c r="E8" s="9">
        <v>-0.249</v>
      </c>
      <c r="F8" s="9">
        <v>-2.2559999999999998</v>
      </c>
      <c r="G8" s="9">
        <v>-0.25</v>
      </c>
      <c r="H8" s="9">
        <v>-0.25</v>
      </c>
    </row>
    <row r="9" spans="1:8" x14ac:dyDescent="0.25">
      <c r="A9" s="8" t="s">
        <v>3</v>
      </c>
      <c r="B9" s="9">
        <v>0.60499999999999998</v>
      </c>
      <c r="C9" s="9">
        <v>0.59699999999999998</v>
      </c>
      <c r="D9" s="9">
        <v>1.101</v>
      </c>
      <c r="E9" s="9">
        <v>0.51100000000000001</v>
      </c>
      <c r="F9" s="9">
        <v>0.435</v>
      </c>
      <c r="G9" s="9">
        <v>0.59599999999999997</v>
      </c>
      <c r="H9" s="9">
        <v>0.55900000000000005</v>
      </c>
    </row>
    <row r="10" spans="1:8" x14ac:dyDescent="0.25">
      <c r="A10" s="8"/>
      <c r="B10" s="9">
        <v>-0.81399999999999995</v>
      </c>
      <c r="C10" s="9">
        <v>-0.80800000000000005</v>
      </c>
      <c r="D10" s="9">
        <v>-0.78700000000000003</v>
      </c>
      <c r="E10" s="9">
        <v>-0.78600000000000003</v>
      </c>
      <c r="F10" s="9">
        <v>-0.78800000000000003</v>
      </c>
      <c r="G10" s="9">
        <v>-0.78900000000000003</v>
      </c>
      <c r="H10" s="9">
        <v>-0.78500000000000003</v>
      </c>
    </row>
    <row r="11" spans="1:8" ht="17.25" x14ac:dyDescent="0.25">
      <c r="A11" s="8" t="s">
        <v>2</v>
      </c>
      <c r="B11" s="9" t="s">
        <v>167</v>
      </c>
      <c r="C11" s="9" t="s">
        <v>168</v>
      </c>
      <c r="D11" s="9">
        <v>1.085</v>
      </c>
      <c r="E11" s="9">
        <v>0.79</v>
      </c>
      <c r="F11" s="9">
        <v>0.84</v>
      </c>
      <c r="G11" s="9">
        <v>0.76700000000000002</v>
      </c>
      <c r="H11" s="9">
        <v>0.78</v>
      </c>
    </row>
    <row r="12" spans="1:8" x14ac:dyDescent="0.25">
      <c r="A12" s="8"/>
      <c r="B12" s="9">
        <v>-0.68700000000000006</v>
      </c>
      <c r="C12" s="9">
        <v>-0.68799999999999994</v>
      </c>
      <c r="D12" s="9">
        <v>-0.71499999999999997</v>
      </c>
      <c r="E12" s="9">
        <v>-0.73699999999999999</v>
      </c>
      <c r="F12" s="9">
        <v>-0.74199999999999999</v>
      </c>
      <c r="G12" s="9">
        <v>-0.74099999999999999</v>
      </c>
      <c r="H12" s="9">
        <v>-0.74</v>
      </c>
    </row>
    <row r="13" spans="1:8" ht="17.25" x14ac:dyDescent="0.25">
      <c r="A13" s="8" t="s">
        <v>4</v>
      </c>
      <c r="B13" s="9" t="s">
        <v>169</v>
      </c>
      <c r="C13" s="9" t="s">
        <v>170</v>
      </c>
      <c r="D13" s="9">
        <v>-0.54500000000000004</v>
      </c>
      <c r="E13" s="9">
        <v>0.13900000000000001</v>
      </c>
      <c r="F13" s="9">
        <v>0.22600000000000001</v>
      </c>
      <c r="G13" s="9">
        <v>-8.4000000000000005E-2</v>
      </c>
      <c r="H13" s="9">
        <v>0.184</v>
      </c>
    </row>
    <row r="14" spans="1:8" x14ac:dyDescent="0.25">
      <c r="A14" s="8"/>
      <c r="B14" s="9">
        <v>-0.50600000000000001</v>
      </c>
      <c r="C14" s="9">
        <v>-0.51100000000000001</v>
      </c>
      <c r="D14" s="9">
        <v>-0.53900000000000003</v>
      </c>
      <c r="E14" s="9">
        <v>-0.55400000000000005</v>
      </c>
      <c r="F14" s="9">
        <v>-0.55800000000000005</v>
      </c>
      <c r="G14" s="9">
        <v>-0.70699999999999996</v>
      </c>
      <c r="H14" s="9">
        <v>-0.55300000000000005</v>
      </c>
    </row>
    <row r="15" spans="1:8" ht="17.25" x14ac:dyDescent="0.25">
      <c r="A15" s="8" t="s">
        <v>5</v>
      </c>
      <c r="B15" s="9" t="s">
        <v>171</v>
      </c>
      <c r="C15" s="9" t="s">
        <v>172</v>
      </c>
      <c r="D15" s="9">
        <v>-0.61399999999999999</v>
      </c>
      <c r="E15" s="9">
        <v>0.68100000000000005</v>
      </c>
      <c r="F15" s="9">
        <v>0.71199999999999997</v>
      </c>
      <c r="G15" s="9" t="s">
        <v>173</v>
      </c>
      <c r="H15" s="9">
        <v>0.69599999999999995</v>
      </c>
    </row>
    <row r="16" spans="1:8" x14ac:dyDescent="0.25">
      <c r="A16" s="8"/>
      <c r="B16" s="9">
        <v>-0.54800000000000004</v>
      </c>
      <c r="C16" s="9">
        <v>-0.56100000000000005</v>
      </c>
      <c r="D16" s="9">
        <v>-0.56699999999999995</v>
      </c>
      <c r="E16" s="9">
        <v>-0.59299999999999997</v>
      </c>
      <c r="F16" s="9">
        <v>-0.59499999999999997</v>
      </c>
      <c r="G16" s="9">
        <v>-0.81499999999999995</v>
      </c>
      <c r="H16" s="9">
        <v>-0.59199999999999997</v>
      </c>
    </row>
    <row r="17" spans="1:8" x14ac:dyDescent="0.25">
      <c r="A17" s="8" t="s">
        <v>75</v>
      </c>
      <c r="B17" s="9">
        <v>-8.0000000000000002E-3</v>
      </c>
      <c r="C17" s="9">
        <v>-4.0000000000000001E-3</v>
      </c>
      <c r="D17" s="9">
        <v>-2.1999999999999999E-2</v>
      </c>
      <c r="E17" s="9">
        <v>-2.5000000000000001E-2</v>
      </c>
      <c r="F17" s="9">
        <v>-2.5999999999999999E-2</v>
      </c>
      <c r="G17" s="9">
        <v>-2.3E-2</v>
      </c>
      <c r="H17" s="9">
        <v>-2.5000000000000001E-2</v>
      </c>
    </row>
    <row r="18" spans="1:8" x14ac:dyDescent="0.25">
      <c r="A18" s="8"/>
      <c r="B18" s="9">
        <v>-2.5999999999999999E-2</v>
      </c>
      <c r="C18" s="9">
        <v>-2.7E-2</v>
      </c>
      <c r="D18" s="9">
        <v>-2.7E-2</v>
      </c>
      <c r="E18" s="9">
        <v>-0.03</v>
      </c>
      <c r="F18" s="9">
        <v>-0.03</v>
      </c>
      <c r="G18" s="9">
        <v>-0.03</v>
      </c>
      <c r="H18" s="9">
        <v>-0.03</v>
      </c>
    </row>
    <row r="19" spans="1:8" ht="17.25" x14ac:dyDescent="0.25">
      <c r="A19" s="8" t="s">
        <v>6</v>
      </c>
      <c r="B19" s="9" t="s">
        <v>174</v>
      </c>
      <c r="C19" s="9" t="s">
        <v>175</v>
      </c>
      <c r="D19" s="9" t="s">
        <v>176</v>
      </c>
      <c r="E19" s="9">
        <v>-0.73599999999999999</v>
      </c>
      <c r="F19" s="9">
        <v>-0.83399999999999996</v>
      </c>
      <c r="G19" s="9">
        <v>-0.71099999999999997</v>
      </c>
      <c r="H19" s="9">
        <v>-0.85</v>
      </c>
    </row>
    <row r="20" spans="1:8" x14ac:dyDescent="0.25">
      <c r="A20" s="8"/>
      <c r="B20" s="9">
        <v>-0.65800000000000003</v>
      </c>
      <c r="C20" s="9">
        <v>-0.65700000000000003</v>
      </c>
      <c r="D20" s="9">
        <v>-0.66700000000000004</v>
      </c>
      <c r="E20" s="9">
        <v>-0.73499999999999999</v>
      </c>
      <c r="F20" s="9">
        <v>-0.73799999999999999</v>
      </c>
      <c r="G20" s="9">
        <v>-0.74099999999999999</v>
      </c>
      <c r="H20" s="9">
        <v>-0.73699999999999999</v>
      </c>
    </row>
    <row r="21" spans="1:8" ht="17.25" x14ac:dyDescent="0.25">
      <c r="A21" s="8" t="s">
        <v>8</v>
      </c>
      <c r="B21" s="9"/>
      <c r="C21" s="9" t="s">
        <v>177</v>
      </c>
      <c r="D21" s="9" t="s">
        <v>178</v>
      </c>
      <c r="E21" s="9">
        <v>0.13</v>
      </c>
      <c r="F21" s="9">
        <v>1.2210000000000001</v>
      </c>
      <c r="G21" s="9">
        <v>8.6999999999999994E-2</v>
      </c>
      <c r="H21" s="9">
        <v>0.23899999999999999</v>
      </c>
    </row>
    <row r="22" spans="1:8" x14ac:dyDescent="0.25">
      <c r="A22" s="8"/>
      <c r="B22" s="9"/>
      <c r="C22" s="9">
        <v>-0.72899999999999998</v>
      </c>
      <c r="D22" s="9">
        <v>-0.71399999999999997</v>
      </c>
      <c r="E22" s="9">
        <v>-1.097</v>
      </c>
      <c r="F22" s="9">
        <v>-1.218</v>
      </c>
      <c r="G22" s="9">
        <v>-1.0980000000000001</v>
      </c>
      <c r="H22" s="9">
        <v>-1.097</v>
      </c>
    </row>
    <row r="23" spans="1:8" ht="17.25" x14ac:dyDescent="0.25">
      <c r="A23" s="8" t="s">
        <v>9</v>
      </c>
      <c r="B23" s="9"/>
      <c r="C23" s="9" t="s">
        <v>179</v>
      </c>
      <c r="D23" s="9" t="s">
        <v>180</v>
      </c>
      <c r="E23" s="9" t="s">
        <v>181</v>
      </c>
      <c r="F23" s="9" t="s">
        <v>182</v>
      </c>
      <c r="G23" s="9">
        <v>0.99299999999999999</v>
      </c>
      <c r="H23" s="9">
        <v>-0.36399999999999999</v>
      </c>
    </row>
    <row r="24" spans="1:8" x14ac:dyDescent="0.25">
      <c r="A24" s="8"/>
      <c r="B24" s="9"/>
      <c r="C24" s="9">
        <v>-0.24</v>
      </c>
      <c r="D24" s="9">
        <v>-0.24</v>
      </c>
      <c r="E24" s="9">
        <v>-0.24199999999999999</v>
      </c>
      <c r="F24" s="9">
        <v>-0.24199999999999999</v>
      </c>
      <c r="G24" s="9">
        <v>-2.0089999999999999</v>
      </c>
      <c r="H24" s="9">
        <v>-0.58599999999999997</v>
      </c>
    </row>
    <row r="25" spans="1:8" ht="17.25" x14ac:dyDescent="0.25">
      <c r="A25" s="8" t="s">
        <v>77</v>
      </c>
      <c r="B25" s="9"/>
      <c r="C25" s="9" t="s">
        <v>79</v>
      </c>
      <c r="D25" s="9" t="s">
        <v>183</v>
      </c>
      <c r="E25" s="9" t="s">
        <v>106</v>
      </c>
      <c r="F25" s="9" t="s">
        <v>184</v>
      </c>
      <c r="G25" s="9" t="s">
        <v>106</v>
      </c>
      <c r="H25" s="9" t="s">
        <v>106</v>
      </c>
    </row>
    <row r="26" spans="1:8" x14ac:dyDescent="0.25">
      <c r="A26" s="8"/>
      <c r="B26" s="9"/>
      <c r="C26" s="9">
        <v>-1.6E-2</v>
      </c>
      <c r="D26" s="9">
        <v>-1.6E-2</v>
      </c>
      <c r="E26" s="9">
        <v>-1.6E-2</v>
      </c>
      <c r="F26" s="9">
        <v>-1.6E-2</v>
      </c>
      <c r="G26" s="9">
        <v>-1.6E-2</v>
      </c>
      <c r="H26" s="9">
        <v>-1.6E-2</v>
      </c>
    </row>
    <row r="27" spans="1:8" ht="17.25" x14ac:dyDescent="0.25">
      <c r="A27" s="8" t="s">
        <v>38</v>
      </c>
      <c r="B27" s="9"/>
      <c r="C27" s="9" t="s">
        <v>80</v>
      </c>
      <c r="D27" s="9"/>
      <c r="E27" s="9"/>
      <c r="F27" s="9"/>
      <c r="G27" s="9"/>
      <c r="H27" s="9"/>
    </row>
    <row r="28" spans="1:8" x14ac:dyDescent="0.25">
      <c r="A28" s="8"/>
      <c r="B28" s="9"/>
      <c r="C28" s="9">
        <v>-4.0000000000000001E-3</v>
      </c>
      <c r="D28" s="9"/>
      <c r="E28" s="9"/>
      <c r="F28" s="9"/>
      <c r="G28" s="9"/>
      <c r="H28" s="9"/>
    </row>
    <row r="29" spans="1:8" ht="17.25" x14ac:dyDescent="0.25">
      <c r="A29" s="8" t="s">
        <v>10</v>
      </c>
      <c r="B29" s="9"/>
      <c r="C29" s="9"/>
      <c r="D29" s="9" t="s">
        <v>185</v>
      </c>
      <c r="E29" s="9" t="s">
        <v>107</v>
      </c>
      <c r="F29" s="9" t="s">
        <v>112</v>
      </c>
      <c r="G29" s="9" t="s">
        <v>108</v>
      </c>
      <c r="H29" s="9" t="s">
        <v>109</v>
      </c>
    </row>
    <row r="30" spans="1:8" x14ac:dyDescent="0.25">
      <c r="A30" s="8"/>
      <c r="B30" s="9"/>
      <c r="C30" s="9"/>
      <c r="D30" s="9">
        <v>-8.3000000000000004E-2</v>
      </c>
      <c r="E30" s="9">
        <v>-8.4000000000000005E-2</v>
      </c>
      <c r="F30" s="9">
        <v>-8.4000000000000005E-2</v>
      </c>
      <c r="G30" s="9">
        <v>-8.5000000000000006E-2</v>
      </c>
      <c r="H30" s="9">
        <v>-8.5000000000000006E-2</v>
      </c>
    </row>
    <row r="31" spans="1:8" ht="17.25" x14ac:dyDescent="0.25">
      <c r="A31" s="8" t="s">
        <v>11</v>
      </c>
      <c r="B31" s="9"/>
      <c r="C31" s="9"/>
      <c r="D31" s="9" t="s">
        <v>186</v>
      </c>
      <c r="E31" s="9" t="s">
        <v>187</v>
      </c>
      <c r="F31" s="9" t="s">
        <v>188</v>
      </c>
      <c r="G31" s="9" t="s">
        <v>189</v>
      </c>
      <c r="H31" s="9" t="s">
        <v>189</v>
      </c>
    </row>
    <row r="32" spans="1:8" x14ac:dyDescent="0.25">
      <c r="A32" s="8"/>
      <c r="B32" s="9"/>
      <c r="C32" s="9"/>
      <c r="D32" s="9">
        <v>-9.1999999999999998E-2</v>
      </c>
      <c r="E32" s="9">
        <v>-9.2999999999999999E-2</v>
      </c>
      <c r="F32" s="9">
        <v>-9.2999999999999999E-2</v>
      </c>
      <c r="G32" s="9">
        <v>-9.2999999999999999E-2</v>
      </c>
      <c r="H32" s="9">
        <v>-9.4E-2</v>
      </c>
    </row>
    <row r="33" spans="1:8" ht="17.25" x14ac:dyDescent="0.25">
      <c r="A33" s="8" t="s">
        <v>12</v>
      </c>
      <c r="B33" s="9"/>
      <c r="C33" s="9"/>
      <c r="D33" s="9" t="s">
        <v>190</v>
      </c>
      <c r="E33" s="9" t="s">
        <v>191</v>
      </c>
      <c r="F33" s="9" t="s">
        <v>192</v>
      </c>
      <c r="G33" s="9" t="s">
        <v>193</v>
      </c>
      <c r="H33" s="9" t="s">
        <v>194</v>
      </c>
    </row>
    <row r="34" spans="1:8" x14ac:dyDescent="0.25">
      <c r="A34" s="8"/>
      <c r="B34" s="9"/>
      <c r="C34" s="9"/>
      <c r="D34" s="9">
        <v>-0.11600000000000001</v>
      </c>
      <c r="E34" s="9">
        <v>-0.11799999999999999</v>
      </c>
      <c r="F34" s="9">
        <v>-0.11799999999999999</v>
      </c>
      <c r="G34" s="9">
        <v>-0.11799999999999999</v>
      </c>
      <c r="H34" s="9">
        <v>-0.12</v>
      </c>
    </row>
    <row r="35" spans="1:8" x14ac:dyDescent="0.25">
      <c r="A35" s="8" t="s">
        <v>13</v>
      </c>
      <c r="B35" s="9"/>
      <c r="C35" s="9"/>
      <c r="D35" s="9"/>
      <c r="E35" s="9">
        <v>7.0000000000000007E-2</v>
      </c>
      <c r="F35" s="9">
        <v>7.5999999999999998E-2</v>
      </c>
      <c r="G35" s="9">
        <v>3.4000000000000002E-2</v>
      </c>
      <c r="H35" s="9">
        <v>6.7000000000000004E-2</v>
      </c>
    </row>
    <row r="36" spans="1:8" x14ac:dyDescent="0.25">
      <c r="A36" s="8"/>
      <c r="B36" s="9"/>
      <c r="C36" s="9"/>
      <c r="D36" s="9"/>
      <c r="E36" s="9">
        <v>-7.5999999999999998E-2</v>
      </c>
      <c r="F36" s="9">
        <v>-9.1999999999999998E-2</v>
      </c>
      <c r="G36" s="9">
        <v>-0.4</v>
      </c>
      <c r="H36" s="9">
        <v>-7.5999999999999998E-2</v>
      </c>
    </row>
    <row r="37" spans="1:8" ht="17.25" x14ac:dyDescent="0.25">
      <c r="A37" s="8" t="s">
        <v>14</v>
      </c>
      <c r="B37" s="9"/>
      <c r="C37" s="9"/>
      <c r="D37" s="9"/>
      <c r="E37" s="9" t="s">
        <v>110</v>
      </c>
      <c r="F37" s="9" t="s">
        <v>111</v>
      </c>
      <c r="G37" s="9" t="s">
        <v>195</v>
      </c>
      <c r="H37" s="9" t="s">
        <v>196</v>
      </c>
    </row>
    <row r="38" spans="1:8" x14ac:dyDescent="0.25">
      <c r="A38" s="8"/>
      <c r="B38" s="9"/>
      <c r="C38" s="9"/>
      <c r="D38" s="9"/>
      <c r="E38" s="9">
        <v>-0.13700000000000001</v>
      </c>
      <c r="F38" s="9">
        <v>-0.13700000000000001</v>
      </c>
      <c r="G38" s="9">
        <v>-0.13700000000000001</v>
      </c>
      <c r="H38" s="9">
        <v>-0.13700000000000001</v>
      </c>
    </row>
    <row r="39" spans="1:8" x14ac:dyDescent="0.25">
      <c r="A39" s="8" t="s">
        <v>15</v>
      </c>
      <c r="B39" s="9"/>
      <c r="C39" s="9"/>
      <c r="D39" s="9"/>
      <c r="E39" s="9">
        <v>-4.1000000000000002E-2</v>
      </c>
      <c r="F39" s="9">
        <v>7.0000000000000001E-3</v>
      </c>
      <c r="G39" s="9">
        <v>-6.4000000000000001E-2</v>
      </c>
      <c r="H39" s="9">
        <v>-3.6999999999999998E-2</v>
      </c>
    </row>
    <row r="40" spans="1:8" x14ac:dyDescent="0.25">
      <c r="A40" s="8"/>
      <c r="B40" s="9"/>
      <c r="C40" s="9"/>
      <c r="D40" s="9"/>
      <c r="E40" s="9">
        <v>-0.155</v>
      </c>
      <c r="F40" s="9">
        <v>-0.157</v>
      </c>
      <c r="G40" s="9">
        <v>-0.156</v>
      </c>
      <c r="H40" s="9">
        <v>-0.155</v>
      </c>
    </row>
    <row r="41" spans="1:8" ht="17.25" x14ac:dyDescent="0.25">
      <c r="A41" s="8" t="s">
        <v>16</v>
      </c>
      <c r="B41" s="9"/>
      <c r="C41" s="9"/>
      <c r="D41" s="9"/>
      <c r="E41" s="9">
        <v>0.245</v>
      </c>
      <c r="F41" s="9" t="s">
        <v>197</v>
      </c>
      <c r="G41" s="9">
        <v>0.22800000000000001</v>
      </c>
      <c r="H41" s="9">
        <v>0.249</v>
      </c>
    </row>
    <row r="42" spans="1:8" x14ac:dyDescent="0.25">
      <c r="A42" s="8"/>
      <c r="B42" s="9"/>
      <c r="C42" s="9"/>
      <c r="D42" s="9"/>
      <c r="E42" s="9">
        <v>-0.155</v>
      </c>
      <c r="F42" s="9">
        <v>-0.156</v>
      </c>
      <c r="G42" s="9">
        <v>-0.155</v>
      </c>
      <c r="H42" s="9">
        <v>-0.155</v>
      </c>
    </row>
    <row r="43" spans="1:8" ht="17.25" x14ac:dyDescent="0.25">
      <c r="A43" s="8" t="s">
        <v>17</v>
      </c>
      <c r="B43" s="9"/>
      <c r="C43" s="9"/>
      <c r="D43" s="9"/>
      <c r="E43" s="9" t="s">
        <v>198</v>
      </c>
      <c r="F43" s="9" t="s">
        <v>199</v>
      </c>
      <c r="G43" s="9" t="s">
        <v>200</v>
      </c>
      <c r="H43" s="9" t="s">
        <v>201</v>
      </c>
    </row>
    <row r="44" spans="1:8" x14ac:dyDescent="0.25">
      <c r="A44" s="8"/>
      <c r="B44" s="9"/>
      <c r="C44" s="9"/>
      <c r="D44" s="9"/>
      <c r="E44" s="9">
        <v>-0.182</v>
      </c>
      <c r="F44" s="9">
        <v>-0.183</v>
      </c>
      <c r="G44" s="9">
        <v>-0.182</v>
      </c>
      <c r="H44" s="9">
        <v>-0.182</v>
      </c>
    </row>
    <row r="45" spans="1:8" ht="17.25" x14ac:dyDescent="0.25">
      <c r="A45" s="8" t="s">
        <v>18</v>
      </c>
      <c r="B45" s="9"/>
      <c r="C45" s="9"/>
      <c r="D45" s="9"/>
      <c r="E45" s="9" t="s">
        <v>202</v>
      </c>
      <c r="F45" s="9" t="s">
        <v>203</v>
      </c>
      <c r="G45" s="9" t="s">
        <v>204</v>
      </c>
      <c r="H45" s="9" t="s">
        <v>203</v>
      </c>
    </row>
    <row r="46" spans="1:8" x14ac:dyDescent="0.25">
      <c r="A46" s="8"/>
      <c r="B46" s="9"/>
      <c r="C46" s="9"/>
      <c r="D46" s="9"/>
      <c r="E46" s="9">
        <v>-0.14399999999999999</v>
      </c>
      <c r="F46" s="9">
        <v>-0.14399999999999999</v>
      </c>
      <c r="G46" s="9">
        <v>-0.14499999999999999</v>
      </c>
      <c r="H46" s="9">
        <v>-0.14399999999999999</v>
      </c>
    </row>
    <row r="47" spans="1:8" ht="17.25" x14ac:dyDescent="0.25">
      <c r="A47" s="8" t="s">
        <v>19</v>
      </c>
      <c r="B47" s="9"/>
      <c r="C47" s="9"/>
      <c r="D47" s="9"/>
      <c r="E47" s="9" t="s">
        <v>205</v>
      </c>
      <c r="F47" s="9" t="s">
        <v>206</v>
      </c>
      <c r="G47" s="9" t="s">
        <v>207</v>
      </c>
      <c r="H47" s="9" t="s">
        <v>208</v>
      </c>
    </row>
    <row r="48" spans="1:8" x14ac:dyDescent="0.25">
      <c r="A48" s="8"/>
      <c r="B48" s="9"/>
      <c r="C48" s="9"/>
      <c r="D48" s="9"/>
      <c r="E48" s="9">
        <v>-0.20200000000000001</v>
      </c>
      <c r="F48" s="9">
        <v>-0.20399999999999999</v>
      </c>
      <c r="G48" s="9">
        <v>-0.20200000000000001</v>
      </c>
      <c r="H48" s="9">
        <v>-0.20200000000000001</v>
      </c>
    </row>
    <row r="49" spans="1:8" ht="17.25" x14ac:dyDescent="0.25">
      <c r="A49" s="8" t="s">
        <v>20</v>
      </c>
      <c r="B49" s="9"/>
      <c r="C49" s="9"/>
      <c r="D49" s="9"/>
      <c r="E49" s="9" t="s">
        <v>209</v>
      </c>
      <c r="F49" s="9" t="s">
        <v>210</v>
      </c>
      <c r="G49" s="9" t="s">
        <v>211</v>
      </c>
      <c r="H49" s="9" t="s">
        <v>212</v>
      </c>
    </row>
    <row r="50" spans="1:8" x14ac:dyDescent="0.25">
      <c r="A50" s="8"/>
      <c r="B50" s="9"/>
      <c r="C50" s="9"/>
      <c r="D50" s="9"/>
      <c r="E50" s="9">
        <v>-0.19</v>
      </c>
      <c r="F50" s="9">
        <v>-0.191</v>
      </c>
      <c r="G50" s="9">
        <v>-0.191</v>
      </c>
      <c r="H50" s="9">
        <v>-0.191</v>
      </c>
    </row>
    <row r="51" spans="1:8" x14ac:dyDescent="0.25">
      <c r="A51" s="8" t="s">
        <v>21</v>
      </c>
      <c r="B51" s="9"/>
      <c r="C51" s="9"/>
      <c r="D51" s="9"/>
      <c r="E51" s="9">
        <v>0.26500000000000001</v>
      </c>
      <c r="F51" s="9">
        <v>0.28599999999999998</v>
      </c>
      <c r="G51" s="9">
        <v>0.21</v>
      </c>
      <c r="H51" s="9">
        <v>0.25600000000000001</v>
      </c>
    </row>
    <row r="52" spans="1:8" x14ac:dyDescent="0.25">
      <c r="A52" s="8"/>
      <c r="B52" s="9"/>
      <c r="C52" s="9"/>
      <c r="D52" s="9"/>
      <c r="E52" s="9">
        <v>-0.23300000000000001</v>
      </c>
      <c r="F52" s="9">
        <v>-0.23400000000000001</v>
      </c>
      <c r="G52" s="9">
        <v>-0.23599999999999999</v>
      </c>
      <c r="H52" s="9">
        <v>-0.23400000000000001</v>
      </c>
    </row>
    <row r="53" spans="1:8" x14ac:dyDescent="0.25">
      <c r="A53" s="8" t="s">
        <v>22</v>
      </c>
      <c r="B53" s="9"/>
      <c r="C53" s="9"/>
      <c r="D53" s="9"/>
      <c r="E53" s="9">
        <v>-0.251</v>
      </c>
      <c r="F53" s="9">
        <v>-0.29799999999999999</v>
      </c>
      <c r="G53" s="9">
        <v>-0.25700000000000001</v>
      </c>
      <c r="H53" s="9">
        <v>-0.23799999999999999</v>
      </c>
    </row>
    <row r="54" spans="1:8" x14ac:dyDescent="0.25">
      <c r="A54" s="8"/>
      <c r="B54" s="9"/>
      <c r="C54" s="9"/>
      <c r="D54" s="9"/>
      <c r="E54" s="9">
        <v>-0.23499999999999999</v>
      </c>
      <c r="F54" s="9">
        <v>-0.245</v>
      </c>
      <c r="G54" s="9">
        <v>-0.23599999999999999</v>
      </c>
      <c r="H54" s="9">
        <v>-0.23499999999999999</v>
      </c>
    </row>
    <row r="55" spans="1:8" ht="17.25" x14ac:dyDescent="0.25">
      <c r="A55" s="8" t="s">
        <v>23</v>
      </c>
      <c r="B55" s="9"/>
      <c r="C55" s="9"/>
      <c r="D55" s="9"/>
      <c r="E55" s="9" t="s">
        <v>213</v>
      </c>
      <c r="F55" s="9" t="s">
        <v>214</v>
      </c>
      <c r="G55" s="9" t="s">
        <v>215</v>
      </c>
      <c r="H55" s="9" t="s">
        <v>216</v>
      </c>
    </row>
    <row r="56" spans="1:8" x14ac:dyDescent="0.25">
      <c r="A56" s="8"/>
      <c r="B56" s="9"/>
      <c r="C56" s="9"/>
      <c r="D56" s="9"/>
      <c r="E56" s="9">
        <v>-0.17399999999999999</v>
      </c>
      <c r="F56" s="9">
        <v>-0.17499999999999999</v>
      </c>
      <c r="G56" s="9">
        <v>-0.17399999999999999</v>
      </c>
      <c r="H56" s="9">
        <v>-0.17399999999999999</v>
      </c>
    </row>
    <row r="57" spans="1:8" ht="17.25" x14ac:dyDescent="0.25">
      <c r="A57" s="8" t="s">
        <v>24</v>
      </c>
      <c r="B57" s="9"/>
      <c r="C57" s="9"/>
      <c r="D57" s="9"/>
      <c r="E57" s="9"/>
      <c r="F57" s="9" t="s">
        <v>217</v>
      </c>
      <c r="G57" s="9"/>
      <c r="H57" s="9"/>
    </row>
    <row r="58" spans="1:8" x14ac:dyDescent="0.25">
      <c r="A58" s="8"/>
      <c r="B58" s="9"/>
      <c r="C58" s="9"/>
      <c r="D58" s="9"/>
      <c r="E58" s="9"/>
      <c r="F58" s="9">
        <v>-4.3310000000000004</v>
      </c>
      <c r="G58" s="9"/>
      <c r="H58" s="9"/>
    </row>
    <row r="59" spans="1:8" x14ac:dyDescent="0.25">
      <c r="A59" s="8" t="s">
        <v>25</v>
      </c>
      <c r="B59" s="9"/>
      <c r="C59" s="9"/>
      <c r="D59" s="9"/>
      <c r="E59" s="9"/>
      <c r="F59" s="9">
        <v>-5.3999999999999999E-2</v>
      </c>
      <c r="G59" s="9"/>
      <c r="H59" s="9"/>
    </row>
    <row r="60" spans="1:8" x14ac:dyDescent="0.25">
      <c r="A60" s="8"/>
      <c r="B60" s="9"/>
      <c r="C60" s="9"/>
      <c r="D60" s="9"/>
      <c r="E60" s="9"/>
      <c r="F60" s="9">
        <v>-0.43</v>
      </c>
      <c r="G60" s="9"/>
      <c r="H60" s="9"/>
    </row>
    <row r="61" spans="1:8" x14ac:dyDescent="0.25">
      <c r="A61" s="8" t="s">
        <v>26</v>
      </c>
      <c r="B61" s="9"/>
      <c r="C61" s="9"/>
      <c r="D61" s="9"/>
      <c r="E61" s="9"/>
      <c r="F61" s="9"/>
      <c r="G61" s="9">
        <v>-3.8359999999999999</v>
      </c>
      <c r="H61" s="9"/>
    </row>
    <row r="62" spans="1:8" x14ac:dyDescent="0.25">
      <c r="A62" s="8"/>
      <c r="B62" s="9"/>
      <c r="C62" s="9"/>
      <c r="D62" s="9"/>
      <c r="E62" s="9"/>
      <c r="F62" s="9"/>
      <c r="G62" s="9">
        <v>-2.7559999999999998</v>
      </c>
      <c r="H62" s="9"/>
    </row>
    <row r="63" spans="1:8" x14ac:dyDescent="0.25">
      <c r="A63" s="8" t="s">
        <v>27</v>
      </c>
      <c r="B63" s="9"/>
      <c r="C63" s="9"/>
      <c r="D63" s="9"/>
      <c r="E63" s="9"/>
      <c r="F63" s="9"/>
      <c r="G63" s="9">
        <v>0.36599999999999999</v>
      </c>
      <c r="H63" s="9"/>
    </row>
    <row r="64" spans="1:8" x14ac:dyDescent="0.25">
      <c r="A64" s="8"/>
      <c r="B64" s="9"/>
      <c r="C64" s="9"/>
      <c r="D64" s="9"/>
      <c r="E64" s="9"/>
      <c r="F64" s="9"/>
      <c r="G64" s="9">
        <v>-0.85099999999999998</v>
      </c>
      <c r="H64" s="9"/>
    </row>
    <row r="65" spans="1:8" x14ac:dyDescent="0.25">
      <c r="A65" s="8" t="s">
        <v>28</v>
      </c>
      <c r="B65" s="9"/>
      <c r="C65" s="9"/>
      <c r="D65" s="9"/>
      <c r="E65" s="9"/>
      <c r="F65" s="9"/>
      <c r="G65" s="9">
        <v>-1.2909999999999999</v>
      </c>
      <c r="H65" s="9"/>
    </row>
    <row r="66" spans="1:8" x14ac:dyDescent="0.25">
      <c r="A66" s="8"/>
      <c r="B66" s="9"/>
      <c r="C66" s="9"/>
      <c r="D66" s="9"/>
      <c r="E66" s="9"/>
      <c r="F66" s="9"/>
      <c r="G66" s="9">
        <v>-1.0389999999999999</v>
      </c>
      <c r="H66" s="9"/>
    </row>
    <row r="67" spans="1:8" x14ac:dyDescent="0.25">
      <c r="A67" s="8" t="s">
        <v>29</v>
      </c>
      <c r="B67" s="9"/>
      <c r="C67" s="9"/>
      <c r="D67" s="9"/>
      <c r="E67" s="9"/>
      <c r="F67" s="9"/>
      <c r="G67" s="9">
        <v>-2.5049999999999999</v>
      </c>
      <c r="H67" s="9"/>
    </row>
    <row r="68" spans="1:8" x14ac:dyDescent="0.25">
      <c r="A68" s="8"/>
      <c r="B68" s="9"/>
      <c r="C68" s="9"/>
      <c r="D68" s="9"/>
      <c r="E68" s="9"/>
      <c r="F68" s="9"/>
      <c r="G68" s="9">
        <v>-3.8159999999999998</v>
      </c>
      <c r="H68" s="9"/>
    </row>
    <row r="69" spans="1:8" x14ac:dyDescent="0.25">
      <c r="A69" s="8" t="s">
        <v>30</v>
      </c>
      <c r="B69" s="9"/>
      <c r="C69" s="9"/>
      <c r="D69" s="9"/>
      <c r="E69" s="9"/>
      <c r="F69" s="9"/>
      <c r="G69" s="9">
        <v>-2.5910000000000002</v>
      </c>
      <c r="H69" s="9"/>
    </row>
    <row r="70" spans="1:8" x14ac:dyDescent="0.25">
      <c r="A70" s="8"/>
      <c r="B70" s="9"/>
      <c r="C70" s="9"/>
      <c r="D70" s="9"/>
      <c r="E70" s="9"/>
      <c r="F70" s="9"/>
      <c r="G70" s="9">
        <v>-3.1360000000000001</v>
      </c>
      <c r="H70" s="9"/>
    </row>
    <row r="71" spans="1:8" x14ac:dyDescent="0.25">
      <c r="A71" s="8" t="s">
        <v>113</v>
      </c>
      <c r="B71" s="9"/>
      <c r="C71" s="9"/>
      <c r="D71" s="9"/>
      <c r="E71" s="9"/>
      <c r="F71" s="9"/>
      <c r="G71" s="9"/>
      <c r="H71" s="9">
        <v>-0.90900000000000003</v>
      </c>
    </row>
    <row r="72" spans="1:8" x14ac:dyDescent="0.25">
      <c r="A72" s="8"/>
      <c r="B72" s="9"/>
      <c r="C72" s="9"/>
      <c r="D72" s="9"/>
      <c r="E72" s="9"/>
      <c r="F72" s="9"/>
      <c r="G72" s="9"/>
      <c r="H72" s="9">
        <v>-0.71599999999999997</v>
      </c>
    </row>
    <row r="73" spans="1:8" x14ac:dyDescent="0.25">
      <c r="A73" s="8" t="s">
        <v>114</v>
      </c>
      <c r="B73" s="9"/>
      <c r="C73" s="9"/>
      <c r="D73" s="9"/>
      <c r="E73" s="9"/>
      <c r="F73" s="9"/>
      <c r="G73" s="9"/>
      <c r="H73" s="9">
        <v>-0.68600000000000005</v>
      </c>
    </row>
    <row r="74" spans="1:8" x14ac:dyDescent="0.25">
      <c r="A74" s="8"/>
      <c r="B74" s="9"/>
      <c r="C74" s="9"/>
      <c r="D74" s="9"/>
      <c r="E74" s="9"/>
      <c r="F74" s="9"/>
      <c r="G74" s="9"/>
      <c r="H74" s="9">
        <v>-0.82899999999999996</v>
      </c>
    </row>
    <row r="75" spans="1:8" x14ac:dyDescent="0.25">
      <c r="A75" s="8" t="s">
        <v>115</v>
      </c>
      <c r="B75" s="9"/>
      <c r="C75" s="9"/>
      <c r="D75" s="9"/>
      <c r="E75" s="9"/>
      <c r="F75" s="9"/>
      <c r="G75" s="9"/>
      <c r="H75" s="9">
        <v>0.27800000000000002</v>
      </c>
    </row>
    <row r="76" spans="1:8" x14ac:dyDescent="0.25">
      <c r="A76" s="8"/>
      <c r="B76" s="9"/>
      <c r="C76" s="9"/>
      <c r="D76" s="9"/>
      <c r="E76" s="9"/>
      <c r="F76" s="9"/>
      <c r="G76" s="9"/>
      <c r="H76" s="9">
        <v>-0.72199999999999998</v>
      </c>
    </row>
    <row r="77" spans="1:8" x14ac:dyDescent="0.25">
      <c r="A77" s="8" t="s">
        <v>81</v>
      </c>
      <c r="B77" s="10">
        <v>1396</v>
      </c>
      <c r="C77" s="10">
        <v>1396</v>
      </c>
      <c r="D77" s="10">
        <v>1396</v>
      </c>
      <c r="E77" s="10">
        <v>1396</v>
      </c>
      <c r="F77" s="10">
        <v>1396</v>
      </c>
      <c r="G77" s="10">
        <v>1396</v>
      </c>
      <c r="H77" s="10">
        <v>1396</v>
      </c>
    </row>
    <row r="78" spans="1:8" ht="17.25" x14ac:dyDescent="0.25">
      <c r="A78" s="8" t="s">
        <v>82</v>
      </c>
      <c r="B78" s="9">
        <v>3.5000000000000003E-2</v>
      </c>
      <c r="C78" s="9">
        <v>0.09</v>
      </c>
      <c r="D78" s="9">
        <v>0.20100000000000001</v>
      </c>
      <c r="E78" s="9">
        <v>0.26</v>
      </c>
      <c r="F78" s="9">
        <v>0.26200000000000001</v>
      </c>
      <c r="G78" s="9">
        <v>0.26300000000000001</v>
      </c>
      <c r="H78" s="9">
        <v>0.26300000000000001</v>
      </c>
    </row>
    <row r="79" spans="1:8" ht="17.25" x14ac:dyDescent="0.25">
      <c r="A79" s="8" t="s">
        <v>83</v>
      </c>
      <c r="B79" s="9">
        <v>1</v>
      </c>
      <c r="C79" s="9">
        <v>1</v>
      </c>
      <c r="D79" s="9">
        <v>1</v>
      </c>
      <c r="E79" s="9">
        <v>1</v>
      </c>
      <c r="F79" s="9">
        <v>1</v>
      </c>
      <c r="G79" s="9">
        <v>1</v>
      </c>
      <c r="H79" s="9">
        <v>1</v>
      </c>
    </row>
    <row r="80" spans="1:8" x14ac:dyDescent="0.25">
      <c r="A80" s="8" t="s">
        <v>84</v>
      </c>
      <c r="B80" s="11">
        <v>-6229.5550000000003</v>
      </c>
      <c r="C80" s="11">
        <v>-6188.5820000000003</v>
      </c>
      <c r="D80" s="11">
        <v>-6097.7250000000004</v>
      </c>
      <c r="E80" s="11">
        <v>-6044.0389999999998</v>
      </c>
      <c r="F80" s="11">
        <v>-6041.9560000000001</v>
      </c>
      <c r="G80" s="11">
        <v>-6041.8860000000004</v>
      </c>
      <c r="H80" s="11">
        <v>-6041.777</v>
      </c>
    </row>
    <row r="81" spans="1:8" ht="17.25" x14ac:dyDescent="0.25">
      <c r="A81" s="8" t="s">
        <v>85</v>
      </c>
      <c r="B81" s="9" t="s">
        <v>218</v>
      </c>
      <c r="C81" s="9" t="s">
        <v>219</v>
      </c>
      <c r="D81" s="9" t="s">
        <v>220</v>
      </c>
      <c r="E81" s="9" t="s">
        <v>221</v>
      </c>
      <c r="F81" s="9" t="s">
        <v>222</v>
      </c>
      <c r="G81" s="9" t="s">
        <v>223</v>
      </c>
      <c r="H81" s="9" t="s">
        <v>224</v>
      </c>
    </row>
    <row r="82" spans="1:8" ht="17.25" x14ac:dyDescent="0.25">
      <c r="A82" s="8" t="s">
        <v>89</v>
      </c>
      <c r="B82" s="9" t="s">
        <v>225</v>
      </c>
      <c r="C82" s="9" t="s">
        <v>226</v>
      </c>
      <c r="D82" s="9" t="s">
        <v>227</v>
      </c>
      <c r="E82" s="9" t="s">
        <v>228</v>
      </c>
      <c r="F82" s="9" t="s">
        <v>229</v>
      </c>
      <c r="G82" s="9" t="s">
        <v>230</v>
      </c>
      <c r="H82" s="9" t="s">
        <v>231</v>
      </c>
    </row>
    <row r="83" spans="1:8" ht="17.25" x14ac:dyDescent="0.25">
      <c r="A83" s="8" t="s">
        <v>93</v>
      </c>
      <c r="B83" s="9" t="s">
        <v>232</v>
      </c>
      <c r="C83" s="9" t="s">
        <v>233</v>
      </c>
      <c r="D83" s="9" t="s">
        <v>234</v>
      </c>
      <c r="E83" s="9" t="s">
        <v>235</v>
      </c>
      <c r="F83" s="9" t="s">
        <v>236</v>
      </c>
      <c r="G83" s="9" t="s">
        <v>237</v>
      </c>
      <c r="H83" s="9" t="s">
        <v>238</v>
      </c>
    </row>
    <row r="84" spans="1:8" ht="15.75" thickBot="1" x14ac:dyDescent="0.3">
      <c r="A84" s="24"/>
      <c r="B84" s="24"/>
      <c r="C84" s="24"/>
      <c r="D84" s="24"/>
      <c r="E84" s="24"/>
      <c r="F84" s="24"/>
      <c r="G84" s="24"/>
      <c r="H84" s="24"/>
    </row>
    <row r="85" spans="1:8" ht="17.25" customHeight="1" x14ac:dyDescent="0.25">
      <c r="A85" s="12" t="s">
        <v>97</v>
      </c>
      <c r="B85" s="25" t="s">
        <v>98</v>
      </c>
      <c r="C85" s="25"/>
      <c r="D85" s="25"/>
      <c r="E85" s="25"/>
      <c r="F85" s="25"/>
      <c r="G85" s="25"/>
      <c r="H85" s="25"/>
    </row>
  </sheetData>
  <mergeCells count="7">
    <mergeCell ref="A84:H84"/>
    <mergeCell ref="B85:H85"/>
    <mergeCell ref="A1:H1"/>
    <mergeCell ref="B2:H2"/>
    <mergeCell ref="B3:H3"/>
    <mergeCell ref="B4:H4"/>
    <mergeCell ref="A6:H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2DA368-2C49-4305-84BF-586330197461}">
  <dimension ref="B2:R32"/>
  <sheetViews>
    <sheetView workbookViewId="0">
      <selection sqref="A1:X1048576"/>
    </sheetView>
  </sheetViews>
  <sheetFormatPr defaultRowHeight="15" x14ac:dyDescent="0.25"/>
  <cols>
    <col min="1" max="1" width="15.5703125" bestFit="1" customWidth="1"/>
    <col min="3" max="3" width="0" hidden="1" customWidth="1"/>
    <col min="6" max="6" width="0" hidden="1" customWidth="1"/>
    <col min="9" max="9" width="0" hidden="1" customWidth="1"/>
    <col min="12" max="12" width="0" hidden="1" customWidth="1"/>
    <col min="15" max="15" width="0" hidden="1" customWidth="1"/>
    <col min="18" max="18" width="0" hidden="1" customWidth="1"/>
  </cols>
  <sheetData>
    <row r="2" spans="2:18" x14ac:dyDescent="0.25">
      <c r="B2" s="2"/>
      <c r="E2" s="2"/>
      <c r="F2" s="1"/>
      <c r="H2" s="2"/>
      <c r="K2" s="2"/>
      <c r="L2" s="1"/>
      <c r="N2" s="2"/>
      <c r="Q2" s="2"/>
      <c r="R2" s="1"/>
    </row>
    <row r="3" spans="2:18" x14ac:dyDescent="0.25">
      <c r="B3" s="2"/>
      <c r="E3" s="2"/>
      <c r="F3" s="1"/>
      <c r="H3" s="2"/>
      <c r="K3" s="2"/>
      <c r="L3" s="1"/>
      <c r="N3" s="2"/>
      <c r="Q3" s="2"/>
      <c r="R3" s="1"/>
    </row>
    <row r="4" spans="2:18" x14ac:dyDescent="0.25">
      <c r="B4" s="2"/>
      <c r="E4" s="2"/>
      <c r="F4" s="1"/>
      <c r="H4" s="2"/>
      <c r="K4" s="2"/>
      <c r="L4" s="1"/>
      <c r="N4" s="2"/>
      <c r="Q4" s="2"/>
      <c r="R4" s="1"/>
    </row>
    <row r="5" spans="2:18" x14ac:dyDescent="0.25">
      <c r="B5" s="2"/>
      <c r="E5" s="2"/>
      <c r="F5" s="1"/>
      <c r="H5" s="2"/>
      <c r="K5" s="2"/>
      <c r="L5" s="1"/>
      <c r="N5" s="2"/>
      <c r="Q5" s="2"/>
      <c r="R5" s="1"/>
    </row>
    <row r="6" spans="2:18" x14ac:dyDescent="0.25">
      <c r="B6" s="2"/>
      <c r="E6" s="2"/>
      <c r="F6" s="1"/>
      <c r="H6" s="2"/>
      <c r="K6" s="2"/>
      <c r="L6" s="1"/>
      <c r="N6" s="2"/>
      <c r="Q6" s="2"/>
      <c r="R6" s="1"/>
    </row>
    <row r="7" spans="2:18" x14ac:dyDescent="0.25">
      <c r="B7" s="2"/>
      <c r="E7" s="2"/>
      <c r="F7" s="1"/>
      <c r="H7" s="2"/>
      <c r="K7" s="2"/>
      <c r="L7" s="1"/>
      <c r="N7" s="2"/>
      <c r="Q7" s="2"/>
      <c r="R7" s="1"/>
    </row>
    <row r="8" spans="2:18" x14ac:dyDescent="0.25">
      <c r="B8" s="2"/>
      <c r="E8" s="2"/>
      <c r="F8" s="1"/>
      <c r="H8" s="2"/>
      <c r="K8" s="2"/>
      <c r="L8" s="1"/>
      <c r="N8" s="2"/>
      <c r="Q8" s="2"/>
      <c r="R8" s="1"/>
    </row>
    <row r="9" spans="2:18" x14ac:dyDescent="0.25">
      <c r="B9" s="2"/>
      <c r="E9" s="2"/>
      <c r="F9" s="1"/>
      <c r="H9" s="2"/>
      <c r="K9" s="2"/>
      <c r="L9" s="1"/>
      <c r="N9" s="2"/>
      <c r="Q9" s="2"/>
      <c r="R9" s="1"/>
    </row>
    <row r="10" spans="2:18" x14ac:dyDescent="0.25">
      <c r="B10" s="2"/>
      <c r="E10" s="2"/>
      <c r="F10" s="1"/>
      <c r="H10" s="2"/>
      <c r="K10" s="2"/>
      <c r="L10" s="1"/>
      <c r="N10" s="2"/>
      <c r="Q10" s="2"/>
      <c r="R10" s="1"/>
    </row>
    <row r="11" spans="2:18" x14ac:dyDescent="0.25">
      <c r="B11" s="2"/>
      <c r="C11" s="1"/>
      <c r="E11" s="2"/>
      <c r="F11" s="1"/>
      <c r="H11" s="2"/>
      <c r="I11" s="1"/>
      <c r="K11" s="2"/>
      <c r="L11" s="1"/>
      <c r="N11" s="2"/>
      <c r="O11" s="1"/>
      <c r="Q11" s="2"/>
      <c r="R11" s="1"/>
    </row>
    <row r="12" spans="2:18" x14ac:dyDescent="0.25">
      <c r="B12" s="2"/>
      <c r="C12" s="1"/>
      <c r="E12" s="2"/>
      <c r="F12" s="1"/>
      <c r="H12" s="2"/>
      <c r="I12" s="1"/>
      <c r="K12" s="2"/>
      <c r="L12" s="1"/>
      <c r="N12" s="2"/>
      <c r="O12" s="1"/>
      <c r="Q12" s="2"/>
      <c r="R12" s="1"/>
    </row>
    <row r="13" spans="2:18" x14ac:dyDescent="0.25">
      <c r="B13" s="2"/>
      <c r="E13" s="2"/>
      <c r="F13" s="1"/>
      <c r="H13" s="2"/>
      <c r="K13" s="2"/>
      <c r="L13" s="1"/>
      <c r="N13" s="2"/>
      <c r="Q13" s="2"/>
      <c r="R13" s="1"/>
    </row>
    <row r="14" spans="2:18" x14ac:dyDescent="0.25">
      <c r="B14" s="2"/>
      <c r="E14" s="2"/>
      <c r="F14" s="1"/>
      <c r="H14" s="2"/>
      <c r="K14" s="2"/>
      <c r="L14" s="1"/>
      <c r="N14" s="2"/>
      <c r="Q14" s="2"/>
      <c r="R14" s="1"/>
    </row>
    <row r="15" spans="2:18" x14ac:dyDescent="0.25">
      <c r="B15" s="2"/>
      <c r="E15" s="2"/>
      <c r="F15" s="1"/>
      <c r="H15" s="2"/>
      <c r="K15" s="2"/>
      <c r="L15" s="1"/>
      <c r="N15" s="2"/>
      <c r="Q15" s="2"/>
      <c r="R15" s="1"/>
    </row>
    <row r="16" spans="2:18" x14ac:dyDescent="0.25">
      <c r="B16" s="2"/>
      <c r="C16" s="1"/>
      <c r="E16" s="2"/>
      <c r="F16" s="1"/>
      <c r="H16" s="2"/>
      <c r="I16" s="1"/>
      <c r="K16" s="2"/>
      <c r="L16" s="1"/>
      <c r="N16" s="2"/>
      <c r="O16" s="1"/>
      <c r="Q16" s="2"/>
      <c r="R16" s="1"/>
    </row>
    <row r="17" spans="2:18" x14ac:dyDescent="0.25">
      <c r="B17" s="2"/>
      <c r="E17" s="2"/>
      <c r="F17" s="1"/>
      <c r="H17" s="2"/>
      <c r="K17" s="2"/>
      <c r="L17" s="1"/>
      <c r="N17" s="2"/>
      <c r="Q17" s="2"/>
      <c r="R17" s="1"/>
    </row>
    <row r="18" spans="2:18" x14ac:dyDescent="0.25">
      <c r="B18" s="2"/>
      <c r="E18" s="2"/>
      <c r="F18" s="1"/>
      <c r="H18" s="2"/>
      <c r="K18" s="2"/>
      <c r="L18" s="1"/>
      <c r="N18" s="2"/>
      <c r="Q18" s="2"/>
      <c r="R18" s="1"/>
    </row>
    <row r="19" spans="2:18" x14ac:dyDescent="0.25">
      <c r="B19" s="2"/>
      <c r="E19" s="2"/>
      <c r="F19" s="1"/>
      <c r="H19" s="2"/>
      <c r="K19" s="2"/>
      <c r="L19" s="1"/>
      <c r="N19" s="2"/>
      <c r="Q19" s="2"/>
      <c r="R19" s="1"/>
    </row>
    <row r="20" spans="2:18" x14ac:dyDescent="0.25">
      <c r="B20" s="2"/>
      <c r="E20" s="2"/>
      <c r="F20" s="1"/>
      <c r="H20" s="2"/>
      <c r="K20" s="2"/>
      <c r="L20" s="1"/>
      <c r="N20" s="2"/>
      <c r="Q20" s="2"/>
      <c r="R20" s="1"/>
    </row>
    <row r="21" spans="2:18" x14ac:dyDescent="0.25">
      <c r="B21" s="2"/>
      <c r="E21" s="2"/>
      <c r="F21" s="1"/>
      <c r="H21" s="2"/>
      <c r="K21" s="2"/>
      <c r="L21" s="1"/>
      <c r="N21" s="2"/>
      <c r="Q21" s="2"/>
      <c r="R21" s="1"/>
    </row>
    <row r="22" spans="2:18" x14ac:dyDescent="0.25">
      <c r="B22" s="2"/>
      <c r="E22" s="2"/>
      <c r="F22" s="1"/>
      <c r="H22" s="2"/>
      <c r="K22" s="2"/>
      <c r="L22" s="1"/>
      <c r="N22" s="2"/>
      <c r="Q22" s="2"/>
      <c r="R22" s="1"/>
    </row>
    <row r="23" spans="2:18" x14ac:dyDescent="0.25">
      <c r="B23" s="2"/>
      <c r="E23" s="2"/>
      <c r="F23" s="1"/>
      <c r="H23" s="2"/>
      <c r="K23" s="2"/>
      <c r="L23" s="1"/>
      <c r="N23" s="2"/>
      <c r="Q23" s="2"/>
      <c r="R23" s="1"/>
    </row>
    <row r="24" spans="2:18" x14ac:dyDescent="0.25">
      <c r="B24" s="2"/>
      <c r="E24" s="2"/>
      <c r="F24" s="1"/>
      <c r="H24" s="2"/>
      <c r="K24" s="2"/>
      <c r="L24" s="1"/>
      <c r="N24" s="2"/>
      <c r="Q24" s="2"/>
      <c r="R24" s="1"/>
    </row>
    <row r="25" spans="2:18" x14ac:dyDescent="0.25">
      <c r="B25" s="2"/>
      <c r="E25" s="2"/>
      <c r="F25" s="1"/>
      <c r="H25" s="2"/>
      <c r="K25" s="2"/>
      <c r="L25" s="1"/>
      <c r="N25" s="2"/>
      <c r="Q25" s="2"/>
      <c r="R25" s="1"/>
    </row>
    <row r="26" spans="2:18" x14ac:dyDescent="0.25">
      <c r="L26" s="1"/>
      <c r="R26" s="1"/>
    </row>
    <row r="27" spans="2:18" x14ac:dyDescent="0.25">
      <c r="L27" s="1"/>
      <c r="R27" s="1"/>
    </row>
    <row r="28" spans="2:18" x14ac:dyDescent="0.25">
      <c r="R28" s="1"/>
    </row>
    <row r="29" spans="2:18" x14ac:dyDescent="0.25">
      <c r="R29" s="1"/>
    </row>
    <row r="30" spans="2:18" x14ac:dyDescent="0.25">
      <c r="R30" s="1"/>
    </row>
    <row r="31" spans="2:18" x14ac:dyDescent="0.25">
      <c r="R31" s="1"/>
    </row>
    <row r="32" spans="2:18" x14ac:dyDescent="0.25">
      <c r="R32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4B0BE8-058A-48DD-9A7F-F6B87805489C}">
  <dimension ref="A1:I58"/>
  <sheetViews>
    <sheetView workbookViewId="0">
      <selection activeCell="C10" sqref="C10"/>
    </sheetView>
  </sheetViews>
  <sheetFormatPr defaultRowHeight="15" x14ac:dyDescent="0.25"/>
  <cols>
    <col min="1" max="1" width="17.85546875" bestFit="1" customWidth="1"/>
    <col min="2" max="2" width="40.28515625" bestFit="1" customWidth="1"/>
    <col min="3" max="4" width="10.5703125" bestFit="1" customWidth="1"/>
    <col min="5" max="5" width="9.42578125" bestFit="1" customWidth="1"/>
    <col min="6" max="6" width="11.5703125" bestFit="1" customWidth="1"/>
  </cols>
  <sheetData>
    <row r="1" spans="1:6" x14ac:dyDescent="0.25">
      <c r="A1" s="33" t="s">
        <v>58</v>
      </c>
      <c r="B1" s="33"/>
      <c r="C1" s="33"/>
      <c r="D1" s="33"/>
      <c r="E1" s="33"/>
      <c r="F1" s="33"/>
    </row>
    <row r="2" spans="1:6" x14ac:dyDescent="0.25">
      <c r="A2" s="4" t="s">
        <v>59</v>
      </c>
      <c r="B2" s="4" t="s">
        <v>42</v>
      </c>
      <c r="C2" s="4" t="s">
        <v>31</v>
      </c>
      <c r="D2" s="4" t="s">
        <v>32</v>
      </c>
      <c r="E2" s="4" t="s">
        <v>40</v>
      </c>
      <c r="F2" s="4" t="s">
        <v>41</v>
      </c>
    </row>
    <row r="3" spans="1:6" x14ac:dyDescent="0.25">
      <c r="A3" t="s">
        <v>34</v>
      </c>
      <c r="B3" t="s">
        <v>43</v>
      </c>
      <c r="C3" s="2">
        <v>0.68189999999999995</v>
      </c>
      <c r="D3" s="2">
        <v>0.46589999999999998</v>
      </c>
      <c r="E3" s="2">
        <v>0</v>
      </c>
      <c r="F3" s="2">
        <v>1</v>
      </c>
    </row>
    <row r="4" spans="1:6" x14ac:dyDescent="0.25">
      <c r="A4" t="s">
        <v>33</v>
      </c>
      <c r="B4" t="s">
        <v>44</v>
      </c>
      <c r="C4" s="2">
        <v>5389</v>
      </c>
      <c r="D4" s="2">
        <v>3039</v>
      </c>
      <c r="E4" s="2">
        <v>111</v>
      </c>
      <c r="F4" s="2">
        <v>12540</v>
      </c>
    </row>
    <row r="5" spans="1:6" x14ac:dyDescent="0.25">
      <c r="A5" t="s">
        <v>37</v>
      </c>
      <c r="B5" t="s">
        <v>45</v>
      </c>
      <c r="C5" s="2">
        <v>143.9</v>
      </c>
      <c r="D5" s="2">
        <v>599.4</v>
      </c>
      <c r="E5" s="2">
        <v>1.0000000000000001E-5</v>
      </c>
      <c r="F5" s="2">
        <v>14760</v>
      </c>
    </row>
    <row r="6" spans="1:6" x14ac:dyDescent="0.25">
      <c r="A6" t="s">
        <v>38</v>
      </c>
      <c r="B6" t="s">
        <v>46</v>
      </c>
      <c r="C6" s="2">
        <v>43.14</v>
      </c>
      <c r="D6" s="2">
        <v>8.6630000000000003</v>
      </c>
      <c r="E6" s="2">
        <v>28.51</v>
      </c>
      <c r="F6" s="2">
        <v>84.91</v>
      </c>
    </row>
    <row r="7" spans="1:6" x14ac:dyDescent="0.25">
      <c r="A7" t="s">
        <v>39</v>
      </c>
      <c r="B7" t="s">
        <v>47</v>
      </c>
      <c r="C7" s="2">
        <v>0.1196</v>
      </c>
      <c r="D7" s="2">
        <v>0.3246</v>
      </c>
      <c r="E7" s="2">
        <v>0</v>
      </c>
      <c r="F7" s="2">
        <v>1</v>
      </c>
    </row>
    <row r="8" spans="1:6" x14ac:dyDescent="0.25">
      <c r="A8" t="s">
        <v>9</v>
      </c>
      <c r="B8" t="s">
        <v>60</v>
      </c>
      <c r="C8" s="2">
        <v>3.4380000000000001E-2</v>
      </c>
      <c r="D8" s="2">
        <v>0.18229999999999999</v>
      </c>
      <c r="E8" s="2">
        <v>0</v>
      </c>
      <c r="F8" s="2">
        <v>1</v>
      </c>
    </row>
    <row r="9" spans="1:6" x14ac:dyDescent="0.25">
      <c r="A9" t="s">
        <v>36</v>
      </c>
      <c r="B9" t="s">
        <v>48</v>
      </c>
      <c r="C9" s="2">
        <v>1061</v>
      </c>
      <c r="D9" s="2">
        <v>998.6</v>
      </c>
      <c r="E9" s="2">
        <v>0.22489999999999999</v>
      </c>
      <c r="F9" s="2">
        <v>5893</v>
      </c>
    </row>
    <row r="10" spans="1:6" x14ac:dyDescent="0.25">
      <c r="A10" t="s">
        <v>1</v>
      </c>
      <c r="B10" t="s">
        <v>49</v>
      </c>
      <c r="C10" s="2">
        <v>0.15010000000000001</v>
      </c>
      <c r="D10" s="2">
        <v>0.19020000000000001</v>
      </c>
      <c r="E10" s="2">
        <v>0</v>
      </c>
      <c r="F10" s="2">
        <v>0.98680000000000001</v>
      </c>
    </row>
    <row r="11" spans="1:6" x14ac:dyDescent="0.25">
      <c r="A11" t="s">
        <v>3</v>
      </c>
      <c r="B11" t="s">
        <v>50</v>
      </c>
      <c r="C11" s="2">
        <v>0.11169999999999999</v>
      </c>
      <c r="D11" s="2">
        <v>5.108E-2</v>
      </c>
      <c r="E11" s="2">
        <v>0</v>
      </c>
      <c r="F11" s="2">
        <v>0.36670000000000003</v>
      </c>
    </row>
    <row r="12" spans="1:6" x14ac:dyDescent="0.25">
      <c r="A12" t="s">
        <v>2</v>
      </c>
      <c r="B12" t="s">
        <v>51</v>
      </c>
      <c r="C12" s="2">
        <v>5.5419999999999997E-2</v>
      </c>
      <c r="D12" s="2">
        <v>5.3249999999999999E-2</v>
      </c>
      <c r="E12" s="2">
        <v>1.519E-3</v>
      </c>
      <c r="F12" s="2">
        <v>0.29759999999999998</v>
      </c>
    </row>
    <row r="13" spans="1:6" x14ac:dyDescent="0.25">
      <c r="A13" t="s">
        <v>35</v>
      </c>
      <c r="B13" t="s">
        <v>52</v>
      </c>
      <c r="C13" s="2">
        <v>6.7519999999999997E-2</v>
      </c>
      <c r="D13" s="2">
        <v>4.8340000000000001E-2</v>
      </c>
      <c r="E13" s="2">
        <v>0</v>
      </c>
      <c r="F13" s="2">
        <v>0.38779999999999998</v>
      </c>
    </row>
    <row r="14" spans="1:6" x14ac:dyDescent="0.25">
      <c r="A14" t="s">
        <v>4</v>
      </c>
      <c r="B14" t="s">
        <v>53</v>
      </c>
      <c r="C14" s="2">
        <v>0.43919999999999998</v>
      </c>
      <c r="D14" s="2">
        <v>8.2769999999999996E-2</v>
      </c>
      <c r="E14" s="2">
        <v>2.5400000000000002E-3</v>
      </c>
      <c r="F14" s="2">
        <v>0.80940000000000001</v>
      </c>
    </row>
    <row r="15" spans="1:6" x14ac:dyDescent="0.25">
      <c r="A15" t="s">
        <v>5</v>
      </c>
      <c r="B15" t="s">
        <v>54</v>
      </c>
      <c r="C15" s="2">
        <v>0.105</v>
      </c>
      <c r="D15" s="2">
        <v>7.4050000000000005E-2</v>
      </c>
      <c r="E15" s="2">
        <v>3.6519999999999999E-4</v>
      </c>
      <c r="F15" s="2">
        <v>0.54979999999999996</v>
      </c>
    </row>
    <row r="16" spans="1:6" x14ac:dyDescent="0.25">
      <c r="A16" t="s">
        <v>6</v>
      </c>
      <c r="B16" t="s">
        <v>149</v>
      </c>
      <c r="C16" s="2">
        <v>0.23960000000000001</v>
      </c>
      <c r="D16" s="2">
        <v>7.3959999999999998E-2</v>
      </c>
      <c r="E16" s="2">
        <v>0</v>
      </c>
      <c r="F16" s="2">
        <v>0.38009999999999999</v>
      </c>
    </row>
    <row r="17" spans="1:6" x14ac:dyDescent="0.25">
      <c r="A17" t="s">
        <v>57</v>
      </c>
      <c r="B17" t="s">
        <v>239</v>
      </c>
      <c r="C17" s="2">
        <v>12330</v>
      </c>
      <c r="D17" s="2">
        <v>12370</v>
      </c>
      <c r="E17" s="2">
        <v>3.351</v>
      </c>
      <c r="F17" s="2">
        <v>76590</v>
      </c>
    </row>
    <row r="18" spans="1:6" x14ac:dyDescent="0.25">
      <c r="A18" t="s">
        <v>8</v>
      </c>
      <c r="B18" t="s">
        <v>55</v>
      </c>
      <c r="C18" s="2">
        <v>0.54659999999999997</v>
      </c>
      <c r="D18" s="2">
        <v>4.9000000000000002E-2</v>
      </c>
      <c r="E18" s="2">
        <v>0.39700000000000002</v>
      </c>
      <c r="F18" s="2">
        <v>0.66900000000000004</v>
      </c>
    </row>
    <row r="19" spans="1:6" x14ac:dyDescent="0.25">
      <c r="A19" s="35" t="s">
        <v>13</v>
      </c>
      <c r="B19" s="35" t="s">
        <v>56</v>
      </c>
      <c r="C19" s="36">
        <v>0.50290000000000001</v>
      </c>
      <c r="D19" s="36">
        <v>0.50019999999999998</v>
      </c>
      <c r="E19" s="36">
        <v>0</v>
      </c>
      <c r="F19" s="36">
        <v>1</v>
      </c>
    </row>
    <row r="20" spans="1:6" x14ac:dyDescent="0.25">
      <c r="A20" s="37" t="s">
        <v>139</v>
      </c>
      <c r="B20" s="37" t="s">
        <v>150</v>
      </c>
      <c r="C20" s="35">
        <v>7.3779999999999998E-2</v>
      </c>
      <c r="D20" s="35">
        <v>0.26150000000000001</v>
      </c>
      <c r="E20" s="36">
        <v>0</v>
      </c>
      <c r="F20" s="36">
        <v>1</v>
      </c>
    </row>
    <row r="21" spans="1:6" x14ac:dyDescent="0.25">
      <c r="A21" s="37" t="s">
        <v>140</v>
      </c>
      <c r="B21" s="37" t="s">
        <v>151</v>
      </c>
      <c r="C21" s="35">
        <v>0.1633</v>
      </c>
      <c r="D21" s="35">
        <v>0.36980000000000002</v>
      </c>
      <c r="E21" s="36">
        <v>0</v>
      </c>
      <c r="F21" s="36">
        <v>1</v>
      </c>
    </row>
    <row r="22" spans="1:6" x14ac:dyDescent="0.25">
      <c r="A22" s="37" t="s">
        <v>141</v>
      </c>
      <c r="B22" s="37" t="s">
        <v>152</v>
      </c>
      <c r="C22" s="35">
        <v>0.14330000000000001</v>
      </c>
      <c r="D22" s="35">
        <v>0.35049999999999998</v>
      </c>
      <c r="E22" s="36">
        <v>0</v>
      </c>
      <c r="F22" s="36">
        <v>1</v>
      </c>
    </row>
    <row r="23" spans="1:6" x14ac:dyDescent="0.25">
      <c r="A23" s="37" t="s">
        <v>142</v>
      </c>
      <c r="B23" s="37" t="s">
        <v>153</v>
      </c>
      <c r="C23">
        <v>0.13469999999999999</v>
      </c>
      <c r="D23">
        <v>0.34150000000000003</v>
      </c>
      <c r="E23" s="2">
        <v>0</v>
      </c>
      <c r="F23" s="2">
        <v>1</v>
      </c>
    </row>
    <row r="24" spans="1:6" x14ac:dyDescent="0.25">
      <c r="A24" s="37" t="s">
        <v>143</v>
      </c>
      <c r="B24" s="37" t="s">
        <v>154</v>
      </c>
      <c r="C24">
        <v>0.1812</v>
      </c>
      <c r="D24">
        <v>0.38529999999999998</v>
      </c>
      <c r="E24" s="2">
        <v>0</v>
      </c>
      <c r="F24" s="2">
        <v>1</v>
      </c>
    </row>
    <row r="25" spans="1:6" x14ac:dyDescent="0.25">
      <c r="A25" s="37" t="s">
        <v>144</v>
      </c>
      <c r="B25" s="37" t="s">
        <v>155</v>
      </c>
      <c r="C25">
        <v>6.7339999999999997E-2</v>
      </c>
      <c r="D25">
        <v>0.25069999999999998</v>
      </c>
      <c r="E25" s="2">
        <v>0</v>
      </c>
      <c r="F25" s="2">
        <v>1</v>
      </c>
    </row>
    <row r="26" spans="1:6" x14ac:dyDescent="0.25">
      <c r="A26" s="37" t="s">
        <v>145</v>
      </c>
      <c r="B26" s="37" t="s">
        <v>156</v>
      </c>
      <c r="C26">
        <v>6.0170000000000001E-2</v>
      </c>
      <c r="D26">
        <v>0.2379</v>
      </c>
      <c r="E26" s="2">
        <v>0</v>
      </c>
      <c r="F26" s="2">
        <v>1</v>
      </c>
    </row>
    <row r="27" spans="1:6" x14ac:dyDescent="0.25">
      <c r="A27" s="37" t="s">
        <v>146</v>
      </c>
      <c r="B27" s="37" t="s">
        <v>157</v>
      </c>
      <c r="C27">
        <v>3.9399999999999998E-2</v>
      </c>
      <c r="D27">
        <v>0.1946</v>
      </c>
      <c r="E27" s="2">
        <v>0</v>
      </c>
      <c r="F27" s="2">
        <v>1</v>
      </c>
    </row>
    <row r="28" spans="1:6" x14ac:dyDescent="0.25">
      <c r="A28" s="37" t="s">
        <v>147</v>
      </c>
      <c r="B28" s="37" t="s">
        <v>158</v>
      </c>
      <c r="C28">
        <v>6.8049999999999999E-2</v>
      </c>
      <c r="D28">
        <v>0.25190000000000001</v>
      </c>
      <c r="E28" s="2">
        <v>0</v>
      </c>
      <c r="F28" s="2">
        <v>1</v>
      </c>
    </row>
    <row r="29" spans="1:6" ht="15.75" thickBot="1" x14ac:dyDescent="0.3">
      <c r="A29" s="38" t="s">
        <v>148</v>
      </c>
      <c r="B29" s="38" t="s">
        <v>159</v>
      </c>
      <c r="C29" s="5">
        <v>6.8769999999999998E-2</v>
      </c>
      <c r="D29" s="5">
        <v>0.25309999999999999</v>
      </c>
      <c r="E29" s="6">
        <v>0</v>
      </c>
      <c r="F29" s="6">
        <v>1</v>
      </c>
    </row>
    <row r="30" spans="1:6" x14ac:dyDescent="0.25">
      <c r="A30" s="37"/>
    </row>
    <row r="32" spans="1:6" x14ac:dyDescent="0.25">
      <c r="A32" t="s">
        <v>34</v>
      </c>
      <c r="B32">
        <v>0.68189999999999995</v>
      </c>
      <c r="C32">
        <v>0.46589999999999998</v>
      </c>
      <c r="D32">
        <v>0</v>
      </c>
      <c r="E32">
        <v>1</v>
      </c>
    </row>
    <row r="33" spans="1:9" x14ac:dyDescent="0.25">
      <c r="A33" t="s">
        <v>33</v>
      </c>
      <c r="B33">
        <v>5389</v>
      </c>
      <c r="C33">
        <v>3039</v>
      </c>
      <c r="D33">
        <v>111</v>
      </c>
      <c r="E33">
        <v>12540</v>
      </c>
      <c r="F33">
        <f>B33/365</f>
        <v>14.764383561643836</v>
      </c>
      <c r="G33">
        <f t="shared" ref="G33:I33" si="0">C33/365</f>
        <v>8.3260273972602743</v>
      </c>
      <c r="H33">
        <f t="shared" si="0"/>
        <v>0.30410958904109592</v>
      </c>
      <c r="I33">
        <f t="shared" si="0"/>
        <v>34.356164383561641</v>
      </c>
    </row>
    <row r="34" spans="1:9" x14ac:dyDescent="0.25">
      <c r="A34" t="s">
        <v>37</v>
      </c>
      <c r="B34">
        <v>143.9</v>
      </c>
      <c r="C34">
        <v>599.4</v>
      </c>
      <c r="D34">
        <v>1.0000000000000001E-5</v>
      </c>
      <c r="E34">
        <v>14760</v>
      </c>
    </row>
    <row r="35" spans="1:9" x14ac:dyDescent="0.25">
      <c r="A35" t="s">
        <v>38</v>
      </c>
      <c r="B35">
        <v>43.14</v>
      </c>
      <c r="C35">
        <v>8.6630000000000003</v>
      </c>
      <c r="D35">
        <v>28.51</v>
      </c>
      <c r="E35">
        <v>84.91</v>
      </c>
    </row>
    <row r="36" spans="1:9" x14ac:dyDescent="0.25">
      <c r="A36" t="s">
        <v>39</v>
      </c>
      <c r="B36">
        <v>0.1196</v>
      </c>
      <c r="C36">
        <v>0.3246</v>
      </c>
      <c r="D36">
        <v>0</v>
      </c>
      <c r="E36">
        <v>1</v>
      </c>
    </row>
    <row r="37" spans="1:9" x14ac:dyDescent="0.25">
      <c r="A37" t="s">
        <v>9</v>
      </c>
      <c r="B37">
        <v>3.4380000000000001E-2</v>
      </c>
      <c r="C37">
        <v>0.18229999999999999</v>
      </c>
      <c r="D37">
        <v>0</v>
      </c>
      <c r="E37">
        <v>1</v>
      </c>
    </row>
    <row r="38" spans="1:9" x14ac:dyDescent="0.25">
      <c r="A38" t="s">
        <v>36</v>
      </c>
      <c r="B38">
        <v>1061</v>
      </c>
      <c r="C38">
        <v>998.6</v>
      </c>
      <c r="D38">
        <v>0.22489999999999999</v>
      </c>
      <c r="E38">
        <v>5893</v>
      </c>
    </row>
    <row r="39" spans="1:9" x14ac:dyDescent="0.25">
      <c r="A39" t="s">
        <v>1</v>
      </c>
      <c r="B39">
        <v>0.15010000000000001</v>
      </c>
      <c r="C39">
        <v>0.19020000000000001</v>
      </c>
      <c r="D39">
        <v>0</v>
      </c>
      <c r="E39">
        <v>0.98680000000000001</v>
      </c>
    </row>
    <row r="40" spans="1:9" x14ac:dyDescent="0.25">
      <c r="A40" t="s">
        <v>3</v>
      </c>
      <c r="B40">
        <v>0.11169999999999999</v>
      </c>
      <c r="C40">
        <v>5.108E-2</v>
      </c>
      <c r="D40">
        <v>0</v>
      </c>
      <c r="E40">
        <v>0.36670000000000003</v>
      </c>
    </row>
    <row r="41" spans="1:9" x14ac:dyDescent="0.25">
      <c r="A41" t="s">
        <v>2</v>
      </c>
      <c r="B41">
        <v>5.5419999999999997E-2</v>
      </c>
      <c r="C41">
        <v>5.3249999999999999E-2</v>
      </c>
      <c r="D41">
        <v>1.519E-3</v>
      </c>
      <c r="E41">
        <v>0.29759999999999998</v>
      </c>
    </row>
    <row r="42" spans="1:9" x14ac:dyDescent="0.25">
      <c r="A42" t="s">
        <v>35</v>
      </c>
      <c r="B42">
        <v>6.7519999999999997E-2</v>
      </c>
      <c r="C42">
        <v>4.8340000000000001E-2</v>
      </c>
      <c r="D42">
        <v>0</v>
      </c>
      <c r="E42">
        <v>0.38779999999999998</v>
      </c>
    </row>
    <row r="43" spans="1:9" x14ac:dyDescent="0.25">
      <c r="A43" t="s">
        <v>4</v>
      </c>
      <c r="B43">
        <v>0.43919999999999998</v>
      </c>
      <c r="C43">
        <v>8.2769999999999996E-2</v>
      </c>
      <c r="D43">
        <v>2.5400000000000002E-3</v>
      </c>
      <c r="E43">
        <v>0.80940000000000001</v>
      </c>
    </row>
    <row r="44" spans="1:9" x14ac:dyDescent="0.25">
      <c r="A44" t="s">
        <v>5</v>
      </c>
      <c r="B44">
        <v>0.105</v>
      </c>
      <c r="C44">
        <v>7.4050000000000005E-2</v>
      </c>
      <c r="D44">
        <v>3.6519999999999999E-4</v>
      </c>
      <c r="E44">
        <v>0.54979999999999996</v>
      </c>
    </row>
    <row r="45" spans="1:9" x14ac:dyDescent="0.25">
      <c r="A45" t="s">
        <v>6</v>
      </c>
      <c r="B45">
        <v>0.23960000000000001</v>
      </c>
      <c r="C45">
        <v>7.3959999999999998E-2</v>
      </c>
      <c r="D45">
        <v>0</v>
      </c>
      <c r="E45">
        <v>0.38009999999999999</v>
      </c>
    </row>
    <row r="46" spans="1:9" x14ac:dyDescent="0.25">
      <c r="A46" t="s">
        <v>57</v>
      </c>
      <c r="B46">
        <v>12330</v>
      </c>
      <c r="C46">
        <v>12370</v>
      </c>
      <c r="D46">
        <v>3.351</v>
      </c>
      <c r="E46">
        <v>76590</v>
      </c>
    </row>
    <row r="47" spans="1:9" x14ac:dyDescent="0.25">
      <c r="A47" t="s">
        <v>8</v>
      </c>
      <c r="B47">
        <v>0.54659999999999997</v>
      </c>
      <c r="C47">
        <v>4.9000000000000002E-2</v>
      </c>
      <c r="D47">
        <v>0.39700000000000002</v>
      </c>
      <c r="E47">
        <v>0.66900000000000004</v>
      </c>
    </row>
    <row r="48" spans="1:9" x14ac:dyDescent="0.25">
      <c r="A48" t="s">
        <v>13</v>
      </c>
      <c r="B48">
        <v>0.50290000000000001</v>
      </c>
      <c r="C48">
        <v>0.50019999999999998</v>
      </c>
      <c r="D48">
        <v>0</v>
      </c>
      <c r="E48">
        <v>1</v>
      </c>
    </row>
    <row r="49" spans="1:5" x14ac:dyDescent="0.25">
      <c r="A49" t="s">
        <v>139</v>
      </c>
      <c r="B49">
        <v>7.3779999999999998E-2</v>
      </c>
      <c r="C49">
        <v>0.26150000000000001</v>
      </c>
      <c r="D49">
        <v>0</v>
      </c>
      <c r="E49">
        <v>1</v>
      </c>
    </row>
    <row r="50" spans="1:5" x14ac:dyDescent="0.25">
      <c r="A50" t="s">
        <v>140</v>
      </c>
      <c r="B50">
        <v>0.1633</v>
      </c>
      <c r="C50">
        <v>0.36980000000000002</v>
      </c>
      <c r="D50">
        <v>0</v>
      </c>
      <c r="E50">
        <v>1</v>
      </c>
    </row>
    <row r="51" spans="1:5" x14ac:dyDescent="0.25">
      <c r="A51" t="s">
        <v>141</v>
      </c>
      <c r="B51">
        <v>0.14330000000000001</v>
      </c>
      <c r="C51">
        <v>0.35049999999999998</v>
      </c>
      <c r="D51">
        <v>0</v>
      </c>
      <c r="E51">
        <v>1</v>
      </c>
    </row>
    <row r="52" spans="1:5" x14ac:dyDescent="0.25">
      <c r="A52" t="s">
        <v>142</v>
      </c>
      <c r="B52">
        <v>0.13469999999999999</v>
      </c>
      <c r="C52">
        <v>0.34150000000000003</v>
      </c>
      <c r="D52">
        <v>0</v>
      </c>
      <c r="E52">
        <v>1</v>
      </c>
    </row>
    <row r="53" spans="1:5" x14ac:dyDescent="0.25">
      <c r="A53" t="s">
        <v>143</v>
      </c>
      <c r="B53">
        <v>0.1812</v>
      </c>
      <c r="C53">
        <v>0.38529999999999998</v>
      </c>
      <c r="D53">
        <v>0</v>
      </c>
      <c r="E53">
        <v>1</v>
      </c>
    </row>
    <row r="54" spans="1:5" x14ac:dyDescent="0.25">
      <c r="A54" t="s">
        <v>144</v>
      </c>
      <c r="B54">
        <v>6.7339999999999997E-2</v>
      </c>
      <c r="C54">
        <v>0.25069999999999998</v>
      </c>
      <c r="D54">
        <v>0</v>
      </c>
      <c r="E54">
        <v>1</v>
      </c>
    </row>
    <row r="55" spans="1:5" x14ac:dyDescent="0.25">
      <c r="A55" t="s">
        <v>145</v>
      </c>
      <c r="B55">
        <v>6.0170000000000001E-2</v>
      </c>
      <c r="C55">
        <v>0.2379</v>
      </c>
      <c r="D55">
        <v>0</v>
      </c>
      <c r="E55">
        <v>1</v>
      </c>
    </row>
    <row r="56" spans="1:5" x14ac:dyDescent="0.25">
      <c r="A56" t="s">
        <v>146</v>
      </c>
      <c r="B56">
        <v>3.9399999999999998E-2</v>
      </c>
      <c r="C56">
        <v>0.1946</v>
      </c>
      <c r="D56">
        <v>0</v>
      </c>
      <c r="E56">
        <v>1</v>
      </c>
    </row>
    <row r="57" spans="1:5" x14ac:dyDescent="0.25">
      <c r="A57" t="s">
        <v>147</v>
      </c>
      <c r="B57">
        <v>6.8049999999999999E-2</v>
      </c>
      <c r="C57">
        <v>0.25190000000000001</v>
      </c>
      <c r="D57">
        <v>0</v>
      </c>
      <c r="E57">
        <v>1</v>
      </c>
    </row>
    <row r="58" spans="1:5" x14ac:dyDescent="0.25">
      <c r="A58" t="s">
        <v>148</v>
      </c>
      <c r="B58">
        <v>6.8769999999999998E-2</v>
      </c>
      <c r="C58">
        <v>0.25309999999999999</v>
      </c>
      <c r="D58">
        <v>0</v>
      </c>
      <c r="E58">
        <v>1</v>
      </c>
    </row>
  </sheetData>
  <mergeCells count="1">
    <mergeCell ref="A1:F1"/>
  </mergeCells>
  <phoneticPr fontId="4" type="noConversion"/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E46616-DB30-494A-9CD3-CA31A7064009}">
  <dimension ref="A3:G40"/>
  <sheetViews>
    <sheetView workbookViewId="0">
      <selection activeCell="J15" sqref="J15"/>
    </sheetView>
  </sheetViews>
  <sheetFormatPr defaultRowHeight="15" x14ac:dyDescent="0.25"/>
  <cols>
    <col min="1" max="1" width="19" style="13" bestFit="1" customWidth="1"/>
    <col min="2" max="2" width="10.7109375" style="15" customWidth="1"/>
    <col min="3" max="3" width="9.140625" style="15" customWidth="1"/>
    <col min="4" max="4" width="9.85546875" style="15" customWidth="1"/>
    <col min="5" max="5" width="9.28515625" style="15" bestFit="1" customWidth="1"/>
    <col min="6" max="6" width="11.7109375" style="15" customWidth="1"/>
    <col min="7" max="16384" width="9.140625" style="13"/>
  </cols>
  <sheetData>
    <row r="3" spans="1:7" ht="15.75" thickBot="1" x14ac:dyDescent="0.3">
      <c r="A3" s="19" t="s">
        <v>99</v>
      </c>
      <c r="B3" s="20" t="s">
        <v>100</v>
      </c>
      <c r="C3" s="20" t="s">
        <v>101</v>
      </c>
      <c r="D3" s="20" t="s">
        <v>102</v>
      </c>
      <c r="E3" s="20" t="s">
        <v>103</v>
      </c>
      <c r="F3" s="20" t="s">
        <v>104</v>
      </c>
      <c r="G3" s="20" t="s">
        <v>105</v>
      </c>
    </row>
    <row r="4" spans="1:7" x14ac:dyDescent="0.25">
      <c r="A4" s="32" t="s">
        <v>1</v>
      </c>
      <c r="B4" s="15" t="str">
        <f>'PH Estimates'!B7</f>
        <v>-0.472**</v>
      </c>
      <c r="C4" s="15" t="str">
        <f>_xlfn.CONCAT(ROUND('MEM Estimates'!B2,3),'MEM Estimates'!G2)</f>
        <v>-0.425*</v>
      </c>
      <c r="D4" s="15">
        <f>'PH Estimates'!C7</f>
        <v>-0.22900000000000001</v>
      </c>
      <c r="E4" s="15" t="str">
        <f>_xlfn.CONCAT(ROUND('MEM Estimates'!H2,3),'MEM Estimates'!M2)</f>
        <v>-0.223</v>
      </c>
      <c r="F4" s="15" t="str">
        <f>'PH Estimates'!D7</f>
        <v>-0.450**</v>
      </c>
      <c r="G4" s="15" t="str">
        <f>_xlfn.CONCAT(ROUND('MEM Estimates'!N2,3),'MEM Estimates'!S2)</f>
        <v>-0.529**</v>
      </c>
    </row>
    <row r="5" spans="1:7" x14ac:dyDescent="0.25">
      <c r="A5" s="31"/>
      <c r="B5" s="15">
        <f>ABS('PH Estimates'!B8)</f>
        <v>0.214</v>
      </c>
      <c r="C5" s="15">
        <f>ROUND('MEM Estimates'!D2,3)</f>
        <v>0.221</v>
      </c>
      <c r="D5" s="15">
        <f>ABS('PH Estimates'!C8)</f>
        <v>0.222</v>
      </c>
      <c r="E5" s="15">
        <f>ROUND('MEM Estimates'!J2,3)</f>
        <v>0.22800000000000001</v>
      </c>
      <c r="F5" s="15">
        <f>ABS('PH Estimates'!D8)</f>
        <v>0.224</v>
      </c>
      <c r="G5" s="15">
        <f>ROUND('MEM Estimates'!P2,3)</f>
        <v>0.23</v>
      </c>
    </row>
    <row r="6" spans="1:7" x14ac:dyDescent="0.25">
      <c r="A6" s="28" t="s">
        <v>3</v>
      </c>
      <c r="B6" s="15">
        <f>'PH Estimates'!B9</f>
        <v>0.60499999999999998</v>
      </c>
      <c r="C6" s="15" t="str">
        <f>_xlfn.CONCAT(ROUND('MEM Estimates'!B4,3),'MEM Estimates'!G4)</f>
        <v>0.868</v>
      </c>
      <c r="D6" s="15">
        <f>'PH Estimates'!C9</f>
        <v>0.59699999999999998</v>
      </c>
      <c r="E6" s="15" t="str">
        <f>_xlfn.CONCAT(ROUND('MEM Estimates'!H4,3),'MEM Estimates'!M4)</f>
        <v>0.838</v>
      </c>
      <c r="F6" s="15">
        <f>'PH Estimates'!D9</f>
        <v>1.101</v>
      </c>
      <c r="G6" s="15" t="str">
        <f>_xlfn.CONCAT(ROUND('MEM Estimates'!N4,3),'MEM Estimates'!S4)</f>
        <v>1.345*</v>
      </c>
    </row>
    <row r="7" spans="1:7" x14ac:dyDescent="0.25">
      <c r="A7" s="28"/>
      <c r="B7" s="15">
        <f>ABS('PH Estimates'!B10)</f>
        <v>0.81399999999999995</v>
      </c>
      <c r="C7" s="15">
        <f>ROUND('MEM Estimates'!D4,3)</f>
        <v>0.81499999999999995</v>
      </c>
      <c r="D7" s="15">
        <f>ABS('PH Estimates'!C10)</f>
        <v>0.80800000000000005</v>
      </c>
      <c r="E7" s="15">
        <f>ROUND('MEM Estimates'!J4,3)</f>
        <v>0.81299999999999994</v>
      </c>
      <c r="F7" s="15">
        <f>ABS('PH Estimates'!D10)</f>
        <v>0.78700000000000003</v>
      </c>
      <c r="G7" s="15">
        <f>ROUND('MEM Estimates'!P4,3)</f>
        <v>0.79200000000000004</v>
      </c>
    </row>
    <row r="8" spans="1:7" x14ac:dyDescent="0.25">
      <c r="A8" s="28" t="s">
        <v>2</v>
      </c>
      <c r="B8" s="15" t="str">
        <f>'PH Estimates'!B11</f>
        <v>1.631**</v>
      </c>
      <c r="C8" s="15" t="str">
        <f>_xlfn.CONCAT(ROUND('MEM Estimates'!B6,3),'MEM Estimates'!G6)</f>
        <v>1.133</v>
      </c>
      <c r="D8" s="15" t="str">
        <f>'PH Estimates'!C11</f>
        <v>1.595**</v>
      </c>
      <c r="E8" s="15" t="str">
        <f>_xlfn.CONCAT(ROUND('MEM Estimates'!H6,3),'MEM Estimates'!M6)</f>
        <v>1.317*</v>
      </c>
      <c r="F8" s="15">
        <f>'PH Estimates'!D11</f>
        <v>1.085</v>
      </c>
      <c r="G8" s="15" t="str">
        <f>_xlfn.CONCAT(ROUND('MEM Estimates'!N6,3),'MEM Estimates'!S6)</f>
        <v>0.934</v>
      </c>
    </row>
    <row r="9" spans="1:7" x14ac:dyDescent="0.25">
      <c r="A9" s="28"/>
      <c r="B9" s="15">
        <f>ABS('PH Estimates'!B12)</f>
        <v>0.68700000000000006</v>
      </c>
      <c r="C9" s="15">
        <f>ROUND('MEM Estimates'!D6,3)</f>
        <v>0.71099999999999997</v>
      </c>
      <c r="D9" s="15">
        <f>ABS('PH Estimates'!C12)</f>
        <v>0.68799999999999994</v>
      </c>
      <c r="E9" s="15">
        <f>ROUND('MEM Estimates'!J6,3)</f>
        <v>0.70099999999999996</v>
      </c>
      <c r="F9" s="15">
        <f>ABS('PH Estimates'!D12)</f>
        <v>0.71499999999999997</v>
      </c>
      <c r="G9" s="15">
        <f>ROUND('MEM Estimates'!P6,3)</f>
        <v>0.72199999999999998</v>
      </c>
    </row>
    <row r="10" spans="1:7" x14ac:dyDescent="0.25">
      <c r="A10" s="28" t="s">
        <v>4</v>
      </c>
      <c r="B10" s="15" t="str">
        <f>'PH Estimates'!B13</f>
        <v>-1.123**</v>
      </c>
      <c r="C10" s="15" t="str">
        <f>_xlfn.CONCAT(ROUND('MEM Estimates'!B8,3),'MEM Estimates'!G8)</f>
        <v>-1.879***</v>
      </c>
      <c r="D10" s="15" t="str">
        <f>'PH Estimates'!C13</f>
        <v>-1.049**</v>
      </c>
      <c r="E10" s="15" t="str">
        <f>_xlfn.CONCAT(ROUND('MEM Estimates'!H8,3),'MEM Estimates'!M8)</f>
        <v>-1.732***</v>
      </c>
      <c r="F10" s="15">
        <f>'PH Estimates'!D13</f>
        <v>-0.54500000000000004</v>
      </c>
      <c r="G10" s="15" t="str">
        <f>_xlfn.CONCAT(ROUND('MEM Estimates'!N8,3),'MEM Estimates'!S8)</f>
        <v>-1.511**</v>
      </c>
    </row>
    <row r="11" spans="1:7" x14ac:dyDescent="0.25">
      <c r="A11" s="28"/>
      <c r="B11" s="15">
        <f>ABS('PH Estimates'!B14)</f>
        <v>0.50600000000000001</v>
      </c>
      <c r="C11" s="15">
        <f>ROUND('MEM Estimates'!D8,3)</f>
        <v>0.57899999999999996</v>
      </c>
      <c r="D11" s="15">
        <f>ABS('PH Estimates'!C14)</f>
        <v>0.51100000000000001</v>
      </c>
      <c r="E11" s="15">
        <f>ROUND('MEM Estimates'!J8,3)</f>
        <v>0.57199999999999995</v>
      </c>
      <c r="F11" s="15">
        <f>ABS('PH Estimates'!D14)</f>
        <v>0.53900000000000003</v>
      </c>
      <c r="G11" s="15">
        <f>ROUND('MEM Estimates'!P8,3)</f>
        <v>0.59099999999999997</v>
      </c>
    </row>
    <row r="12" spans="1:7" x14ac:dyDescent="0.25">
      <c r="A12" s="28" t="s">
        <v>5</v>
      </c>
      <c r="B12" s="15" t="str">
        <f>'PH Estimates'!B15</f>
        <v>-1.615***</v>
      </c>
      <c r="C12" s="15" t="str">
        <f>_xlfn.CONCAT(ROUND('MEM Estimates'!B10,3),'MEM Estimates'!G10)</f>
        <v>-1.836***</v>
      </c>
      <c r="D12" s="15" t="str">
        <f>'PH Estimates'!C15</f>
        <v>-1.436**</v>
      </c>
      <c r="E12" s="15" t="str">
        <f>_xlfn.CONCAT(ROUND('MEM Estimates'!H10,3),'MEM Estimates'!M10)</f>
        <v>-1.72***</v>
      </c>
      <c r="F12" s="15">
        <f>'PH Estimates'!D15</f>
        <v>-0.61399999999999999</v>
      </c>
      <c r="G12" s="15" t="str">
        <f>_xlfn.CONCAT(ROUND('MEM Estimates'!N10,3),'MEM Estimates'!S10)</f>
        <v>-1.215**</v>
      </c>
    </row>
    <row r="13" spans="1:7" x14ac:dyDescent="0.25">
      <c r="A13" s="28"/>
      <c r="B13" s="15">
        <f>ABS('PH Estimates'!B16)</f>
        <v>0.54800000000000004</v>
      </c>
      <c r="C13" s="15">
        <f>ROUND('MEM Estimates'!D10,3)</f>
        <v>0.59899999999999998</v>
      </c>
      <c r="D13" s="15">
        <f>ABS('PH Estimates'!C16)</f>
        <v>0.56100000000000005</v>
      </c>
      <c r="E13" s="15">
        <f>ROUND('MEM Estimates'!J10,3)</f>
        <v>0.6</v>
      </c>
      <c r="F13" s="15">
        <f>ABS('PH Estimates'!D16)</f>
        <v>0.56699999999999995</v>
      </c>
      <c r="G13" s="15">
        <f>ROUND('MEM Estimates'!P10,3)</f>
        <v>0.60099999999999998</v>
      </c>
    </row>
    <row r="14" spans="1:7" x14ac:dyDescent="0.25">
      <c r="A14" s="28" t="s">
        <v>75</v>
      </c>
      <c r="B14" s="15">
        <f>'PH Estimates'!B17</f>
        <v>-8.0000000000000002E-3</v>
      </c>
      <c r="C14" s="15" t="str">
        <f>_xlfn.CONCAT(ROUND('MEM Estimates'!B12,3),'MEM Estimates'!G12)</f>
        <v>0.007</v>
      </c>
      <c r="D14" s="15">
        <f>'PH Estimates'!C17</f>
        <v>-4.0000000000000001E-3</v>
      </c>
      <c r="E14" s="15" t="str">
        <f>_xlfn.CONCAT(ROUND('MEM Estimates'!H12,3),'MEM Estimates'!M12)</f>
        <v>0.006</v>
      </c>
      <c r="F14" s="15">
        <f>'PH Estimates'!D17</f>
        <v>-2.1999999999999999E-2</v>
      </c>
      <c r="G14" s="15" t="str">
        <f>_xlfn.CONCAT(ROUND('MEM Estimates'!N12,3),'MEM Estimates'!S12)</f>
        <v>-0.009</v>
      </c>
    </row>
    <row r="15" spans="1:7" x14ac:dyDescent="0.25">
      <c r="A15" s="28"/>
      <c r="B15" s="15">
        <f>ABS('PH Estimates'!B18)</f>
        <v>2.5999999999999999E-2</v>
      </c>
      <c r="C15" s="15">
        <f>ROUND('MEM Estimates'!D12,3)</f>
        <v>2.7E-2</v>
      </c>
      <c r="D15" s="15">
        <f>ABS('PH Estimates'!C18)</f>
        <v>2.7E-2</v>
      </c>
      <c r="E15" s="15">
        <f>ROUND('MEM Estimates'!J12,3)</f>
        <v>2.7E-2</v>
      </c>
      <c r="F15" s="15">
        <f>ABS('PH Estimates'!D18)</f>
        <v>2.7E-2</v>
      </c>
      <c r="G15" s="15">
        <f>ROUND('MEM Estimates'!P12,3)</f>
        <v>2.8000000000000001E-2</v>
      </c>
    </row>
    <row r="16" spans="1:7" x14ac:dyDescent="0.25">
      <c r="A16" s="28" t="s">
        <v>6</v>
      </c>
      <c r="B16" s="3" t="str">
        <f>'PH Estimates'!B19</f>
        <v>2.628***</v>
      </c>
      <c r="C16" s="3" t="str">
        <f>_xlfn.CONCAT(ROUND('MEM Estimates'!B14,3),'MEM Estimates'!G14)</f>
        <v>3.187***</v>
      </c>
      <c r="D16" s="3" t="str">
        <f>'PH Estimates'!C19</f>
        <v>2.860***</v>
      </c>
      <c r="E16" s="3" t="str">
        <f>_xlfn.CONCAT(ROUND('MEM Estimates'!H14,3),'MEM Estimates'!M14)</f>
        <v>3.207***</v>
      </c>
      <c r="F16" s="3" t="str">
        <f>'PH Estimates'!D19</f>
        <v>1.529**</v>
      </c>
      <c r="G16" s="3" t="str">
        <f>_xlfn.CONCAT(ROUND('MEM Estimates'!N14,3),'MEM Estimates'!S14)</f>
        <v>2.066***</v>
      </c>
    </row>
    <row r="17" spans="1:7" x14ac:dyDescent="0.25">
      <c r="A17" s="29"/>
      <c r="B17" s="7">
        <f>ABS('PH Estimates'!B20)</f>
        <v>0.65800000000000003</v>
      </c>
      <c r="C17" s="7">
        <f>ROUND('MEM Estimates'!D14,3)</f>
        <v>0.68899999999999995</v>
      </c>
      <c r="D17" s="7">
        <f>ABS('PH Estimates'!C20)</f>
        <v>0.65700000000000003</v>
      </c>
      <c r="E17" s="7">
        <f>ROUND('MEM Estimates'!J14,3)</f>
        <v>0.68200000000000005</v>
      </c>
      <c r="F17" s="7">
        <f>ABS('PH Estimates'!D20)</f>
        <v>0.66700000000000004</v>
      </c>
      <c r="G17" s="7">
        <f>ROUND('MEM Estimates'!P14,3)</f>
        <v>0.68700000000000006</v>
      </c>
    </row>
    <row r="18" spans="1:7" x14ac:dyDescent="0.25">
      <c r="A18" s="28" t="s">
        <v>8</v>
      </c>
      <c r="D18" s="15" t="str">
        <f>'PH Estimates'!C21</f>
        <v>1.969***</v>
      </c>
      <c r="E18" s="15" t="str">
        <f>_xlfn.CONCAT(ROUND('MEM Estimates'!H16,3),'MEM Estimates'!M16)</f>
        <v>2.184***</v>
      </c>
      <c r="F18" s="15" t="str">
        <f>'PH Estimates'!D21</f>
        <v>2.081***</v>
      </c>
      <c r="G18" s="15" t="str">
        <f>_xlfn.CONCAT(ROUND('MEM Estimates'!N16,3),'MEM Estimates'!S16)</f>
        <v>2.185***</v>
      </c>
    </row>
    <row r="19" spans="1:7" x14ac:dyDescent="0.25">
      <c r="A19" s="28"/>
      <c r="D19" s="15">
        <f>ABS('PH Estimates'!C22)</f>
        <v>0.72899999999999998</v>
      </c>
      <c r="E19" s="15">
        <f>ROUND('MEM Estimates'!J16,3)</f>
        <v>0.73699999999999999</v>
      </c>
      <c r="F19" s="15">
        <f>ABS('PH Estimates'!D22)</f>
        <v>0.71399999999999997</v>
      </c>
      <c r="G19" s="15">
        <f>ROUND('MEM Estimates'!P16,3)</f>
        <v>0.71799999999999997</v>
      </c>
    </row>
    <row r="20" spans="1:7" x14ac:dyDescent="0.25">
      <c r="A20" s="28" t="s">
        <v>9</v>
      </c>
      <c r="D20" s="15" t="str">
        <f>'PH Estimates'!C23</f>
        <v>-0.674***</v>
      </c>
      <c r="E20" s="15" t="str">
        <f>_xlfn.CONCAT(ROUND('MEM Estimates'!H18,3),'MEM Estimates'!M18)</f>
        <v>-0.612**</v>
      </c>
      <c r="F20" s="15" t="str">
        <f>'PH Estimates'!D23</f>
        <v>-0.835***</v>
      </c>
      <c r="G20" s="15" t="str">
        <f>_xlfn.CONCAT(ROUND('MEM Estimates'!N18,3),'MEM Estimates'!S18)</f>
        <v>-0.772***</v>
      </c>
    </row>
    <row r="21" spans="1:7" x14ac:dyDescent="0.25">
      <c r="A21" s="29"/>
      <c r="B21" s="7"/>
      <c r="C21" s="7"/>
      <c r="D21" s="7">
        <f>ABS('PH Estimates'!C24)</f>
        <v>0.24</v>
      </c>
      <c r="E21" s="7">
        <f>ROUND('MEM Estimates'!J18,3)</f>
        <v>0.24199999999999999</v>
      </c>
      <c r="F21" s="7">
        <f>ABS('PH Estimates'!D24)</f>
        <v>0.24</v>
      </c>
      <c r="G21" s="7">
        <f>ROUND('MEM Estimates'!P18,3)</f>
        <v>0.24199999999999999</v>
      </c>
    </row>
    <row r="22" spans="1:7" x14ac:dyDescent="0.25">
      <c r="A22" s="28" t="s">
        <v>77</v>
      </c>
      <c r="D22" s="15" t="str">
        <f>'PH Estimates'!C25</f>
        <v>-0.098***</v>
      </c>
      <c r="E22" s="15" t="str">
        <f>_xlfn.CONCAT(ROUND('MEM Estimates'!H20,3),'MEM Estimates'!M20)</f>
        <v>-0.097***</v>
      </c>
      <c r="F22" s="15" t="str">
        <f>'PH Estimates'!D25</f>
        <v>-0.081***</v>
      </c>
      <c r="G22" s="15" t="str">
        <f>_xlfn.CONCAT(ROUND('MEM Estimates'!N20,3),'MEM Estimates'!S20)</f>
        <v>-0.078***</v>
      </c>
    </row>
    <row r="23" spans="1:7" x14ac:dyDescent="0.25">
      <c r="A23" s="28"/>
      <c r="D23" s="15">
        <f>ABS('PH Estimates'!C26)</f>
        <v>1.6E-2</v>
      </c>
      <c r="E23" s="15">
        <f>ROUND('MEM Estimates'!J20,3)</f>
        <v>1.6E-2</v>
      </c>
      <c r="F23" s="15">
        <f>ABS('PH Estimates'!D26)</f>
        <v>1.6E-2</v>
      </c>
      <c r="G23" s="15">
        <f>ROUND('MEM Estimates'!P20,3)</f>
        <v>1.6E-2</v>
      </c>
    </row>
    <row r="24" spans="1:7" x14ac:dyDescent="0.25">
      <c r="A24" s="28" t="s">
        <v>38</v>
      </c>
      <c r="D24" s="15" t="str">
        <f>'PH Estimates'!C27</f>
        <v>-0.017***</v>
      </c>
      <c r="E24" s="15" t="str">
        <f>_xlfn.CONCAT(ROUND('MEM Estimates'!H22,3),'MEM Estimates'!M22)</f>
        <v>-0.01**</v>
      </c>
    </row>
    <row r="25" spans="1:7" x14ac:dyDescent="0.25">
      <c r="A25" s="28"/>
      <c r="D25" s="15">
        <f>ABS('PH Estimates'!C28)</f>
        <v>4.0000000000000001E-3</v>
      </c>
      <c r="E25" s="15">
        <f>ROUND('MEM Estimates'!J22,3)</f>
        <v>4.0000000000000001E-3</v>
      </c>
    </row>
    <row r="26" spans="1:7" x14ac:dyDescent="0.25">
      <c r="A26" s="28" t="s">
        <v>10</v>
      </c>
      <c r="F26" s="15" t="str">
        <f>'PH Estimates'!D29</f>
        <v>0.851***</v>
      </c>
      <c r="G26" s="15" t="str">
        <f>_xlfn.CONCAT(ROUND('MEM Estimates'!N24,3),'MEM Estimates'!S24)</f>
        <v>0.899***</v>
      </c>
    </row>
    <row r="27" spans="1:7" x14ac:dyDescent="0.25">
      <c r="A27" s="28"/>
      <c r="F27" s="15">
        <f>ABS('PH Estimates'!D30)</f>
        <v>8.3000000000000004E-2</v>
      </c>
      <c r="G27" s="15">
        <f>ROUND('MEM Estimates'!P24,3)</f>
        <v>8.4000000000000005E-2</v>
      </c>
    </row>
    <row r="28" spans="1:7" x14ac:dyDescent="0.25">
      <c r="A28" s="28" t="s">
        <v>11</v>
      </c>
      <c r="F28" s="15" t="str">
        <f>'PH Estimates'!D31</f>
        <v>-0.275***</v>
      </c>
      <c r="G28" s="15" t="str">
        <f>_xlfn.CONCAT(ROUND('MEM Estimates'!N26,3),'MEM Estimates'!S26)</f>
        <v>-0.19**</v>
      </c>
    </row>
    <row r="29" spans="1:7" x14ac:dyDescent="0.25">
      <c r="A29" s="28"/>
      <c r="F29" s="15">
        <f>ABS('PH Estimates'!D32)</f>
        <v>9.1999999999999998E-2</v>
      </c>
      <c r="G29" s="15">
        <f>ROUND('MEM Estimates'!P26,3)</f>
        <v>9.6000000000000002E-2</v>
      </c>
    </row>
    <row r="30" spans="1:7" x14ac:dyDescent="0.25">
      <c r="A30" s="28" t="s">
        <v>12</v>
      </c>
      <c r="F30" s="15" t="str">
        <f>'PH Estimates'!D33</f>
        <v>-0.287**</v>
      </c>
      <c r="G30" s="15" t="str">
        <f>_xlfn.CONCAT(ROUND('MEM Estimates'!N28,3),'MEM Estimates'!S28)</f>
        <v>-0.189</v>
      </c>
    </row>
    <row r="31" spans="1:7" x14ac:dyDescent="0.25">
      <c r="A31" s="28"/>
      <c r="F31" s="15">
        <f>ABS('PH Estimates'!D34)</f>
        <v>0.11600000000000001</v>
      </c>
      <c r="G31" s="15">
        <f>ROUND('MEM Estimates'!P28,3)</f>
        <v>0.11899999999999999</v>
      </c>
    </row>
    <row r="32" spans="1:7" ht="15.75" thickBot="1" x14ac:dyDescent="0.3">
      <c r="A32" s="18"/>
      <c r="B32" s="18"/>
      <c r="C32" s="18"/>
      <c r="D32" s="18"/>
      <c r="E32" s="18"/>
      <c r="F32" s="18"/>
      <c r="G32" s="19"/>
    </row>
    <row r="33" spans="1:6" x14ac:dyDescent="0.25">
      <c r="A33" s="14" t="s">
        <v>81</v>
      </c>
      <c r="B33" s="16">
        <v>1396</v>
      </c>
      <c r="C33" s="16"/>
      <c r="D33" s="16">
        <v>1396</v>
      </c>
      <c r="E33" s="16"/>
      <c r="F33" s="16">
        <v>1396</v>
      </c>
    </row>
    <row r="34" spans="1:6" ht="17.25" x14ac:dyDescent="0.25">
      <c r="A34" s="14" t="s">
        <v>82</v>
      </c>
      <c r="B34" s="15">
        <v>3.4000000000000002E-2</v>
      </c>
      <c r="D34" s="15">
        <v>8.8999999999999996E-2</v>
      </c>
      <c r="F34" s="15">
        <v>0.20100000000000001</v>
      </c>
    </row>
    <row r="35" spans="1:6" ht="17.25" x14ac:dyDescent="0.25">
      <c r="A35" s="14" t="s">
        <v>83</v>
      </c>
      <c r="B35" s="15">
        <v>1</v>
      </c>
      <c r="D35" s="15">
        <v>1</v>
      </c>
      <c r="F35" s="15">
        <v>1</v>
      </c>
    </row>
    <row r="36" spans="1:6" x14ac:dyDescent="0.25">
      <c r="A36" s="14" t="s">
        <v>84</v>
      </c>
      <c r="B36" s="17">
        <v>-6230.0240000000003</v>
      </c>
      <c r="C36" s="17"/>
      <c r="D36" s="17">
        <v>-6189.1409999999996</v>
      </c>
      <c r="E36" s="17"/>
      <c r="F36" s="17">
        <v>-6097.6440000000002</v>
      </c>
    </row>
    <row r="37" spans="1:6" ht="17.25" x14ac:dyDescent="0.25">
      <c r="A37" s="14" t="s">
        <v>85</v>
      </c>
      <c r="B37" s="15" t="s">
        <v>86</v>
      </c>
      <c r="D37" s="15" t="s">
        <v>87</v>
      </c>
      <c r="F37" s="15" t="s">
        <v>88</v>
      </c>
    </row>
    <row r="38" spans="1:6" ht="17.25" x14ac:dyDescent="0.25">
      <c r="A38" s="14" t="s">
        <v>89</v>
      </c>
      <c r="B38" s="15" t="s">
        <v>90</v>
      </c>
      <c r="D38" s="15" t="s">
        <v>91</v>
      </c>
      <c r="F38" s="15" t="s">
        <v>92</v>
      </c>
    </row>
    <row r="39" spans="1:6" ht="17.25" x14ac:dyDescent="0.25">
      <c r="A39" s="14" t="s">
        <v>93</v>
      </c>
      <c r="B39" s="15" t="s">
        <v>94</v>
      </c>
      <c r="D39" s="15" t="s">
        <v>95</v>
      </c>
      <c r="F39" s="15" t="s">
        <v>96</v>
      </c>
    </row>
    <row r="40" spans="1:6" ht="15.75" thickBot="1" x14ac:dyDescent="0.3">
      <c r="A40" s="34"/>
      <c r="B40" s="34"/>
      <c r="C40" s="34"/>
      <c r="D40" s="34"/>
      <c r="E40" s="34"/>
      <c r="F40" s="34"/>
    </row>
  </sheetData>
  <mergeCells count="15">
    <mergeCell ref="A30:A31"/>
    <mergeCell ref="A40:F40"/>
    <mergeCell ref="A4:A5"/>
    <mergeCell ref="A6:A7"/>
    <mergeCell ref="A8:A9"/>
    <mergeCell ref="A10:A11"/>
    <mergeCell ref="A12:A13"/>
    <mergeCell ref="A14:A15"/>
    <mergeCell ref="A16:A17"/>
    <mergeCell ref="A18:A19"/>
    <mergeCell ref="A20:A21"/>
    <mergeCell ref="A22:A23"/>
    <mergeCell ref="A24:A25"/>
    <mergeCell ref="A26:A27"/>
    <mergeCell ref="A28:A2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7AE4A3-EC7A-4E7C-B95B-9E53F7D3736D}">
  <dimension ref="A2:O73"/>
  <sheetViews>
    <sheetView tabSelected="1" topLeftCell="I16" workbookViewId="0">
      <selection activeCell="M24" sqref="M24"/>
    </sheetView>
  </sheetViews>
  <sheetFormatPr defaultRowHeight="15" x14ac:dyDescent="0.25"/>
  <cols>
    <col min="1" max="1" width="20" style="13" bestFit="1" customWidth="1"/>
    <col min="2" max="2" width="10.7109375" style="15" customWidth="1"/>
    <col min="3" max="3" width="9.140625" style="15"/>
    <col min="4" max="4" width="10.7109375" style="15" customWidth="1"/>
    <col min="5" max="5" width="9.28515625" style="15" bestFit="1" customWidth="1"/>
    <col min="6" max="6" width="11.7109375" style="15" customWidth="1"/>
    <col min="7" max="10" width="9.140625" style="13"/>
    <col min="11" max="11" width="20" style="13" bestFit="1" customWidth="1"/>
    <col min="12" max="15" width="9.140625" style="15"/>
    <col min="16" max="16384" width="9.140625" style="13"/>
  </cols>
  <sheetData>
    <row r="2" spans="1:15" x14ac:dyDescent="0.25">
      <c r="H2" s="22"/>
      <c r="I2" s="22"/>
    </row>
    <row r="3" spans="1:15" ht="15.75" thickBot="1" x14ac:dyDescent="0.3">
      <c r="A3" s="19" t="s">
        <v>99</v>
      </c>
      <c r="B3" s="20" t="s">
        <v>100</v>
      </c>
      <c r="C3" s="20" t="s">
        <v>101</v>
      </c>
      <c r="D3" s="20" t="s">
        <v>102</v>
      </c>
      <c r="E3" s="20" t="s">
        <v>103</v>
      </c>
      <c r="F3" s="20" t="s">
        <v>104</v>
      </c>
      <c r="G3" s="20" t="s">
        <v>105</v>
      </c>
      <c r="H3" s="23" t="s">
        <v>136</v>
      </c>
      <c r="I3" s="23" t="s">
        <v>137</v>
      </c>
      <c r="K3" s="19" t="s">
        <v>99</v>
      </c>
      <c r="L3" s="20" t="s">
        <v>100</v>
      </c>
      <c r="M3" s="20" t="s">
        <v>101</v>
      </c>
      <c r="N3" s="20" t="s">
        <v>102</v>
      </c>
      <c r="O3" s="20" t="s">
        <v>103</v>
      </c>
    </row>
    <row r="4" spans="1:15" x14ac:dyDescent="0.25">
      <c r="A4" s="32" t="s">
        <v>1</v>
      </c>
      <c r="B4" s="15" t="str">
        <f>'PH Estimates'!E7</f>
        <v>-0.764***</v>
      </c>
      <c r="C4" s="15" t="str">
        <f>_xlfn.CONCAT(ROUND('MEM Estimates'!T2,3),'MEM Estimates'!Y2)</f>
        <v>-0.789***</v>
      </c>
      <c r="D4" s="15" t="str">
        <f>'PH Estimates'!F7</f>
        <v>3.767*</v>
      </c>
      <c r="E4" s="15" t="str">
        <f>_xlfn.CONCAT(ROUND('MEM Estimates'!Z2,3),'MEM Estimates'!AE2)</f>
        <v>3.817*</v>
      </c>
      <c r="F4" s="15" t="str">
        <f>'PH Estimates'!G7</f>
        <v>-0.710***</v>
      </c>
      <c r="G4" s="15" t="str">
        <f>_xlfn.CONCAT(ROUND('MEM Estimates'!AF2,3),'MEM Estimates'!AK2)</f>
        <v>-0.74***</v>
      </c>
      <c r="H4" s="15" t="str">
        <f>'PH Estimates'!H7</f>
        <v>-0.771***</v>
      </c>
      <c r="I4" s="15" t="str">
        <f>_xlfn.CONCAT(ROUND('MEM Estimates'!AL2,3),'MEM Estimates'!AQ2)</f>
        <v>-0.8***</v>
      </c>
      <c r="K4" s="32" t="s">
        <v>1</v>
      </c>
      <c r="L4" s="15" t="str">
        <f t="shared" ref="L4:L51" si="0">C4</f>
        <v>-0.789***</v>
      </c>
      <c r="M4" s="15" t="str">
        <f t="shared" ref="M4:M55" si="1">E4</f>
        <v>3.817*</v>
      </c>
      <c r="N4" s="15" t="str">
        <f t="shared" ref="N4:N65" si="2">G4</f>
        <v>-0.74***</v>
      </c>
      <c r="O4" s="15" t="str">
        <f t="shared" ref="O4:O67" si="3">I4</f>
        <v>-0.8***</v>
      </c>
    </row>
    <row r="5" spans="1:15" x14ac:dyDescent="0.25">
      <c r="A5" s="31"/>
      <c r="B5" s="15">
        <f>ABS('PH Estimates'!E8)</f>
        <v>0.249</v>
      </c>
      <c r="C5" s="15">
        <f>ROUND('MEM Estimates'!V2,3)</f>
        <v>0.253</v>
      </c>
      <c r="D5" s="15">
        <f>ABS('PH Estimates'!F8)</f>
        <v>2.2559999999999998</v>
      </c>
      <c r="E5" s="15">
        <f>ROUND('MEM Estimates'!AB2,3)</f>
        <v>2.3010000000000002</v>
      </c>
      <c r="F5" s="15">
        <f>ABS('PH Estimates'!G8)</f>
        <v>0.25</v>
      </c>
      <c r="G5" s="15">
        <f>ROUND('MEM Estimates'!AH2,3)</f>
        <v>0.254</v>
      </c>
      <c r="H5" s="15">
        <f>ABS('PH Estimates'!H8)</f>
        <v>0.25</v>
      </c>
      <c r="I5" s="15">
        <f>ROUND('MEM Estimates'!AN2,3)</f>
        <v>0.254</v>
      </c>
      <c r="K5" s="28"/>
      <c r="L5" s="15">
        <f t="shared" si="0"/>
        <v>0.253</v>
      </c>
      <c r="M5" s="15">
        <f t="shared" si="1"/>
        <v>2.3010000000000002</v>
      </c>
      <c r="N5" s="15">
        <f t="shared" si="2"/>
        <v>0.254</v>
      </c>
      <c r="O5" s="15">
        <f t="shared" si="3"/>
        <v>0.254</v>
      </c>
    </row>
    <row r="6" spans="1:15" x14ac:dyDescent="0.25">
      <c r="A6" s="28" t="s">
        <v>3</v>
      </c>
      <c r="B6" s="15">
        <f>'PH Estimates'!E9</f>
        <v>0.51100000000000001</v>
      </c>
      <c r="C6" s="15" t="str">
        <f>_xlfn.CONCAT(ROUND('MEM Estimates'!T4,3),'MEM Estimates'!Y4)</f>
        <v>0.669</v>
      </c>
      <c r="D6" s="15">
        <f>'PH Estimates'!F9</f>
        <v>0.435</v>
      </c>
      <c r="E6" s="15" t="str">
        <f>_xlfn.CONCAT(ROUND('MEM Estimates'!Z4,3),'MEM Estimates'!AE4)</f>
        <v>0.576</v>
      </c>
      <c r="F6" s="15">
        <f>'PH Estimates'!G9</f>
        <v>0.59599999999999997</v>
      </c>
      <c r="G6" s="15" t="str">
        <f>_xlfn.CONCAT(ROUND('MEM Estimates'!AF4,3),'MEM Estimates'!AK4)</f>
        <v>0.759</v>
      </c>
      <c r="H6" s="15">
        <f>'PH Estimates'!H9</f>
        <v>0.55900000000000005</v>
      </c>
      <c r="I6" s="15" t="str">
        <f>_xlfn.CONCAT(ROUND('MEM Estimates'!AL4,3),'MEM Estimates'!AQ4)</f>
        <v>0.718</v>
      </c>
      <c r="K6" s="28" t="s">
        <v>3</v>
      </c>
      <c r="L6" s="15" t="str">
        <f t="shared" si="0"/>
        <v>0.669</v>
      </c>
      <c r="M6" s="15" t="str">
        <f t="shared" si="1"/>
        <v>0.576</v>
      </c>
      <c r="N6" s="15" t="str">
        <f t="shared" si="2"/>
        <v>0.759</v>
      </c>
      <c r="O6" s="15" t="str">
        <f t="shared" si="3"/>
        <v>0.718</v>
      </c>
    </row>
    <row r="7" spans="1:15" x14ac:dyDescent="0.25">
      <c r="A7" s="28"/>
      <c r="B7" s="15">
        <f>ABS('PH Estimates'!E10)</f>
        <v>0.78600000000000003</v>
      </c>
      <c r="C7" s="15">
        <f>ROUND('MEM Estimates'!V4,3)</f>
        <v>0.79400000000000004</v>
      </c>
      <c r="D7" s="15">
        <f>ABS('PH Estimates'!F10)</f>
        <v>0.78800000000000003</v>
      </c>
      <c r="E7" s="15">
        <f>ROUND('MEM Estimates'!AB4,3)</f>
        <v>0.79600000000000004</v>
      </c>
      <c r="F7" s="15">
        <f>ABS('PH Estimates'!G10)</f>
        <v>0.78900000000000003</v>
      </c>
      <c r="G7" s="15">
        <f>ROUND('MEM Estimates'!AH4,3)</f>
        <v>0.79500000000000004</v>
      </c>
      <c r="H7" s="15">
        <f>ABS('PH Estimates'!H10)</f>
        <v>0.78500000000000003</v>
      </c>
      <c r="I7" s="15">
        <f>ROUND('MEM Estimates'!AN4,3)</f>
        <v>0.79300000000000004</v>
      </c>
      <c r="K7" s="28"/>
      <c r="L7" s="15">
        <f t="shared" si="0"/>
        <v>0.79400000000000004</v>
      </c>
      <c r="M7" s="15">
        <f t="shared" si="1"/>
        <v>0.79600000000000004</v>
      </c>
      <c r="N7" s="15">
        <f t="shared" si="2"/>
        <v>0.79500000000000004</v>
      </c>
      <c r="O7" s="15">
        <f t="shared" si="3"/>
        <v>0.79300000000000004</v>
      </c>
    </row>
    <row r="8" spans="1:15" x14ac:dyDescent="0.25">
      <c r="A8" s="28" t="s">
        <v>2</v>
      </c>
      <c r="B8" s="15">
        <f>'PH Estimates'!E11</f>
        <v>0.79</v>
      </c>
      <c r="C8" s="15" t="str">
        <f>_xlfn.CONCAT(ROUND('MEM Estimates'!T6,3),'MEM Estimates'!Y6)</f>
        <v>0.414</v>
      </c>
      <c r="D8" s="15">
        <f>'PH Estimates'!F11</f>
        <v>0.84</v>
      </c>
      <c r="E8" s="15" t="str">
        <f>_xlfn.CONCAT(ROUND('MEM Estimates'!Z6,3),'MEM Estimates'!AE6)</f>
        <v>0.5</v>
      </c>
      <c r="F8" s="15">
        <f>'PH Estimates'!G11</f>
        <v>0.76700000000000002</v>
      </c>
      <c r="G8" s="15" t="str">
        <f>_xlfn.CONCAT(ROUND('MEM Estimates'!AF6,3),'MEM Estimates'!AK6)</f>
        <v>0.406</v>
      </c>
      <c r="H8" s="15">
        <f>'PH Estimates'!H11</f>
        <v>0.78</v>
      </c>
      <c r="I8" s="15" t="str">
        <f>_xlfn.CONCAT(ROUND('MEM Estimates'!AL6,3),'MEM Estimates'!AQ6)</f>
        <v>0.401</v>
      </c>
      <c r="K8" s="28" t="s">
        <v>2</v>
      </c>
      <c r="L8" s="15" t="str">
        <f t="shared" si="0"/>
        <v>0.414</v>
      </c>
      <c r="M8" s="15" t="str">
        <f t="shared" si="1"/>
        <v>0.5</v>
      </c>
      <c r="N8" s="15" t="str">
        <f t="shared" si="2"/>
        <v>0.406</v>
      </c>
      <c r="O8" s="15" t="str">
        <f t="shared" si="3"/>
        <v>0.401</v>
      </c>
    </row>
    <row r="9" spans="1:15" x14ac:dyDescent="0.25">
      <c r="A9" s="28"/>
      <c r="B9" s="15">
        <f>ABS('PH Estimates'!E12)</f>
        <v>0.73699999999999999</v>
      </c>
      <c r="C9" s="15">
        <f>ROUND('MEM Estimates'!V6,3)</f>
        <v>0.75</v>
      </c>
      <c r="D9" s="15">
        <f>ABS('PH Estimates'!F12)</f>
        <v>0.74199999999999999</v>
      </c>
      <c r="E9" s="15">
        <f>ROUND('MEM Estimates'!AB6,3)</f>
        <v>0.755</v>
      </c>
      <c r="F9" s="15">
        <f>ABS('PH Estimates'!G12)</f>
        <v>0.74099999999999999</v>
      </c>
      <c r="G9" s="15">
        <f>ROUND('MEM Estimates'!AH6,3)</f>
        <v>0.753</v>
      </c>
      <c r="H9" s="15">
        <f>ABS('PH Estimates'!H12)</f>
        <v>0.74</v>
      </c>
      <c r="I9" s="15">
        <f>ROUND('MEM Estimates'!AN6,3)</f>
        <v>0.753</v>
      </c>
      <c r="K9" s="28"/>
      <c r="L9" s="15">
        <f t="shared" si="0"/>
        <v>0.75</v>
      </c>
      <c r="M9" s="15">
        <f t="shared" si="1"/>
        <v>0.755</v>
      </c>
      <c r="N9" s="15">
        <f t="shared" si="2"/>
        <v>0.753</v>
      </c>
      <c r="O9" s="15">
        <f t="shared" si="3"/>
        <v>0.753</v>
      </c>
    </row>
    <row r="10" spans="1:15" x14ac:dyDescent="0.25">
      <c r="A10" s="28" t="s">
        <v>4</v>
      </c>
      <c r="B10" s="15">
        <f>'PH Estimates'!E13</f>
        <v>0.13900000000000001</v>
      </c>
      <c r="C10" s="15" t="str">
        <f>_xlfn.CONCAT(ROUND('MEM Estimates'!T8,3),'MEM Estimates'!Y8)</f>
        <v>-0.93</v>
      </c>
      <c r="D10" s="15">
        <f>'PH Estimates'!F13</f>
        <v>0.22600000000000001</v>
      </c>
      <c r="E10" s="15" t="str">
        <f>_xlfn.CONCAT(ROUND('MEM Estimates'!Z8,3),'MEM Estimates'!AE8)</f>
        <v>-0.823</v>
      </c>
      <c r="F10" s="15">
        <f>'PH Estimates'!G13</f>
        <v>-8.4000000000000005E-2</v>
      </c>
      <c r="G10" s="15" t="str">
        <f>_xlfn.CONCAT(ROUND('MEM Estimates'!AF8,3),'MEM Estimates'!AK8)</f>
        <v>-1.172</v>
      </c>
      <c r="H10" s="15">
        <f>'PH Estimates'!H13</f>
        <v>0.184</v>
      </c>
      <c r="I10" s="15" t="str">
        <f>_xlfn.CONCAT(ROUND('MEM Estimates'!AL8,3),'MEM Estimates'!AQ8)</f>
        <v>-0.895</v>
      </c>
      <c r="K10" s="28" t="s">
        <v>4</v>
      </c>
      <c r="L10" s="15" t="str">
        <f t="shared" si="0"/>
        <v>-0.93</v>
      </c>
      <c r="M10" s="15" t="str">
        <f t="shared" si="1"/>
        <v>-0.823</v>
      </c>
      <c r="N10" s="15" t="str">
        <f t="shared" si="2"/>
        <v>-1.172</v>
      </c>
      <c r="O10" s="15" t="str">
        <f t="shared" si="3"/>
        <v>-0.895</v>
      </c>
    </row>
    <row r="11" spans="1:15" x14ac:dyDescent="0.25">
      <c r="A11" s="28"/>
      <c r="B11" s="15">
        <f>ABS('PH Estimates'!E14)</f>
        <v>0.55400000000000005</v>
      </c>
      <c r="C11" s="15">
        <f>ROUND('MEM Estimates'!V8,3)</f>
        <v>0.6</v>
      </c>
      <c r="D11" s="15">
        <f>ABS('PH Estimates'!F14)</f>
        <v>0.55800000000000005</v>
      </c>
      <c r="E11" s="15">
        <f>ROUND('MEM Estimates'!AB8,3)</f>
        <v>0.60399999999999998</v>
      </c>
      <c r="F11" s="15">
        <f>ABS('PH Estimates'!G14)</f>
        <v>0.70699999999999996</v>
      </c>
      <c r="G11" s="15">
        <f>ROUND('MEM Estimates'!AH8,3)</f>
        <v>0.73299999999999998</v>
      </c>
      <c r="H11" s="15">
        <f>ABS('PH Estimates'!H14)</f>
        <v>0.55300000000000005</v>
      </c>
      <c r="I11" s="15">
        <f>ROUND('MEM Estimates'!AN8,3)</f>
        <v>0.6</v>
      </c>
      <c r="K11" s="28"/>
      <c r="L11" s="15">
        <f t="shared" si="0"/>
        <v>0.6</v>
      </c>
      <c r="M11" s="15">
        <f t="shared" si="1"/>
        <v>0.60399999999999998</v>
      </c>
      <c r="N11" s="15">
        <f t="shared" si="2"/>
        <v>0.73299999999999998</v>
      </c>
      <c r="O11" s="15">
        <f t="shared" si="3"/>
        <v>0.6</v>
      </c>
    </row>
    <row r="12" spans="1:15" x14ac:dyDescent="0.25">
      <c r="A12" s="28" t="s">
        <v>5</v>
      </c>
      <c r="B12" s="15">
        <f>'PH Estimates'!E15</f>
        <v>0.68100000000000005</v>
      </c>
      <c r="C12" s="15" t="str">
        <f>_xlfn.CONCAT(ROUND('MEM Estimates'!T10,3),'MEM Estimates'!Y10)</f>
        <v>-0.02</v>
      </c>
      <c r="D12" s="15">
        <f>'PH Estimates'!F15</f>
        <v>0.71199999999999997</v>
      </c>
      <c r="E12" s="15" t="str">
        <f>_xlfn.CONCAT(ROUND('MEM Estimates'!Z10,3),'MEM Estimates'!AE10)</f>
        <v>0.021</v>
      </c>
      <c r="F12" s="15" t="str">
        <f>'PH Estimates'!G15</f>
        <v>1.457*</v>
      </c>
      <c r="G12" s="15" t="str">
        <f>_xlfn.CONCAT(ROUND('MEM Estimates'!AF10,3),'MEM Estimates'!AK10)</f>
        <v>0.849</v>
      </c>
      <c r="H12" s="15">
        <f>'PH Estimates'!H15</f>
        <v>0.69599999999999995</v>
      </c>
      <c r="I12" s="15" t="str">
        <f>_xlfn.CONCAT(ROUND('MEM Estimates'!AL10,3),'MEM Estimates'!AQ10)</f>
        <v>-0.015</v>
      </c>
      <c r="K12" s="28" t="s">
        <v>5</v>
      </c>
      <c r="L12" s="15" t="str">
        <f t="shared" si="0"/>
        <v>-0.02</v>
      </c>
      <c r="M12" s="15" t="str">
        <f t="shared" si="1"/>
        <v>0.021</v>
      </c>
      <c r="N12" s="15" t="str">
        <f t="shared" si="2"/>
        <v>0.849</v>
      </c>
      <c r="O12" s="15" t="str">
        <f t="shared" si="3"/>
        <v>-0.015</v>
      </c>
    </row>
    <row r="13" spans="1:15" x14ac:dyDescent="0.25">
      <c r="A13" s="28"/>
      <c r="B13" s="15">
        <f>ABS('PH Estimates'!E16)</f>
        <v>0.59299999999999997</v>
      </c>
      <c r="C13" s="15">
        <f>ROUND('MEM Estimates'!V10,3)</f>
        <v>0.628</v>
      </c>
      <c r="D13" s="15">
        <f>ABS('PH Estimates'!F16)</f>
        <v>0.59499999999999997</v>
      </c>
      <c r="E13" s="15">
        <f>ROUND('MEM Estimates'!AB10,3)</f>
        <v>0.63</v>
      </c>
      <c r="F13" s="15">
        <f>ABS('PH Estimates'!G16)</f>
        <v>0.81499999999999995</v>
      </c>
      <c r="G13" s="15">
        <f>ROUND('MEM Estimates'!AH10,3)</f>
        <v>0.83499999999999996</v>
      </c>
      <c r="H13" s="15">
        <f>ABS('PH Estimates'!H16)</f>
        <v>0.59199999999999997</v>
      </c>
      <c r="I13" s="15">
        <f>ROUND('MEM Estimates'!AN10,3)</f>
        <v>0.628</v>
      </c>
      <c r="K13" s="28"/>
      <c r="L13" s="15">
        <f t="shared" si="0"/>
        <v>0.628</v>
      </c>
      <c r="M13" s="15">
        <f t="shared" si="1"/>
        <v>0.63</v>
      </c>
      <c r="N13" s="15">
        <f t="shared" si="2"/>
        <v>0.83499999999999996</v>
      </c>
      <c r="O13" s="15">
        <f t="shared" si="3"/>
        <v>0.628</v>
      </c>
    </row>
    <row r="14" spans="1:15" x14ac:dyDescent="0.25">
      <c r="A14" s="28" t="s">
        <v>75</v>
      </c>
      <c r="B14" s="15">
        <f>'PH Estimates'!E17</f>
        <v>-2.5000000000000001E-2</v>
      </c>
      <c r="C14" s="15" t="str">
        <f>_xlfn.CONCAT(ROUND('MEM Estimates'!T12,3),'MEM Estimates'!Y12)</f>
        <v>-0.018</v>
      </c>
      <c r="D14" s="15">
        <f>'PH Estimates'!F17</f>
        <v>-2.5999999999999999E-2</v>
      </c>
      <c r="E14" s="15" t="str">
        <f>_xlfn.CONCAT(ROUND('MEM Estimates'!Z12,3),'MEM Estimates'!AE12)</f>
        <v>-0.018</v>
      </c>
      <c r="F14" s="15">
        <f>'PH Estimates'!G17</f>
        <v>-2.3E-2</v>
      </c>
      <c r="G14" s="15" t="str">
        <f>_xlfn.CONCAT(ROUND('MEM Estimates'!AF12,3),'MEM Estimates'!AK12)</f>
        <v>-0.016</v>
      </c>
      <c r="H14" s="15">
        <f>'PH Estimates'!H17</f>
        <v>-2.5000000000000001E-2</v>
      </c>
      <c r="I14" s="15" t="str">
        <f>_xlfn.CONCAT(ROUND('MEM Estimates'!AL12,3),'MEM Estimates'!AQ12)</f>
        <v>-0.017</v>
      </c>
      <c r="K14" s="28" t="s">
        <v>75</v>
      </c>
      <c r="L14" s="15" t="str">
        <f t="shared" si="0"/>
        <v>-0.018</v>
      </c>
      <c r="M14" s="15" t="str">
        <f t="shared" si="1"/>
        <v>-0.018</v>
      </c>
      <c r="N14" s="15" t="str">
        <f t="shared" si="2"/>
        <v>-0.016</v>
      </c>
      <c r="O14" s="15" t="str">
        <f t="shared" si="3"/>
        <v>-0.017</v>
      </c>
    </row>
    <row r="15" spans="1:15" x14ac:dyDescent="0.25">
      <c r="A15" s="28"/>
      <c r="B15" s="15">
        <f>ABS('PH Estimates'!E18)</f>
        <v>0.03</v>
      </c>
      <c r="C15" s="15">
        <f>ROUND('MEM Estimates'!V12,3)</f>
        <v>0.03</v>
      </c>
      <c r="D15" s="15">
        <f>ABS('PH Estimates'!F18)</f>
        <v>0.03</v>
      </c>
      <c r="E15" s="15">
        <f>ROUND('MEM Estimates'!AB12,3)</f>
        <v>0.03</v>
      </c>
      <c r="F15" s="15">
        <f>ABS('PH Estimates'!G18)</f>
        <v>0.03</v>
      </c>
      <c r="G15" s="15">
        <f>ROUND('MEM Estimates'!AH12,3)</f>
        <v>0.03</v>
      </c>
      <c r="H15" s="15">
        <f>ABS('PH Estimates'!H18)</f>
        <v>0.03</v>
      </c>
      <c r="I15" s="15">
        <f>ROUND('MEM Estimates'!AN12,3)</f>
        <v>0.03</v>
      </c>
      <c r="K15" s="28"/>
      <c r="L15" s="15">
        <f t="shared" si="0"/>
        <v>0.03</v>
      </c>
      <c r="M15" s="15">
        <f t="shared" si="1"/>
        <v>0.03</v>
      </c>
      <c r="N15" s="15">
        <f t="shared" si="2"/>
        <v>0.03</v>
      </c>
      <c r="O15" s="15">
        <f t="shared" si="3"/>
        <v>0.03</v>
      </c>
    </row>
    <row r="16" spans="1:15" x14ac:dyDescent="0.25">
      <c r="A16" s="28" t="s">
        <v>6</v>
      </c>
      <c r="B16" s="3">
        <f>'PH Estimates'!E19</f>
        <v>-0.73599999999999999</v>
      </c>
      <c r="C16" s="3" t="str">
        <f>_xlfn.CONCAT(ROUND('MEM Estimates'!T14,3),'MEM Estimates'!Y14)</f>
        <v>-0.322</v>
      </c>
      <c r="D16" s="3">
        <f>'PH Estimates'!F19</f>
        <v>-0.83399999999999996</v>
      </c>
      <c r="E16" s="3" t="str">
        <f>_xlfn.CONCAT(ROUND('MEM Estimates'!Z14,3),'MEM Estimates'!AE14)</f>
        <v>-0.419</v>
      </c>
      <c r="F16" s="3">
        <f>'PH Estimates'!G19</f>
        <v>-0.71099999999999997</v>
      </c>
      <c r="G16" s="3" t="str">
        <f>_xlfn.CONCAT(ROUND('MEM Estimates'!AF14,3),'MEM Estimates'!AK14)</f>
        <v>-0.299</v>
      </c>
      <c r="H16" s="3">
        <f>'PH Estimates'!H19</f>
        <v>-0.85</v>
      </c>
      <c r="I16" s="3" t="str">
        <f>_xlfn.CONCAT(ROUND('MEM Estimates'!AL14,3),'MEM Estimates'!AQ14)</f>
        <v>-0.435</v>
      </c>
      <c r="K16" s="28" t="s">
        <v>6</v>
      </c>
      <c r="L16" s="3" t="str">
        <f t="shared" si="0"/>
        <v>-0.322</v>
      </c>
      <c r="M16" s="3" t="str">
        <f t="shared" si="1"/>
        <v>-0.419</v>
      </c>
      <c r="N16" s="3" t="str">
        <f t="shared" si="2"/>
        <v>-0.299</v>
      </c>
      <c r="O16" s="3" t="str">
        <f t="shared" si="3"/>
        <v>-0.435</v>
      </c>
    </row>
    <row r="17" spans="1:15" x14ac:dyDescent="0.25">
      <c r="A17" s="29"/>
      <c r="B17" s="7">
        <f>ABS('PH Estimates'!E20)</f>
        <v>0.73499999999999999</v>
      </c>
      <c r="C17" s="7">
        <f>ROUND('MEM Estimates'!V14,3)</f>
        <v>0.753</v>
      </c>
      <c r="D17" s="7">
        <f>ABS('PH Estimates'!F20)</f>
        <v>0.73799999999999999</v>
      </c>
      <c r="E17" s="7">
        <f>ROUND('MEM Estimates'!AB14,3)</f>
        <v>0.75600000000000001</v>
      </c>
      <c r="F17" s="7">
        <f>ABS('PH Estimates'!G20)</f>
        <v>0.74099999999999999</v>
      </c>
      <c r="G17" s="7">
        <f>ROUND('MEM Estimates'!AH14,3)</f>
        <v>0.75900000000000001</v>
      </c>
      <c r="H17" s="7">
        <f>ABS('PH Estimates'!H20)</f>
        <v>0.73699999999999999</v>
      </c>
      <c r="I17" s="7">
        <f>ROUND('MEM Estimates'!AN14,3)</f>
        <v>0.755</v>
      </c>
      <c r="K17" s="29"/>
      <c r="L17" s="7">
        <f t="shared" si="0"/>
        <v>0.753</v>
      </c>
      <c r="M17" s="7">
        <f t="shared" si="1"/>
        <v>0.75600000000000001</v>
      </c>
      <c r="N17" s="7">
        <f t="shared" si="2"/>
        <v>0.75900000000000001</v>
      </c>
      <c r="O17" s="7">
        <f t="shared" si="3"/>
        <v>0.755</v>
      </c>
    </row>
    <row r="18" spans="1:15" x14ac:dyDescent="0.25">
      <c r="A18" s="28" t="s">
        <v>8</v>
      </c>
      <c r="B18" s="15">
        <f>'PH Estimates'!E21</f>
        <v>0.13</v>
      </c>
      <c r="C18" s="15" t="str">
        <f>_xlfn.CONCAT(ROUND('MEM Estimates'!T16,3),'MEM Estimates'!Y16)</f>
        <v>0.426</v>
      </c>
      <c r="D18" s="15">
        <f>'PH Estimates'!F21</f>
        <v>1.2210000000000001</v>
      </c>
      <c r="E18" s="15" t="str">
        <f>_xlfn.CONCAT(ROUND('MEM Estimates'!Z16,3),'MEM Estimates'!AE16)</f>
        <v>1.504</v>
      </c>
      <c r="F18" s="15">
        <f>'PH Estimates'!G21</f>
        <v>8.6999999999999994E-2</v>
      </c>
      <c r="G18" s="15" t="str">
        <f>_xlfn.CONCAT(ROUND('MEM Estimates'!AF16,3),'MEM Estimates'!AK16)</f>
        <v>0.355</v>
      </c>
      <c r="H18" s="15">
        <f>'PH Estimates'!H21</f>
        <v>0.23899999999999999</v>
      </c>
      <c r="I18" s="15" t="str">
        <f>_xlfn.CONCAT(ROUND('MEM Estimates'!AL16,3),'MEM Estimates'!AQ16)</f>
        <v>0.548</v>
      </c>
      <c r="K18" s="39" t="s">
        <v>8</v>
      </c>
      <c r="L18" s="15" t="str">
        <f t="shared" si="0"/>
        <v>0.426</v>
      </c>
      <c r="M18" s="15" t="str">
        <f t="shared" si="1"/>
        <v>1.504</v>
      </c>
      <c r="N18" s="15" t="str">
        <f t="shared" si="2"/>
        <v>0.355</v>
      </c>
      <c r="O18" s="15" t="str">
        <f t="shared" si="3"/>
        <v>0.548</v>
      </c>
    </row>
    <row r="19" spans="1:15" x14ac:dyDescent="0.25">
      <c r="A19" s="28"/>
      <c r="B19" s="15">
        <f>ABS('PH Estimates'!E22)</f>
        <v>1.097</v>
      </c>
      <c r="C19" s="15">
        <f>ROUND('MEM Estimates'!V16,3)</f>
        <v>1.107</v>
      </c>
      <c r="D19" s="15">
        <f>ABS('PH Estimates'!F22)</f>
        <v>1.218</v>
      </c>
      <c r="E19" s="15">
        <f>ROUND('MEM Estimates'!AB16,3)</f>
        <v>1.2250000000000001</v>
      </c>
      <c r="F19" s="15">
        <f>ABS('PH Estimates'!G22)</f>
        <v>1.0980000000000001</v>
      </c>
      <c r="G19" s="15">
        <f>ROUND('MEM Estimates'!AH16,3)</f>
        <v>1.109</v>
      </c>
      <c r="H19" s="15">
        <f>ABS('PH Estimates'!H22)</f>
        <v>1.097</v>
      </c>
      <c r="I19" s="15">
        <f>ROUND('MEM Estimates'!AN16,3)</f>
        <v>1.1080000000000001</v>
      </c>
      <c r="K19" s="28"/>
      <c r="L19" s="15">
        <f t="shared" si="0"/>
        <v>1.107</v>
      </c>
      <c r="M19" s="15">
        <f t="shared" si="1"/>
        <v>1.2250000000000001</v>
      </c>
      <c r="N19" s="15">
        <f t="shared" si="2"/>
        <v>1.109</v>
      </c>
      <c r="O19" s="15">
        <f t="shared" si="3"/>
        <v>1.1080000000000001</v>
      </c>
    </row>
    <row r="20" spans="1:15" x14ac:dyDescent="0.25">
      <c r="A20" s="28" t="s">
        <v>9</v>
      </c>
      <c r="B20" s="15" t="str">
        <f>'PH Estimates'!E23</f>
        <v>-0.817***</v>
      </c>
      <c r="C20" s="15" t="str">
        <f>_xlfn.CONCAT(ROUND('MEM Estimates'!T18,3),'MEM Estimates'!Y18)</f>
        <v>-0.728***</v>
      </c>
      <c r="D20" s="15" t="str">
        <f>'PH Estimates'!F23</f>
        <v>-0.806***</v>
      </c>
      <c r="E20" s="15" t="str">
        <f>_xlfn.CONCAT(ROUND('MEM Estimates'!Z18,3),'MEM Estimates'!AE18)</f>
        <v>-0.724***</v>
      </c>
      <c r="F20" s="15">
        <f>'PH Estimates'!G23</f>
        <v>0.99299999999999999</v>
      </c>
      <c r="G20" s="15" t="str">
        <f>_xlfn.CONCAT(ROUND('MEM Estimates'!AF18,3),'MEM Estimates'!AK18)</f>
        <v>0.502</v>
      </c>
      <c r="H20" s="15">
        <f>'PH Estimates'!H23</f>
        <v>-0.36399999999999999</v>
      </c>
      <c r="I20" s="15" t="str">
        <f>_xlfn.CONCAT(ROUND('MEM Estimates'!AL18,3),'MEM Estimates'!AQ18)</f>
        <v>-0.294</v>
      </c>
      <c r="K20" s="28" t="s">
        <v>9</v>
      </c>
      <c r="L20" s="15" t="str">
        <f t="shared" si="0"/>
        <v>-0.728***</v>
      </c>
      <c r="M20" s="15" t="str">
        <f t="shared" si="1"/>
        <v>-0.724***</v>
      </c>
      <c r="N20" s="15" t="str">
        <f t="shared" si="2"/>
        <v>0.502</v>
      </c>
      <c r="O20" s="15" t="str">
        <f t="shared" si="3"/>
        <v>-0.294</v>
      </c>
    </row>
    <row r="21" spans="1:15" x14ac:dyDescent="0.25">
      <c r="A21" s="28"/>
      <c r="B21" s="15">
        <f>ABS('PH Estimates'!E24)</f>
        <v>0.24199999999999999</v>
      </c>
      <c r="C21" s="15">
        <f>ROUND('MEM Estimates'!V18,3)</f>
        <v>0.246</v>
      </c>
      <c r="D21" s="15">
        <f>ABS('PH Estimates'!F24)</f>
        <v>0.24199999999999999</v>
      </c>
      <c r="E21" s="15">
        <f>ROUND('MEM Estimates'!AB18,3)</f>
        <v>0.246</v>
      </c>
      <c r="F21" s="15">
        <f>ABS('PH Estimates'!G24)</f>
        <v>2.0089999999999999</v>
      </c>
      <c r="G21" s="15">
        <f>ROUND('MEM Estimates'!AH18,3)</f>
        <v>2.0059999999999998</v>
      </c>
      <c r="H21" s="15">
        <f>ABS('PH Estimates'!H24)</f>
        <v>0.58599999999999997</v>
      </c>
      <c r="I21" s="15">
        <f>ROUND('MEM Estimates'!AN18,3)</f>
        <v>0.58599999999999997</v>
      </c>
      <c r="K21" s="28"/>
      <c r="L21" s="15">
        <f t="shared" si="0"/>
        <v>0.246</v>
      </c>
      <c r="M21" s="15">
        <f t="shared" si="1"/>
        <v>0.246</v>
      </c>
      <c r="N21" s="15">
        <f t="shared" si="2"/>
        <v>2.0059999999999998</v>
      </c>
      <c r="O21" s="15">
        <f t="shared" si="3"/>
        <v>0.58599999999999997</v>
      </c>
    </row>
    <row r="22" spans="1:15" x14ac:dyDescent="0.25">
      <c r="A22" s="28" t="s">
        <v>77</v>
      </c>
      <c r="B22" s="15" t="str">
        <f>'PH Estimates'!E25</f>
        <v>-0.108***</v>
      </c>
      <c r="C22" s="15" t="str">
        <f>_xlfn.CONCAT(ROUND('MEM Estimates'!T20,3),'MEM Estimates'!Y20)</f>
        <v>-0.108***</v>
      </c>
      <c r="D22" s="15" t="str">
        <f>'PH Estimates'!F25</f>
        <v>-0.107***</v>
      </c>
      <c r="E22" s="15" t="str">
        <f>_xlfn.CONCAT(ROUND('MEM Estimates'!Z20,3),'MEM Estimates'!AE20)</f>
        <v>-0.107***</v>
      </c>
      <c r="F22" s="15" t="str">
        <f>'PH Estimates'!G25</f>
        <v>-0.108***</v>
      </c>
      <c r="G22" s="15" t="str">
        <f>_xlfn.CONCAT(ROUND('MEM Estimates'!AF20,3),'MEM Estimates'!AK20)</f>
        <v>-0.107***</v>
      </c>
      <c r="H22" s="15" t="str">
        <f>'PH Estimates'!H25</f>
        <v>-0.108***</v>
      </c>
      <c r="I22" s="15" t="str">
        <f>_xlfn.CONCAT(ROUND('MEM Estimates'!AL20,3),'MEM Estimates'!AQ20)</f>
        <v>-0.108***</v>
      </c>
      <c r="K22" s="28" t="s">
        <v>77</v>
      </c>
      <c r="L22" s="15" t="str">
        <f t="shared" si="0"/>
        <v>-0.108***</v>
      </c>
      <c r="M22" s="15" t="str">
        <f t="shared" si="1"/>
        <v>-0.107***</v>
      </c>
      <c r="N22" s="15" t="str">
        <f t="shared" si="2"/>
        <v>-0.107***</v>
      </c>
      <c r="O22" s="15" t="str">
        <f t="shared" si="3"/>
        <v>-0.108***</v>
      </c>
    </row>
    <row r="23" spans="1:15" x14ac:dyDescent="0.25">
      <c r="A23" s="28"/>
      <c r="B23" s="15">
        <f>ABS('PH Estimates'!E26)</f>
        <v>1.6E-2</v>
      </c>
      <c r="C23" s="15">
        <f>ROUND('MEM Estimates'!V20,3)</f>
        <v>1.7000000000000001E-2</v>
      </c>
      <c r="D23" s="15">
        <f>ABS('PH Estimates'!F26)</f>
        <v>1.6E-2</v>
      </c>
      <c r="E23" s="15">
        <f>ROUND('MEM Estimates'!AB20,3)</f>
        <v>1.7000000000000001E-2</v>
      </c>
      <c r="F23" s="15">
        <f>ABS('PH Estimates'!G26)</f>
        <v>1.6E-2</v>
      </c>
      <c r="G23" s="15">
        <f>ROUND('MEM Estimates'!AH20,3)</f>
        <v>1.7000000000000001E-2</v>
      </c>
      <c r="H23" s="15">
        <f>ABS('PH Estimates'!H26)</f>
        <v>1.6E-2</v>
      </c>
      <c r="I23" s="15">
        <f>ROUND('MEM Estimates'!AN20,3)</f>
        <v>1.7000000000000001E-2</v>
      </c>
      <c r="K23" s="28"/>
      <c r="L23" s="15">
        <f t="shared" si="0"/>
        <v>1.7000000000000001E-2</v>
      </c>
      <c r="M23" s="15">
        <f t="shared" si="1"/>
        <v>1.7000000000000001E-2</v>
      </c>
      <c r="N23" s="15">
        <f t="shared" si="2"/>
        <v>1.7000000000000001E-2</v>
      </c>
      <c r="O23" s="15">
        <f t="shared" si="3"/>
        <v>1.7000000000000001E-2</v>
      </c>
    </row>
    <row r="24" spans="1:15" x14ac:dyDescent="0.25">
      <c r="A24" s="28" t="s">
        <v>10</v>
      </c>
      <c r="B24" s="15" t="str">
        <f>'PH Estimates'!E29</f>
        <v>0.776***</v>
      </c>
      <c r="C24" s="15" t="str">
        <f>_xlfn.CONCAT(ROUND('MEM Estimates'!T24,3),'MEM Estimates'!Y24)</f>
        <v>0.837***</v>
      </c>
      <c r="D24" s="15" t="str">
        <f>'PH Estimates'!F29</f>
        <v>0.780***</v>
      </c>
      <c r="E24" s="15" t="str">
        <f>_xlfn.CONCAT(ROUND('MEM Estimates'!Z24,3),'MEM Estimates'!AE24)</f>
        <v>0.842***</v>
      </c>
      <c r="F24" s="15" t="str">
        <f>'PH Estimates'!G29</f>
        <v>0.782***</v>
      </c>
      <c r="G24" s="15" t="str">
        <f>_xlfn.CONCAT(ROUND('MEM Estimates'!AF24,3),'MEM Estimates'!AK24)</f>
        <v>0.843***</v>
      </c>
      <c r="H24" s="15" t="str">
        <f>'PH Estimates'!H29</f>
        <v>0.791***</v>
      </c>
      <c r="I24" s="15" t="str">
        <f>_xlfn.CONCAT(ROUND('MEM Estimates'!AL24,3),'MEM Estimates'!AQ24)</f>
        <v>0.853***</v>
      </c>
      <c r="K24" s="28" t="s">
        <v>10</v>
      </c>
      <c r="L24" s="15" t="str">
        <f t="shared" si="0"/>
        <v>0.837***</v>
      </c>
      <c r="M24" s="15" t="str">
        <f t="shared" si="1"/>
        <v>0.842***</v>
      </c>
      <c r="N24" s="15" t="str">
        <f t="shared" si="2"/>
        <v>0.843***</v>
      </c>
      <c r="O24" s="15" t="str">
        <f t="shared" si="3"/>
        <v>0.853***</v>
      </c>
    </row>
    <row r="25" spans="1:15" x14ac:dyDescent="0.25">
      <c r="A25" s="28"/>
      <c r="B25" s="15">
        <f>ABS('PH Estimates'!E30)</f>
        <v>8.4000000000000005E-2</v>
      </c>
      <c r="C25" s="15">
        <f>ROUND('MEM Estimates'!V24,3)</f>
        <v>8.5999999999999993E-2</v>
      </c>
      <c r="D25" s="15">
        <f>ABS('PH Estimates'!F30)</f>
        <v>8.4000000000000005E-2</v>
      </c>
      <c r="E25" s="15">
        <f>ROUND('MEM Estimates'!AB24,3)</f>
        <v>8.5999999999999993E-2</v>
      </c>
      <c r="F25" s="15">
        <f>ABS('PH Estimates'!G30)</f>
        <v>8.5000000000000006E-2</v>
      </c>
      <c r="G25" s="15">
        <f>ROUND('MEM Estimates'!AH24,3)</f>
        <v>8.5999999999999993E-2</v>
      </c>
      <c r="H25" s="15">
        <f>ABS('PH Estimates'!H30)</f>
        <v>8.5000000000000006E-2</v>
      </c>
      <c r="I25" s="15">
        <f>ROUND('MEM Estimates'!AN24,3)</f>
        <v>8.5999999999999993E-2</v>
      </c>
      <c r="K25" s="28"/>
      <c r="L25" s="15">
        <f t="shared" si="0"/>
        <v>8.5999999999999993E-2</v>
      </c>
      <c r="M25" s="15">
        <f t="shared" si="1"/>
        <v>8.5999999999999993E-2</v>
      </c>
      <c r="N25" s="15">
        <f t="shared" si="2"/>
        <v>8.5999999999999993E-2</v>
      </c>
      <c r="O25" s="15">
        <f t="shared" si="3"/>
        <v>8.5999999999999993E-2</v>
      </c>
    </row>
    <row r="26" spans="1:15" x14ac:dyDescent="0.25">
      <c r="A26" s="28" t="s">
        <v>11</v>
      </c>
      <c r="B26" s="15" t="str">
        <f>'PH Estimates'!E31</f>
        <v>-0.277***</v>
      </c>
      <c r="C26" s="15" t="str">
        <f>_xlfn.CONCAT(ROUND('MEM Estimates'!T26,3),'MEM Estimates'!Y26)</f>
        <v>-0.183*</v>
      </c>
      <c r="D26" s="15" t="str">
        <f>'PH Estimates'!F31</f>
        <v>-0.272***</v>
      </c>
      <c r="E26" s="15" t="str">
        <f>_xlfn.CONCAT(ROUND('MEM Estimates'!Z26,3),'MEM Estimates'!AE26)</f>
        <v>-0.18*</v>
      </c>
      <c r="F26" s="15" t="str">
        <f>'PH Estimates'!G31</f>
        <v>-0.268***</v>
      </c>
      <c r="G26" s="15" t="str">
        <f>_xlfn.CONCAT(ROUND('MEM Estimates'!AF26,3),'MEM Estimates'!AK26)</f>
        <v>-0.177*</v>
      </c>
      <c r="H26" s="15" t="str">
        <f>'PH Estimates'!H31</f>
        <v>-0.268***</v>
      </c>
      <c r="I26" s="15" t="str">
        <f>_xlfn.CONCAT(ROUND('MEM Estimates'!AL26,3),'MEM Estimates'!AQ26)</f>
        <v>-0.174*</v>
      </c>
      <c r="K26" s="28" t="s">
        <v>11</v>
      </c>
      <c r="L26" s="15" t="str">
        <f t="shared" si="0"/>
        <v>-0.183*</v>
      </c>
      <c r="M26" s="15" t="str">
        <f t="shared" si="1"/>
        <v>-0.18*</v>
      </c>
      <c r="N26" s="15" t="str">
        <f t="shared" si="2"/>
        <v>-0.177*</v>
      </c>
      <c r="O26" s="15" t="str">
        <f t="shared" si="3"/>
        <v>-0.174*</v>
      </c>
    </row>
    <row r="27" spans="1:15" x14ac:dyDescent="0.25">
      <c r="A27" s="28"/>
      <c r="B27" s="15">
        <f>ABS('PH Estimates'!E32)</f>
        <v>9.2999999999999999E-2</v>
      </c>
      <c r="C27" s="15">
        <f>ROUND('MEM Estimates'!V26,3)</f>
        <v>9.7000000000000003E-2</v>
      </c>
      <c r="D27" s="15">
        <f>ABS('PH Estimates'!F32)</f>
        <v>9.2999999999999999E-2</v>
      </c>
      <c r="E27" s="15">
        <f>ROUND('MEM Estimates'!AB26,3)</f>
        <v>9.7000000000000003E-2</v>
      </c>
      <c r="F27" s="15">
        <f>ABS('PH Estimates'!G32)</f>
        <v>9.2999999999999999E-2</v>
      </c>
      <c r="G27" s="15">
        <f>ROUND('MEM Estimates'!AH26,3)</f>
        <v>9.7000000000000003E-2</v>
      </c>
      <c r="H27" s="15">
        <f>ABS('PH Estimates'!H32)</f>
        <v>9.4E-2</v>
      </c>
      <c r="I27" s="15">
        <f>ROUND('MEM Estimates'!AN26,3)</f>
        <v>9.8000000000000004E-2</v>
      </c>
      <c r="K27" s="28"/>
      <c r="L27" s="15">
        <f t="shared" si="0"/>
        <v>9.7000000000000003E-2</v>
      </c>
      <c r="M27" s="15">
        <f t="shared" si="1"/>
        <v>9.7000000000000003E-2</v>
      </c>
      <c r="N27" s="15">
        <f t="shared" si="2"/>
        <v>9.7000000000000003E-2</v>
      </c>
      <c r="O27" s="15">
        <f t="shared" si="3"/>
        <v>9.8000000000000004E-2</v>
      </c>
    </row>
    <row r="28" spans="1:15" x14ac:dyDescent="0.25">
      <c r="A28" s="28" t="s">
        <v>12</v>
      </c>
      <c r="B28" s="3" t="str">
        <f>'PH Estimates'!E33</f>
        <v>-0.252**</v>
      </c>
      <c r="C28" s="3" t="str">
        <f>_xlfn.CONCAT(ROUND('MEM Estimates'!T28,3),'MEM Estimates'!Y28)</f>
        <v>-0.144</v>
      </c>
      <c r="D28" s="3" t="str">
        <f>'PH Estimates'!F33</f>
        <v>-0.254**</v>
      </c>
      <c r="E28" s="3" t="str">
        <f>_xlfn.CONCAT(ROUND('MEM Estimates'!Z28,3),'MEM Estimates'!AE28)</f>
        <v>-0.15</v>
      </c>
      <c r="F28" s="3" t="str">
        <f>'PH Estimates'!G33</f>
        <v>-0.255**</v>
      </c>
      <c r="G28" s="3" t="str">
        <f>_xlfn.CONCAT(ROUND('MEM Estimates'!AF28,3),'MEM Estimates'!AK28)</f>
        <v>-0.15</v>
      </c>
      <c r="H28" s="3" t="str">
        <f>'PH Estimates'!H33</f>
        <v>-0.278**</v>
      </c>
      <c r="I28" s="3" t="str">
        <f>_xlfn.CONCAT(ROUND('MEM Estimates'!AL28,3),'MEM Estimates'!AQ28)</f>
        <v>-0.171</v>
      </c>
      <c r="K28" s="28" t="s">
        <v>12</v>
      </c>
      <c r="L28" s="15" t="str">
        <f t="shared" si="0"/>
        <v>-0.144</v>
      </c>
      <c r="M28" s="15" t="str">
        <f t="shared" si="1"/>
        <v>-0.15</v>
      </c>
      <c r="N28" s="15" t="str">
        <f t="shared" si="2"/>
        <v>-0.15</v>
      </c>
      <c r="O28" s="15" t="str">
        <f t="shared" si="3"/>
        <v>-0.171</v>
      </c>
    </row>
    <row r="29" spans="1:15" x14ac:dyDescent="0.25">
      <c r="A29" s="29"/>
      <c r="B29" s="7">
        <f>ABS('PH Estimates'!E34)</f>
        <v>0.11799999999999999</v>
      </c>
      <c r="C29" s="7">
        <f>ROUND('MEM Estimates'!V28,3)</f>
        <v>0.121</v>
      </c>
      <c r="D29" s="7">
        <f>ABS('PH Estimates'!F34)</f>
        <v>0.11799999999999999</v>
      </c>
      <c r="E29" s="7">
        <f>ROUND('MEM Estimates'!AB28,3)</f>
        <v>0.121</v>
      </c>
      <c r="F29" s="7">
        <f>ABS('PH Estimates'!G34)</f>
        <v>0.11799999999999999</v>
      </c>
      <c r="G29" s="7">
        <f>ROUND('MEM Estimates'!AH28,3)</f>
        <v>0.121</v>
      </c>
      <c r="H29" s="7">
        <f>ABS('PH Estimates'!H34)</f>
        <v>0.12</v>
      </c>
      <c r="I29" s="7">
        <f>ROUND('MEM Estimates'!AN28,3)</f>
        <v>0.124</v>
      </c>
      <c r="K29" s="29"/>
      <c r="L29" s="7">
        <f t="shared" si="0"/>
        <v>0.121</v>
      </c>
      <c r="M29" s="7">
        <f t="shared" si="1"/>
        <v>0.121</v>
      </c>
      <c r="N29" s="7">
        <f t="shared" si="2"/>
        <v>0.121</v>
      </c>
      <c r="O29" s="7">
        <f t="shared" si="3"/>
        <v>0.124</v>
      </c>
    </row>
    <row r="30" spans="1:15" x14ac:dyDescent="0.25">
      <c r="A30" s="28" t="s">
        <v>13</v>
      </c>
      <c r="B30" s="15">
        <f>'PH Estimates'!E35</f>
        <v>7.0000000000000007E-2</v>
      </c>
      <c r="C30" s="15" t="str">
        <f>_xlfn.CONCAT(ROUND('MEM Estimates'!T30,3),'MEM Estimates'!Y30)</f>
        <v>0.064</v>
      </c>
      <c r="D30" s="15">
        <f>'PH Estimates'!F35</f>
        <v>7.5999999999999998E-2</v>
      </c>
      <c r="E30" s="15" t="str">
        <f>_xlfn.CONCAT(ROUND('MEM Estimates'!Z30,3),'MEM Estimates'!AE30)</f>
        <v>0.059</v>
      </c>
      <c r="F30" s="15">
        <f>'PH Estimates'!G35</f>
        <v>3.4000000000000002E-2</v>
      </c>
      <c r="G30" s="15" t="str">
        <f>_xlfn.CONCAT(ROUND('MEM Estimates'!AF30,3),'MEM Estimates'!AK30)</f>
        <v>0.052</v>
      </c>
      <c r="H30" s="15">
        <f>'PH Estimates'!H35</f>
        <v>6.7000000000000004E-2</v>
      </c>
      <c r="I30" s="15" t="str">
        <f>_xlfn.CONCAT(ROUND('MEM Estimates'!AL30,3),'MEM Estimates'!AQ30)</f>
        <v>0.059</v>
      </c>
      <c r="K30" s="39" t="s">
        <v>13</v>
      </c>
      <c r="L30" s="15" t="str">
        <f t="shared" si="0"/>
        <v>0.064</v>
      </c>
      <c r="M30" s="15" t="str">
        <f t="shared" si="1"/>
        <v>0.059</v>
      </c>
      <c r="N30" s="15" t="str">
        <f t="shared" si="2"/>
        <v>0.052</v>
      </c>
      <c r="O30" s="15" t="str">
        <f t="shared" si="3"/>
        <v>0.059</v>
      </c>
    </row>
    <row r="31" spans="1:15" x14ac:dyDescent="0.25">
      <c r="A31" s="28"/>
      <c r="B31" s="15">
        <f>ABS('PH Estimates'!E36)</f>
        <v>7.5999999999999998E-2</v>
      </c>
      <c r="C31" s="15">
        <f>ROUND('MEM Estimates'!V30,3)</f>
        <v>7.6999999999999999E-2</v>
      </c>
      <c r="D31" s="15">
        <f>ABS('PH Estimates'!F36)</f>
        <v>9.1999999999999998E-2</v>
      </c>
      <c r="E31" s="15">
        <f>ROUND('MEM Estimates'!AB30,3)</f>
        <v>9.1999999999999998E-2</v>
      </c>
      <c r="F31" s="15">
        <f>ABS('PH Estimates'!G36)</f>
        <v>0.4</v>
      </c>
      <c r="G31" s="15">
        <f>ROUND('MEM Estimates'!AH30,3)</f>
        <v>0.38900000000000001</v>
      </c>
      <c r="H31" s="15">
        <f>ABS('PH Estimates'!H36)</f>
        <v>7.5999999999999998E-2</v>
      </c>
      <c r="I31" s="15">
        <f>ROUND('MEM Estimates'!AN30,3)</f>
        <v>7.6999999999999999E-2</v>
      </c>
      <c r="K31" s="28"/>
      <c r="L31" s="15">
        <f t="shared" si="0"/>
        <v>7.6999999999999999E-2</v>
      </c>
      <c r="M31" s="15">
        <f t="shared" si="1"/>
        <v>9.1999999999999998E-2</v>
      </c>
      <c r="N31" s="15">
        <f t="shared" si="2"/>
        <v>0.38900000000000001</v>
      </c>
      <c r="O31" s="15">
        <f t="shared" si="3"/>
        <v>7.6999999999999999E-2</v>
      </c>
    </row>
    <row r="32" spans="1:15" x14ac:dyDescent="0.25">
      <c r="A32" s="28" t="s">
        <v>138</v>
      </c>
      <c r="B32" s="15" t="str">
        <f>'PH Estimates'!E37</f>
        <v>0.951***</v>
      </c>
      <c r="C32" s="15" t="str">
        <f>_xlfn.CONCAT(ROUND('MEM Estimates'!T32,3),'MEM Estimates'!Y32)</f>
        <v>1.11***</v>
      </c>
      <c r="D32" s="15" t="str">
        <f>'PH Estimates'!F37</f>
        <v>0.948***</v>
      </c>
      <c r="E32" s="15" t="str">
        <f>_xlfn.CONCAT(ROUND('MEM Estimates'!Z32,3),'MEM Estimates'!AE32)</f>
        <v>1.106***</v>
      </c>
      <c r="F32" s="15" t="str">
        <f>'PH Estimates'!G37</f>
        <v>0.947***</v>
      </c>
      <c r="G32" s="15" t="str">
        <f>_xlfn.CONCAT(ROUND('MEM Estimates'!AF32,3),'MEM Estimates'!AK32)</f>
        <v>1.107***</v>
      </c>
      <c r="H32" s="15" t="str">
        <f>'PH Estimates'!H37</f>
        <v>0.961***</v>
      </c>
      <c r="I32" s="15" t="str">
        <f>_xlfn.CONCAT(ROUND('MEM Estimates'!AL32,3),'MEM Estimates'!AQ32)</f>
        <v>1.123***</v>
      </c>
      <c r="K32" s="28" t="s">
        <v>138</v>
      </c>
      <c r="L32" s="15" t="str">
        <f t="shared" si="0"/>
        <v>1.11***</v>
      </c>
      <c r="M32" s="15" t="str">
        <f t="shared" si="1"/>
        <v>1.106***</v>
      </c>
      <c r="N32" s="15" t="str">
        <f t="shared" si="2"/>
        <v>1.107***</v>
      </c>
      <c r="O32" s="15" t="str">
        <f t="shared" si="3"/>
        <v>1.123***</v>
      </c>
    </row>
    <row r="33" spans="1:15" x14ac:dyDescent="0.25">
      <c r="A33" s="28"/>
      <c r="B33" s="15">
        <f>ABS('PH Estimates'!E38)</f>
        <v>0.13700000000000001</v>
      </c>
      <c r="C33" s="15">
        <f>ROUND('MEM Estimates'!V32,3)</f>
        <v>0.14399999999999999</v>
      </c>
      <c r="D33" s="15">
        <f>ABS('PH Estimates'!F38)</f>
        <v>0.13700000000000001</v>
      </c>
      <c r="E33" s="15">
        <f>ROUND('MEM Estimates'!AB32,3)</f>
        <v>0.14399999999999999</v>
      </c>
      <c r="F33" s="15">
        <f>ABS('PH Estimates'!G38)</f>
        <v>0.13700000000000001</v>
      </c>
      <c r="G33" s="15">
        <f>ROUND('MEM Estimates'!AH32,3)</f>
        <v>0.14399999999999999</v>
      </c>
      <c r="H33" s="15">
        <f>ABS('PH Estimates'!H38)</f>
        <v>0.13700000000000001</v>
      </c>
      <c r="I33" s="15">
        <f>ROUND('MEM Estimates'!AN32,3)</f>
        <v>0.14399999999999999</v>
      </c>
      <c r="K33" s="28"/>
      <c r="L33" s="15">
        <f t="shared" si="0"/>
        <v>0.14399999999999999</v>
      </c>
      <c r="M33" s="15">
        <f t="shared" si="1"/>
        <v>0.14399999999999999</v>
      </c>
      <c r="N33" s="15">
        <f t="shared" si="2"/>
        <v>0.14399999999999999</v>
      </c>
      <c r="O33" s="15">
        <f t="shared" si="3"/>
        <v>0.14399999999999999</v>
      </c>
    </row>
    <row r="34" spans="1:15" x14ac:dyDescent="0.25">
      <c r="A34" s="28" t="s">
        <v>15</v>
      </c>
      <c r="B34" s="15">
        <f>'PH Estimates'!E39</f>
        <v>-4.1000000000000002E-2</v>
      </c>
      <c r="C34" s="15" t="str">
        <f>_xlfn.CONCAT(ROUND('MEM Estimates'!T34,3),'MEM Estimates'!Y34)</f>
        <v>0.017</v>
      </c>
      <c r="D34" s="15">
        <f>'PH Estimates'!F39</f>
        <v>7.0000000000000001E-3</v>
      </c>
      <c r="E34" s="15" t="str">
        <f>_xlfn.CONCAT(ROUND('MEM Estimates'!Z34,3),'MEM Estimates'!AE34)</f>
        <v>0.061</v>
      </c>
      <c r="F34" s="15">
        <f>'PH Estimates'!G39</f>
        <v>-6.4000000000000001E-2</v>
      </c>
      <c r="G34" s="15" t="str">
        <f>_xlfn.CONCAT(ROUND('MEM Estimates'!AF34,3),'MEM Estimates'!AK34)</f>
        <v>-0.012</v>
      </c>
      <c r="H34" s="15">
        <f>'PH Estimates'!H39</f>
        <v>-3.6999999999999998E-2</v>
      </c>
      <c r="I34" s="15" t="str">
        <f>_xlfn.CONCAT(ROUND('MEM Estimates'!AL34,3),'MEM Estimates'!AQ34)</f>
        <v>0.022</v>
      </c>
      <c r="K34" s="28" t="s">
        <v>15</v>
      </c>
      <c r="L34" s="15" t="str">
        <f t="shared" si="0"/>
        <v>0.017</v>
      </c>
      <c r="M34" s="15" t="str">
        <f t="shared" si="1"/>
        <v>0.061</v>
      </c>
      <c r="N34" s="15" t="str">
        <f t="shared" si="2"/>
        <v>-0.012</v>
      </c>
      <c r="O34" s="15" t="str">
        <f t="shared" si="3"/>
        <v>0.022</v>
      </c>
    </row>
    <row r="35" spans="1:15" x14ac:dyDescent="0.25">
      <c r="A35" s="28"/>
      <c r="B35" s="15">
        <f>ABS('PH Estimates'!E40)</f>
        <v>0.155</v>
      </c>
      <c r="C35" s="15">
        <f>ROUND('MEM Estimates'!V34,3)</f>
        <v>0.156</v>
      </c>
      <c r="D35" s="15">
        <f>ABS('PH Estimates'!F40)</f>
        <v>0.157</v>
      </c>
      <c r="E35" s="15">
        <f>ROUND('MEM Estimates'!AB34,3)</f>
        <v>0.158</v>
      </c>
      <c r="F35" s="15">
        <f>ABS('PH Estimates'!G40)</f>
        <v>0.156</v>
      </c>
      <c r="G35" s="15">
        <f>ROUND('MEM Estimates'!AH34,3)</f>
        <v>0.157</v>
      </c>
      <c r="H35" s="15">
        <f>ABS('PH Estimates'!H40)</f>
        <v>0.155</v>
      </c>
      <c r="I35" s="15">
        <f>ROUND('MEM Estimates'!AN34,3)</f>
        <v>0.156</v>
      </c>
      <c r="K35" s="28"/>
      <c r="L35" s="15">
        <f t="shared" si="0"/>
        <v>0.156</v>
      </c>
      <c r="M35" s="15">
        <f t="shared" si="1"/>
        <v>0.158</v>
      </c>
      <c r="N35" s="15">
        <f t="shared" si="2"/>
        <v>0.157</v>
      </c>
      <c r="O35" s="15">
        <f t="shared" si="3"/>
        <v>0.156</v>
      </c>
    </row>
    <row r="36" spans="1:15" x14ac:dyDescent="0.25">
      <c r="A36" s="28" t="s">
        <v>16</v>
      </c>
      <c r="B36" s="15">
        <f>'PH Estimates'!E41</f>
        <v>0.245</v>
      </c>
      <c r="C36" s="15" t="str">
        <f>_xlfn.CONCAT(ROUND('MEM Estimates'!T36,3),'MEM Estimates'!Y36)</f>
        <v>0.208</v>
      </c>
      <c r="D36" s="15" t="str">
        <f>'PH Estimates'!F41</f>
        <v>0.284*</v>
      </c>
      <c r="E36" s="15" t="str">
        <f>_xlfn.CONCAT(ROUND('MEM Estimates'!Z36,3),'MEM Estimates'!AE36)</f>
        <v>0.246</v>
      </c>
      <c r="F36" s="15">
        <f>'PH Estimates'!G41</f>
        <v>0.22800000000000001</v>
      </c>
      <c r="G36" s="15" t="str">
        <f>_xlfn.CONCAT(ROUND('MEM Estimates'!AF36,3),'MEM Estimates'!AK36)</f>
        <v>0.186</v>
      </c>
      <c r="H36" s="15">
        <f>'PH Estimates'!H41</f>
        <v>0.249</v>
      </c>
      <c r="I36" s="15" t="str">
        <f>_xlfn.CONCAT(ROUND('MEM Estimates'!AL36,3),'MEM Estimates'!AQ36)</f>
        <v>0.213</v>
      </c>
      <c r="K36" s="28" t="s">
        <v>16</v>
      </c>
      <c r="L36" s="15" t="str">
        <f t="shared" si="0"/>
        <v>0.208</v>
      </c>
      <c r="M36" s="15" t="str">
        <f t="shared" si="1"/>
        <v>0.246</v>
      </c>
      <c r="N36" s="15" t="str">
        <f t="shared" si="2"/>
        <v>0.186</v>
      </c>
      <c r="O36" s="15" t="str">
        <f t="shared" si="3"/>
        <v>0.213</v>
      </c>
    </row>
    <row r="37" spans="1:15" x14ac:dyDescent="0.25">
      <c r="A37" s="28"/>
      <c r="B37" s="15">
        <f>ABS('PH Estimates'!E42)</f>
        <v>0.155</v>
      </c>
      <c r="C37" s="15">
        <f>ROUND('MEM Estimates'!V36,3)</f>
        <v>0.155</v>
      </c>
      <c r="D37" s="15">
        <f>ABS('PH Estimates'!F42)</f>
        <v>0.156</v>
      </c>
      <c r="E37" s="15">
        <f>ROUND('MEM Estimates'!AB36,3)</f>
        <v>0.157</v>
      </c>
      <c r="F37" s="15">
        <f>ABS('PH Estimates'!G42)</f>
        <v>0.155</v>
      </c>
      <c r="G37" s="15">
        <f>ROUND('MEM Estimates'!AH36,3)</f>
        <v>0.156</v>
      </c>
      <c r="H37" s="15">
        <f>ABS('PH Estimates'!H42)</f>
        <v>0.155</v>
      </c>
      <c r="I37" s="15">
        <f>ROUND('MEM Estimates'!AN36,3)</f>
        <v>0.156</v>
      </c>
      <c r="K37" s="28"/>
      <c r="L37" s="15">
        <f t="shared" si="0"/>
        <v>0.155</v>
      </c>
      <c r="M37" s="15">
        <f t="shared" si="1"/>
        <v>0.157</v>
      </c>
      <c r="N37" s="15">
        <f t="shared" si="2"/>
        <v>0.156</v>
      </c>
      <c r="O37" s="15">
        <f t="shared" si="3"/>
        <v>0.156</v>
      </c>
    </row>
    <row r="38" spans="1:15" x14ac:dyDescent="0.25">
      <c r="A38" s="28" t="s">
        <v>17</v>
      </c>
      <c r="B38" s="15" t="str">
        <f>'PH Estimates'!E43</f>
        <v>0.499***</v>
      </c>
      <c r="C38" s="15" t="str">
        <f>_xlfn.CONCAT(ROUND('MEM Estimates'!T38,3),'MEM Estimates'!Y38)</f>
        <v>0.438**</v>
      </c>
      <c r="D38" s="15" t="str">
        <f>'PH Estimates'!F43</f>
        <v>0.522***</v>
      </c>
      <c r="E38" s="15" t="str">
        <f>_xlfn.CONCAT(ROUND('MEM Estimates'!Z38,3),'MEM Estimates'!AE38)</f>
        <v>0.459**</v>
      </c>
      <c r="F38" s="15" t="str">
        <f>'PH Estimates'!G43</f>
        <v>0.475***</v>
      </c>
      <c r="G38" s="15" t="str">
        <f>_xlfn.CONCAT(ROUND('MEM Estimates'!AF38,3),'MEM Estimates'!AK38)</f>
        <v>0.408**</v>
      </c>
      <c r="H38" s="15" t="str">
        <f>'PH Estimates'!H43</f>
        <v>0.503***</v>
      </c>
      <c r="I38" s="15" t="str">
        <f>_xlfn.CONCAT(ROUND('MEM Estimates'!AL38,3),'MEM Estimates'!AQ38)</f>
        <v>0.445**</v>
      </c>
      <c r="K38" s="28" t="s">
        <v>17</v>
      </c>
      <c r="L38" s="15" t="str">
        <f t="shared" si="0"/>
        <v>0.438**</v>
      </c>
      <c r="M38" s="15" t="str">
        <f t="shared" si="1"/>
        <v>0.459**</v>
      </c>
      <c r="N38" s="15" t="str">
        <f t="shared" si="2"/>
        <v>0.408**</v>
      </c>
      <c r="O38" s="15" t="str">
        <f t="shared" si="3"/>
        <v>0.445**</v>
      </c>
    </row>
    <row r="39" spans="1:15" x14ac:dyDescent="0.25">
      <c r="A39" s="28"/>
      <c r="B39" s="15">
        <f>ABS('PH Estimates'!E44)</f>
        <v>0.182</v>
      </c>
      <c r="C39" s="15">
        <f>ROUND('MEM Estimates'!V38,3)</f>
        <v>0.184</v>
      </c>
      <c r="D39" s="15">
        <f>ABS('PH Estimates'!F44)</f>
        <v>0.183</v>
      </c>
      <c r="E39" s="15">
        <f>ROUND('MEM Estimates'!AB38,3)</f>
        <v>0.185</v>
      </c>
      <c r="F39" s="15">
        <f>ABS('PH Estimates'!G44)</f>
        <v>0.182</v>
      </c>
      <c r="G39" s="15">
        <f>ROUND('MEM Estimates'!AH38,3)</f>
        <v>0.185</v>
      </c>
      <c r="H39" s="15">
        <f>ABS('PH Estimates'!H44)</f>
        <v>0.182</v>
      </c>
      <c r="I39" s="15">
        <f>ROUND('MEM Estimates'!AN38,3)</f>
        <v>0.185</v>
      </c>
      <c r="K39" s="28"/>
      <c r="L39" s="15">
        <f t="shared" si="0"/>
        <v>0.184</v>
      </c>
      <c r="M39" s="15">
        <f t="shared" si="1"/>
        <v>0.185</v>
      </c>
      <c r="N39" s="15">
        <f t="shared" si="2"/>
        <v>0.185</v>
      </c>
      <c r="O39" s="15">
        <f t="shared" si="3"/>
        <v>0.185</v>
      </c>
    </row>
    <row r="40" spans="1:15" x14ac:dyDescent="0.25">
      <c r="A40" s="28" t="s">
        <v>18</v>
      </c>
      <c r="B40" s="15" t="str">
        <f>'PH Estimates'!E45</f>
        <v>0.403***</v>
      </c>
      <c r="C40" s="15" t="str">
        <f>_xlfn.CONCAT(ROUND('MEM Estimates'!T40,3),'MEM Estimates'!Y40)</f>
        <v>0.363**</v>
      </c>
      <c r="D40" s="15" t="str">
        <f>'PH Estimates'!F45</f>
        <v>0.401***</v>
      </c>
      <c r="E40" s="15" t="str">
        <f>_xlfn.CONCAT(ROUND('MEM Estimates'!Z40,3),'MEM Estimates'!AE40)</f>
        <v>0.363**</v>
      </c>
      <c r="F40" s="15" t="str">
        <f>'PH Estimates'!G45</f>
        <v>0.393***</v>
      </c>
      <c r="G40" s="15" t="str">
        <f>_xlfn.CONCAT(ROUND('MEM Estimates'!AF40,3),'MEM Estimates'!AK40)</f>
        <v>0.346**</v>
      </c>
      <c r="H40" s="15" t="str">
        <f>'PH Estimates'!H45</f>
        <v>0.401***</v>
      </c>
      <c r="I40" s="15" t="str">
        <f>_xlfn.CONCAT(ROUND('MEM Estimates'!AL40,3),'MEM Estimates'!AQ40)</f>
        <v>0.363**</v>
      </c>
      <c r="K40" s="28" t="s">
        <v>18</v>
      </c>
      <c r="L40" s="15" t="str">
        <f t="shared" si="0"/>
        <v>0.363**</v>
      </c>
      <c r="M40" s="15" t="str">
        <f t="shared" si="1"/>
        <v>0.363**</v>
      </c>
      <c r="N40" s="15" t="str">
        <f t="shared" si="2"/>
        <v>0.346**</v>
      </c>
      <c r="O40" s="15" t="str">
        <f t="shared" si="3"/>
        <v>0.363**</v>
      </c>
    </row>
    <row r="41" spans="1:15" x14ac:dyDescent="0.25">
      <c r="A41" s="28"/>
      <c r="B41" s="15">
        <f>ABS('PH Estimates'!E46)</f>
        <v>0.14399999999999999</v>
      </c>
      <c r="C41" s="15">
        <f>ROUND('MEM Estimates'!V40,3)</f>
        <v>0.14699999999999999</v>
      </c>
      <c r="D41" s="15">
        <f>ABS('PH Estimates'!F46)</f>
        <v>0.14399999999999999</v>
      </c>
      <c r="E41" s="15">
        <f>ROUND('MEM Estimates'!AB40,3)</f>
        <v>0.14699999999999999</v>
      </c>
      <c r="F41" s="15">
        <f>ABS('PH Estimates'!G46)</f>
        <v>0.14499999999999999</v>
      </c>
      <c r="G41" s="15">
        <f>ROUND('MEM Estimates'!AH40,3)</f>
        <v>0.14799999999999999</v>
      </c>
      <c r="H41" s="15">
        <f>ABS('PH Estimates'!H46)</f>
        <v>0.14399999999999999</v>
      </c>
      <c r="I41" s="15">
        <f>ROUND('MEM Estimates'!AN40,3)</f>
        <v>0.14699999999999999</v>
      </c>
      <c r="K41" s="28"/>
      <c r="L41" s="15">
        <f t="shared" si="0"/>
        <v>0.14699999999999999</v>
      </c>
      <c r="M41" s="15">
        <f t="shared" si="1"/>
        <v>0.14699999999999999</v>
      </c>
      <c r="N41" s="15">
        <f t="shared" si="2"/>
        <v>0.14799999999999999</v>
      </c>
      <c r="O41" s="15">
        <f t="shared" si="3"/>
        <v>0.14699999999999999</v>
      </c>
    </row>
    <row r="42" spans="1:15" x14ac:dyDescent="0.25">
      <c r="A42" s="28" t="s">
        <v>19</v>
      </c>
      <c r="B42" s="15" t="str">
        <f>'PH Estimates'!E47</f>
        <v>0.750***</v>
      </c>
      <c r="C42" s="15" t="str">
        <f>_xlfn.CONCAT(ROUND('MEM Estimates'!T42,3),'MEM Estimates'!Y42)</f>
        <v>0.699***</v>
      </c>
      <c r="D42" s="15" t="str">
        <f>'PH Estimates'!F47</f>
        <v>0.768***</v>
      </c>
      <c r="E42" s="15" t="str">
        <f>_xlfn.CONCAT(ROUND('MEM Estimates'!Z42,3),'MEM Estimates'!AE42)</f>
        <v>0.712***</v>
      </c>
      <c r="F42" s="15" t="str">
        <f>'PH Estimates'!G47</f>
        <v>0.731***</v>
      </c>
      <c r="G42" s="15" t="str">
        <f>_xlfn.CONCAT(ROUND('MEM Estimates'!AF42,3),'MEM Estimates'!AK42)</f>
        <v>0.675***</v>
      </c>
      <c r="H42" s="15" t="str">
        <f>'PH Estimates'!H47</f>
        <v>0.755***</v>
      </c>
      <c r="I42" s="15" t="str">
        <f>_xlfn.CONCAT(ROUND('MEM Estimates'!AL42,3),'MEM Estimates'!AQ42)</f>
        <v>0.707***</v>
      </c>
      <c r="K42" s="28" t="s">
        <v>19</v>
      </c>
      <c r="L42" s="15" t="str">
        <f t="shared" si="0"/>
        <v>0.699***</v>
      </c>
      <c r="M42" s="15" t="str">
        <f t="shared" si="1"/>
        <v>0.712***</v>
      </c>
      <c r="N42" s="15" t="str">
        <f t="shared" si="2"/>
        <v>0.675***</v>
      </c>
      <c r="O42" s="15" t="str">
        <f t="shared" si="3"/>
        <v>0.707***</v>
      </c>
    </row>
    <row r="43" spans="1:15" x14ac:dyDescent="0.25">
      <c r="A43" s="28"/>
      <c r="B43" s="15">
        <f>ABS('PH Estimates'!E48)</f>
        <v>0.20200000000000001</v>
      </c>
      <c r="C43" s="15">
        <f>ROUND('MEM Estimates'!V42,3)</f>
        <v>0.20300000000000001</v>
      </c>
      <c r="D43" s="15">
        <f>ABS('PH Estimates'!F48)</f>
        <v>0.20399999999999999</v>
      </c>
      <c r="E43" s="15">
        <f>ROUND('MEM Estimates'!AB42,3)</f>
        <v>0.20499999999999999</v>
      </c>
      <c r="F43" s="15">
        <f>ABS('PH Estimates'!G48)</f>
        <v>0.20200000000000001</v>
      </c>
      <c r="G43" s="15">
        <f>ROUND('MEM Estimates'!AH42,3)</f>
        <v>0.20300000000000001</v>
      </c>
      <c r="H43" s="15">
        <f>ABS('PH Estimates'!H48)</f>
        <v>0.20200000000000001</v>
      </c>
      <c r="I43" s="15">
        <f>ROUND('MEM Estimates'!AN42,3)</f>
        <v>0.20300000000000001</v>
      </c>
      <c r="K43" s="28"/>
      <c r="L43" s="15">
        <f t="shared" si="0"/>
        <v>0.20300000000000001</v>
      </c>
      <c r="M43" s="15">
        <f t="shared" si="1"/>
        <v>0.20499999999999999</v>
      </c>
      <c r="N43" s="15">
        <f t="shared" si="2"/>
        <v>0.20300000000000001</v>
      </c>
      <c r="O43" s="15">
        <f t="shared" si="3"/>
        <v>0.20300000000000001</v>
      </c>
    </row>
    <row r="44" spans="1:15" x14ac:dyDescent="0.25">
      <c r="A44" s="28" t="s">
        <v>20</v>
      </c>
      <c r="B44" s="15" t="str">
        <f>'PH Estimates'!E49</f>
        <v>0.414**</v>
      </c>
      <c r="C44" s="15" t="str">
        <f>_xlfn.CONCAT(ROUND('MEM Estimates'!T44,3),'MEM Estimates'!Y44)</f>
        <v>0.307</v>
      </c>
      <c r="D44" s="15" t="str">
        <f>'PH Estimates'!F49</f>
        <v>0.432**</v>
      </c>
      <c r="E44" s="15" t="str">
        <f>_xlfn.CONCAT(ROUND('MEM Estimates'!Z44,3),'MEM Estimates'!AE44)</f>
        <v>0.327*</v>
      </c>
      <c r="F44" s="15" t="str">
        <f>'PH Estimates'!G49</f>
        <v>0.397**</v>
      </c>
      <c r="G44" s="15" t="str">
        <f>_xlfn.CONCAT(ROUND('MEM Estimates'!AF44,3),'MEM Estimates'!AK44)</f>
        <v>0.283</v>
      </c>
      <c r="H44" s="15" t="str">
        <f>'PH Estimates'!H49</f>
        <v>0.407**</v>
      </c>
      <c r="I44" s="15" t="str">
        <f>_xlfn.CONCAT(ROUND('MEM Estimates'!AL44,3),'MEM Estimates'!AQ44)</f>
        <v>0.301</v>
      </c>
      <c r="K44" s="28" t="s">
        <v>20</v>
      </c>
      <c r="L44" s="15" t="str">
        <f t="shared" si="0"/>
        <v>0.307</v>
      </c>
      <c r="M44" s="15" t="str">
        <f t="shared" si="1"/>
        <v>0.327*</v>
      </c>
      <c r="N44" s="15" t="str">
        <f t="shared" si="2"/>
        <v>0.283</v>
      </c>
      <c r="O44" s="15" t="str">
        <f t="shared" si="3"/>
        <v>0.301</v>
      </c>
    </row>
    <row r="45" spans="1:15" x14ac:dyDescent="0.25">
      <c r="A45" s="28"/>
      <c r="B45" s="15">
        <f>ABS('PH Estimates'!E50)</f>
        <v>0.19</v>
      </c>
      <c r="C45" s="15">
        <f>ROUND('MEM Estimates'!V44,3)</f>
        <v>0.19400000000000001</v>
      </c>
      <c r="D45" s="15">
        <f>ABS('PH Estimates'!F50)</f>
        <v>0.191</v>
      </c>
      <c r="E45" s="15">
        <f>ROUND('MEM Estimates'!AB44,3)</f>
        <v>0.19500000000000001</v>
      </c>
      <c r="F45" s="15">
        <f>ABS('PH Estimates'!G50)</f>
        <v>0.191</v>
      </c>
      <c r="G45" s="15">
        <f>ROUND('MEM Estimates'!AH44,3)</f>
        <v>0.19500000000000001</v>
      </c>
      <c r="H45" s="15">
        <f>ABS('PH Estimates'!H50)</f>
        <v>0.191</v>
      </c>
      <c r="I45" s="15">
        <f>ROUND('MEM Estimates'!AN44,3)</f>
        <v>0.19500000000000001</v>
      </c>
      <c r="K45" s="28"/>
      <c r="L45" s="15">
        <f t="shared" si="0"/>
        <v>0.19400000000000001</v>
      </c>
      <c r="M45" s="15">
        <f t="shared" si="1"/>
        <v>0.19500000000000001</v>
      </c>
      <c r="N45" s="15">
        <f t="shared" si="2"/>
        <v>0.19500000000000001</v>
      </c>
      <c r="O45" s="15">
        <f t="shared" si="3"/>
        <v>0.19500000000000001</v>
      </c>
    </row>
    <row r="46" spans="1:15" x14ac:dyDescent="0.25">
      <c r="A46" s="28" t="s">
        <v>21</v>
      </c>
      <c r="B46" s="15">
        <f>'PH Estimates'!E51</f>
        <v>0.26500000000000001</v>
      </c>
      <c r="C46" s="15" t="str">
        <f>_xlfn.CONCAT(ROUND('MEM Estimates'!T46,3),'MEM Estimates'!Y46)</f>
        <v>0.269</v>
      </c>
      <c r="D46" s="15">
        <f>'PH Estimates'!F51</f>
        <v>0.28599999999999998</v>
      </c>
      <c r="E46" s="15" t="str">
        <f>_xlfn.CONCAT(ROUND('MEM Estimates'!Z46,3),'MEM Estimates'!AE46)</f>
        <v>0.288</v>
      </c>
      <c r="F46" s="15">
        <f>'PH Estimates'!G51</f>
        <v>0.21</v>
      </c>
      <c r="G46" s="15" t="str">
        <f>_xlfn.CONCAT(ROUND('MEM Estimates'!AF46,3),'MEM Estimates'!AK46)</f>
        <v>0.207</v>
      </c>
      <c r="H46" s="15">
        <f>'PH Estimates'!H51</f>
        <v>0.25600000000000001</v>
      </c>
      <c r="I46" s="15" t="str">
        <f>_xlfn.CONCAT(ROUND('MEM Estimates'!AL46,3),'MEM Estimates'!AQ46)</f>
        <v>0.253</v>
      </c>
      <c r="K46" s="28" t="s">
        <v>21</v>
      </c>
      <c r="L46" s="15" t="str">
        <f t="shared" si="0"/>
        <v>0.269</v>
      </c>
      <c r="M46" s="15" t="str">
        <f t="shared" si="1"/>
        <v>0.288</v>
      </c>
      <c r="N46" s="15" t="str">
        <f t="shared" si="2"/>
        <v>0.207</v>
      </c>
      <c r="O46" s="15" t="str">
        <f t="shared" si="3"/>
        <v>0.253</v>
      </c>
    </row>
    <row r="47" spans="1:15" x14ac:dyDescent="0.25">
      <c r="A47" s="28"/>
      <c r="B47" s="15">
        <f>ABS('PH Estimates'!E52)</f>
        <v>0.23300000000000001</v>
      </c>
      <c r="C47" s="15">
        <f>ROUND('MEM Estimates'!V46,3)</f>
        <v>0.23499999999999999</v>
      </c>
      <c r="D47" s="15">
        <f>ABS('PH Estimates'!F52)</f>
        <v>0.23400000000000001</v>
      </c>
      <c r="E47" s="15">
        <f>ROUND('MEM Estimates'!AB46,3)</f>
        <v>0.23599999999999999</v>
      </c>
      <c r="F47" s="15">
        <f>ABS('PH Estimates'!G52)</f>
        <v>0.23599999999999999</v>
      </c>
      <c r="G47" s="15">
        <f>ROUND('MEM Estimates'!AH46,3)</f>
        <v>0.23799999999999999</v>
      </c>
      <c r="H47" s="15">
        <f>ABS('PH Estimates'!H52)</f>
        <v>0.23400000000000001</v>
      </c>
      <c r="I47" s="15">
        <f>ROUND('MEM Estimates'!AN46,3)</f>
        <v>0.23599999999999999</v>
      </c>
      <c r="K47" s="28"/>
      <c r="L47" s="15">
        <f t="shared" si="0"/>
        <v>0.23499999999999999</v>
      </c>
      <c r="M47" s="15">
        <f t="shared" si="1"/>
        <v>0.23599999999999999</v>
      </c>
      <c r="N47" s="15">
        <f t="shared" si="2"/>
        <v>0.23799999999999999</v>
      </c>
      <c r="O47" s="15">
        <f t="shared" si="3"/>
        <v>0.23599999999999999</v>
      </c>
    </row>
    <row r="48" spans="1:15" x14ac:dyDescent="0.25">
      <c r="A48" s="28" t="s">
        <v>22</v>
      </c>
      <c r="B48" s="15">
        <f>'PH Estimates'!E53</f>
        <v>-0.251</v>
      </c>
      <c r="C48" s="15" t="str">
        <f>_xlfn.CONCAT(ROUND('MEM Estimates'!T48,3),'MEM Estimates'!Y48)</f>
        <v>-0.304</v>
      </c>
      <c r="D48" s="15">
        <f>'PH Estimates'!F53</f>
        <v>-0.29799999999999999</v>
      </c>
      <c r="E48" s="15" t="str">
        <f>_xlfn.CONCAT(ROUND('MEM Estimates'!Z48,3),'MEM Estimates'!AE48)</f>
        <v>-0.365</v>
      </c>
      <c r="F48" s="15">
        <f>'PH Estimates'!G53</f>
        <v>-0.25700000000000001</v>
      </c>
      <c r="G48" s="15" t="str">
        <f>_xlfn.CONCAT(ROUND('MEM Estimates'!AF48,3),'MEM Estimates'!AK48)</f>
        <v>-0.319</v>
      </c>
      <c r="H48" s="15">
        <f>'PH Estimates'!H53</f>
        <v>-0.23799999999999999</v>
      </c>
      <c r="I48" s="15" t="str">
        <f>_xlfn.CONCAT(ROUND('MEM Estimates'!AL48,3),'MEM Estimates'!AQ48)</f>
        <v>-0.285</v>
      </c>
      <c r="K48" s="28" t="s">
        <v>22</v>
      </c>
      <c r="L48" s="15" t="str">
        <f t="shared" si="0"/>
        <v>-0.304</v>
      </c>
      <c r="M48" s="15" t="str">
        <f t="shared" si="1"/>
        <v>-0.365</v>
      </c>
      <c r="N48" s="15" t="str">
        <f t="shared" si="2"/>
        <v>-0.319</v>
      </c>
      <c r="O48" s="15" t="str">
        <f t="shared" si="3"/>
        <v>-0.285</v>
      </c>
    </row>
    <row r="49" spans="1:15" x14ac:dyDescent="0.25">
      <c r="A49" s="28"/>
      <c r="B49" s="15">
        <f>ABS('PH Estimates'!E54)</f>
        <v>0.23499999999999999</v>
      </c>
      <c r="C49" s="15">
        <f>ROUND('MEM Estimates'!V48,3)</f>
        <v>0.23499999999999999</v>
      </c>
      <c r="D49" s="15">
        <f>ABS('PH Estimates'!F54)</f>
        <v>0.245</v>
      </c>
      <c r="E49" s="15">
        <f>ROUND('MEM Estimates'!AB48,3)</f>
        <v>0.247</v>
      </c>
      <c r="F49" s="15">
        <f>ABS('PH Estimates'!G54)</f>
        <v>0.23599999999999999</v>
      </c>
      <c r="G49" s="15">
        <f>ROUND('MEM Estimates'!AH48,3)</f>
        <v>0.23599999999999999</v>
      </c>
      <c r="H49" s="15">
        <f>ABS('PH Estimates'!H54)</f>
        <v>0.23499999999999999</v>
      </c>
      <c r="I49" s="15">
        <f>ROUND('MEM Estimates'!AN48,3)</f>
        <v>0.23599999999999999</v>
      </c>
      <c r="K49" s="28"/>
      <c r="L49" s="15">
        <f t="shared" si="0"/>
        <v>0.23499999999999999</v>
      </c>
      <c r="M49" s="15">
        <f t="shared" si="1"/>
        <v>0.247</v>
      </c>
      <c r="N49" s="15">
        <f t="shared" si="2"/>
        <v>0.23599999999999999</v>
      </c>
      <c r="O49" s="15">
        <f t="shared" si="3"/>
        <v>0.23599999999999999</v>
      </c>
    </row>
    <row r="50" spans="1:15" x14ac:dyDescent="0.25">
      <c r="A50" s="28" t="s">
        <v>23</v>
      </c>
      <c r="B50" s="3" t="str">
        <f>'PH Estimates'!E55</f>
        <v>0.707***</v>
      </c>
      <c r="C50" s="3" t="str">
        <f>_xlfn.CONCAT(ROUND('MEM Estimates'!T50,3),'MEM Estimates'!Y50)</f>
        <v>0.696***</v>
      </c>
      <c r="D50" s="3" t="str">
        <f>'PH Estimates'!F55</f>
        <v>0.745***</v>
      </c>
      <c r="E50" s="3" t="str">
        <f>_xlfn.CONCAT(ROUND('MEM Estimates'!Z50,3),'MEM Estimates'!AE50)</f>
        <v>0.73***</v>
      </c>
      <c r="F50" s="3" t="str">
        <f>'PH Estimates'!G55</f>
        <v>0.700***</v>
      </c>
      <c r="G50" s="3" t="str">
        <f>_xlfn.CONCAT(ROUND('MEM Estimates'!AF50,3),'MEM Estimates'!AK50)</f>
        <v>0.685***</v>
      </c>
      <c r="H50" s="3" t="str">
        <f>'PH Estimates'!H55</f>
        <v>0.718***</v>
      </c>
      <c r="I50" s="3" t="str">
        <f>_xlfn.CONCAT(ROUND('MEM Estimates'!AL50,3),'MEM Estimates'!AQ50)</f>
        <v>0.709***</v>
      </c>
      <c r="K50" s="28" t="s">
        <v>23</v>
      </c>
      <c r="L50" s="3" t="str">
        <f t="shared" si="0"/>
        <v>0.696***</v>
      </c>
      <c r="M50" s="3" t="str">
        <f t="shared" si="1"/>
        <v>0.73***</v>
      </c>
      <c r="N50" s="3" t="str">
        <f t="shared" si="2"/>
        <v>0.685***</v>
      </c>
      <c r="O50" s="3" t="str">
        <f t="shared" si="3"/>
        <v>0.709***</v>
      </c>
    </row>
    <row r="51" spans="1:15" x14ac:dyDescent="0.25">
      <c r="A51" s="29"/>
      <c r="B51" s="7">
        <f>ABS('PH Estimates'!E56)</f>
        <v>0.17399999999999999</v>
      </c>
      <c r="C51" s="7">
        <f>ROUND('MEM Estimates'!V50,3)</f>
        <v>0.17699999999999999</v>
      </c>
      <c r="D51" s="7">
        <f>ABS('PH Estimates'!F56)</f>
        <v>0.17499999999999999</v>
      </c>
      <c r="E51" s="7">
        <f>ROUND('MEM Estimates'!AB50,3)</f>
        <v>0.17799999999999999</v>
      </c>
      <c r="F51" s="7">
        <f>ABS('PH Estimates'!G56)</f>
        <v>0.17399999999999999</v>
      </c>
      <c r="G51" s="7">
        <f>ROUND('MEM Estimates'!AH50,3)</f>
        <v>0.17699999999999999</v>
      </c>
      <c r="H51" s="7">
        <f>ABS('PH Estimates'!H56)</f>
        <v>0.17399999999999999</v>
      </c>
      <c r="I51" s="7">
        <f>ROUND('MEM Estimates'!AN50,3)</f>
        <v>0.17699999999999999</v>
      </c>
      <c r="K51" s="29"/>
      <c r="L51" s="7">
        <f t="shared" si="0"/>
        <v>0.17699999999999999</v>
      </c>
      <c r="M51" s="7">
        <f t="shared" si="1"/>
        <v>0.17799999999999999</v>
      </c>
      <c r="N51" s="7">
        <f t="shared" si="2"/>
        <v>0.17699999999999999</v>
      </c>
      <c r="O51" s="7">
        <f t="shared" si="3"/>
        <v>0.17699999999999999</v>
      </c>
    </row>
    <row r="52" spans="1:15" x14ac:dyDescent="0.25">
      <c r="A52" s="28" t="s">
        <v>24</v>
      </c>
      <c r="D52" s="15" t="str">
        <f>'PH Estimates'!F57</f>
        <v>-8.584**</v>
      </c>
      <c r="E52" s="15" t="str">
        <f>_xlfn.CONCAT(ROUND('MEM Estimates'!Z52,3),'MEM Estimates'!AE52)</f>
        <v>-8.793**</v>
      </c>
      <c r="G52" s="15"/>
      <c r="H52" s="15"/>
      <c r="I52" s="15"/>
      <c r="K52" s="39" t="s">
        <v>24</v>
      </c>
      <c r="M52" s="15" t="str">
        <f t="shared" si="1"/>
        <v>-8.793**</v>
      </c>
    </row>
    <row r="53" spans="1:15" x14ac:dyDescent="0.25">
      <c r="A53" s="28"/>
      <c r="D53" s="15">
        <f>ABS('PH Estimates'!F58)</f>
        <v>4.3310000000000004</v>
      </c>
      <c r="E53" s="15">
        <f>ROUND('MEM Estimates'!AB52,3)</f>
        <v>4.423</v>
      </c>
      <c r="G53" s="15"/>
      <c r="H53" s="15"/>
      <c r="I53" s="15"/>
      <c r="K53" s="28"/>
      <c r="M53" s="15">
        <f t="shared" si="1"/>
        <v>4.423</v>
      </c>
    </row>
    <row r="54" spans="1:15" x14ac:dyDescent="0.25">
      <c r="A54" s="28" t="s">
        <v>25</v>
      </c>
      <c r="B54" s="3"/>
      <c r="C54" s="3"/>
      <c r="D54" s="3">
        <f>'PH Estimates'!F59</f>
        <v>-5.3999999999999999E-2</v>
      </c>
      <c r="E54" s="3" t="str">
        <f>_xlfn.CONCAT(ROUND('MEM Estimates'!Z54,3),'MEM Estimates'!AE54)</f>
        <v>0.017</v>
      </c>
      <c r="F54" s="3"/>
      <c r="G54" s="3"/>
      <c r="H54" s="3"/>
      <c r="I54" s="3"/>
      <c r="K54" s="28" t="s">
        <v>25</v>
      </c>
      <c r="M54" s="15" t="str">
        <f t="shared" si="1"/>
        <v>0.017</v>
      </c>
    </row>
    <row r="55" spans="1:15" x14ac:dyDescent="0.25">
      <c r="A55" s="29"/>
      <c r="B55" s="7"/>
      <c r="C55" s="7"/>
      <c r="D55" s="7">
        <f>ABS('PH Estimates'!F60)</f>
        <v>0.43</v>
      </c>
      <c r="E55" s="7">
        <f>ROUND('MEM Estimates'!AB54,3)</f>
        <v>0.434</v>
      </c>
      <c r="F55" s="7"/>
      <c r="G55" s="7"/>
      <c r="H55" s="7"/>
      <c r="I55" s="7"/>
      <c r="K55" s="29"/>
      <c r="L55" s="7"/>
      <c r="M55" s="7">
        <f t="shared" si="1"/>
        <v>0.434</v>
      </c>
      <c r="N55" s="7"/>
      <c r="O55" s="7"/>
    </row>
    <row r="56" spans="1:15" x14ac:dyDescent="0.25">
      <c r="A56" s="28" t="s">
        <v>26</v>
      </c>
      <c r="F56" s="15">
        <f>'PH Estimates'!G61</f>
        <v>-3.8359999999999999</v>
      </c>
      <c r="G56" s="15" t="str">
        <f>_xlfn.CONCAT(ROUND('MEM Estimates'!AF56,3),'MEM Estimates'!AK56)</f>
        <v>-3.525</v>
      </c>
      <c r="H56" s="15"/>
      <c r="I56" s="15"/>
      <c r="K56" s="39" t="s">
        <v>26</v>
      </c>
      <c r="N56" s="15" t="str">
        <f t="shared" si="2"/>
        <v>-3.525</v>
      </c>
    </row>
    <row r="57" spans="1:15" x14ac:dyDescent="0.25">
      <c r="A57" s="28"/>
      <c r="F57" s="15">
        <f>ABS('PH Estimates'!G62)</f>
        <v>2.7559999999999998</v>
      </c>
      <c r="G57" s="15">
        <f>ROUND('MEM Estimates'!AH56,3)</f>
        <v>2.7389999999999999</v>
      </c>
      <c r="H57" s="15"/>
      <c r="I57" s="15"/>
      <c r="K57" s="28"/>
      <c r="N57" s="15">
        <f t="shared" si="2"/>
        <v>2.7389999999999999</v>
      </c>
    </row>
    <row r="58" spans="1:15" x14ac:dyDescent="0.25">
      <c r="A58" s="28" t="s">
        <v>27</v>
      </c>
      <c r="F58" s="15">
        <f>'PH Estimates'!G63</f>
        <v>0.36599999999999999</v>
      </c>
      <c r="G58" s="15" t="str">
        <f>_xlfn.CONCAT(ROUND('MEM Estimates'!AF58,3),'MEM Estimates'!AK58)</f>
        <v>0.353</v>
      </c>
      <c r="H58" s="15"/>
      <c r="I58" s="15"/>
      <c r="K58" s="28" t="s">
        <v>27</v>
      </c>
      <c r="N58" s="15" t="str">
        <f t="shared" si="2"/>
        <v>0.353</v>
      </c>
    </row>
    <row r="59" spans="1:15" x14ac:dyDescent="0.25">
      <c r="A59" s="28"/>
      <c r="F59" s="15">
        <f>ABS('PH Estimates'!G64)</f>
        <v>0.85099999999999998</v>
      </c>
      <c r="G59" s="15">
        <f>ROUND('MEM Estimates'!AH58,3)</f>
        <v>0.82699999999999996</v>
      </c>
      <c r="H59" s="15"/>
      <c r="I59" s="15"/>
      <c r="K59" s="28"/>
      <c r="N59" s="15">
        <f t="shared" si="2"/>
        <v>0.82699999999999996</v>
      </c>
    </row>
    <row r="60" spans="1:15" x14ac:dyDescent="0.25">
      <c r="A60" s="28" t="s">
        <v>28</v>
      </c>
      <c r="F60" s="15">
        <f>'PH Estimates'!G65</f>
        <v>-1.2909999999999999</v>
      </c>
      <c r="G60" s="15" t="str">
        <f>_xlfn.CONCAT(ROUND('MEM Estimates'!AF60,3),'MEM Estimates'!AK60)</f>
        <v>-1.492</v>
      </c>
      <c r="H60" s="15"/>
      <c r="I60" s="15"/>
      <c r="K60" s="28" t="s">
        <v>28</v>
      </c>
      <c r="N60" s="15" t="str">
        <f t="shared" si="2"/>
        <v>-1.492</v>
      </c>
    </row>
    <row r="61" spans="1:15" x14ac:dyDescent="0.25">
      <c r="A61" s="28"/>
      <c r="F61" s="15">
        <f>ABS('PH Estimates'!G66)</f>
        <v>1.0389999999999999</v>
      </c>
      <c r="G61" s="15">
        <f>ROUND('MEM Estimates'!AH60,3)</f>
        <v>1.0449999999999999</v>
      </c>
      <c r="H61" s="15"/>
      <c r="I61" s="15"/>
      <c r="K61" s="28"/>
      <c r="N61" s="15">
        <f t="shared" si="2"/>
        <v>1.0449999999999999</v>
      </c>
    </row>
    <row r="62" spans="1:15" x14ac:dyDescent="0.25">
      <c r="A62" s="28" t="s">
        <v>29</v>
      </c>
      <c r="F62" s="15">
        <f>'PH Estimates'!G67</f>
        <v>-2.5049999999999999</v>
      </c>
      <c r="G62" s="15" t="str">
        <f>_xlfn.CONCAT(ROUND('MEM Estimates'!AF62,3),'MEM Estimates'!AK62)</f>
        <v>-1.474</v>
      </c>
      <c r="H62" s="15"/>
      <c r="I62" s="15"/>
      <c r="K62" s="28" t="s">
        <v>29</v>
      </c>
      <c r="N62" s="15" t="str">
        <f t="shared" si="2"/>
        <v>-1.474</v>
      </c>
    </row>
    <row r="63" spans="1:15" x14ac:dyDescent="0.25">
      <c r="A63" s="28"/>
      <c r="F63" s="15">
        <f>ABS('PH Estimates'!G68)</f>
        <v>3.8159999999999998</v>
      </c>
      <c r="G63" s="15">
        <f>ROUND('MEM Estimates'!AH62,3)</f>
        <v>3.8359999999999999</v>
      </c>
      <c r="H63" s="15"/>
      <c r="I63" s="15"/>
      <c r="K63" s="28"/>
      <c r="N63" s="15">
        <f t="shared" si="2"/>
        <v>3.8359999999999999</v>
      </c>
    </row>
    <row r="64" spans="1:15" x14ac:dyDescent="0.25">
      <c r="A64" s="28" t="s">
        <v>30</v>
      </c>
      <c r="B64" s="3"/>
      <c r="C64" s="3"/>
      <c r="D64" s="3"/>
      <c r="E64" s="3"/>
      <c r="F64" s="3">
        <f>'PH Estimates'!G69</f>
        <v>-2.5910000000000002</v>
      </c>
      <c r="G64" s="3" t="str">
        <f>_xlfn.CONCAT(ROUND('MEM Estimates'!AF64,3),'MEM Estimates'!AK64)</f>
        <v>-1.873</v>
      </c>
      <c r="H64" s="3"/>
      <c r="I64" s="3"/>
      <c r="K64" s="28" t="s">
        <v>30</v>
      </c>
      <c r="N64" s="15" t="str">
        <f t="shared" si="2"/>
        <v>-1.873</v>
      </c>
    </row>
    <row r="65" spans="1:15" x14ac:dyDescent="0.25">
      <c r="A65" s="29"/>
      <c r="B65" s="7"/>
      <c r="C65" s="7"/>
      <c r="D65" s="7"/>
      <c r="E65" s="7"/>
      <c r="F65" s="7">
        <f>ABS('PH Estimates'!G70)</f>
        <v>3.1360000000000001</v>
      </c>
      <c r="G65" s="7">
        <f>ROUND('MEM Estimates'!AH64,3)</f>
        <v>3.1360000000000001</v>
      </c>
      <c r="H65" s="7"/>
      <c r="I65" s="7"/>
      <c r="K65" s="29"/>
      <c r="L65" s="7"/>
      <c r="M65" s="7"/>
      <c r="N65" s="7">
        <f t="shared" si="2"/>
        <v>3.1360000000000001</v>
      </c>
      <c r="O65" s="7"/>
    </row>
    <row r="66" spans="1:15" x14ac:dyDescent="0.25">
      <c r="A66" s="28" t="s">
        <v>113</v>
      </c>
      <c r="G66" s="15"/>
      <c r="H66" s="15">
        <f>'PH Estimates'!H71</f>
        <v>-0.90900000000000003</v>
      </c>
      <c r="I66" s="15" t="str">
        <f>_xlfn.CONCAT(ROUND('MEM Estimates'!AL66,3),'MEM Estimates'!AQ66)</f>
        <v>-0.894</v>
      </c>
      <c r="K66" s="39" t="s">
        <v>113</v>
      </c>
      <c r="O66" s="15" t="str">
        <f t="shared" si="3"/>
        <v>-0.894</v>
      </c>
    </row>
    <row r="67" spans="1:15" x14ac:dyDescent="0.25">
      <c r="A67" s="28"/>
      <c r="G67" s="15"/>
      <c r="H67" s="15">
        <f>ABS('PH Estimates'!H72)</f>
        <v>0.71599999999999997</v>
      </c>
      <c r="I67" s="15">
        <f>ROUND('MEM Estimates'!AN66,3)</f>
        <v>0.72</v>
      </c>
      <c r="K67" s="28"/>
      <c r="O67" s="15">
        <f t="shared" si="3"/>
        <v>0.72</v>
      </c>
    </row>
    <row r="68" spans="1:15" x14ac:dyDescent="0.25">
      <c r="A68" s="28" t="s">
        <v>114</v>
      </c>
      <c r="G68" s="15"/>
      <c r="H68" s="15">
        <f>'PH Estimates'!H73</f>
        <v>-0.68600000000000005</v>
      </c>
      <c r="I68" s="15" t="str">
        <f>_xlfn.CONCAT(ROUND('MEM Estimates'!AL68,3),'MEM Estimates'!AQ68)</f>
        <v>-0.689</v>
      </c>
      <c r="K68" s="28" t="s">
        <v>114</v>
      </c>
      <c r="O68" s="15" t="str">
        <f t="shared" ref="O68:O71" si="4">I68</f>
        <v>-0.689</v>
      </c>
    </row>
    <row r="69" spans="1:15" x14ac:dyDescent="0.25">
      <c r="A69" s="28"/>
      <c r="G69" s="15"/>
      <c r="H69" s="15">
        <f>ABS('PH Estimates'!H74)</f>
        <v>0.82899999999999996</v>
      </c>
      <c r="I69" s="15">
        <f>ROUND('MEM Estimates'!AN68,3)</f>
        <v>0.83099999999999996</v>
      </c>
      <c r="K69" s="28"/>
      <c r="O69" s="15">
        <f t="shared" si="4"/>
        <v>0.83099999999999996</v>
      </c>
    </row>
    <row r="70" spans="1:15" x14ac:dyDescent="0.25">
      <c r="A70" s="28" t="s">
        <v>115</v>
      </c>
      <c r="B70" s="3"/>
      <c r="C70" s="3"/>
      <c r="D70" s="3"/>
      <c r="E70" s="3"/>
      <c r="F70" s="3"/>
      <c r="G70" s="3"/>
      <c r="H70" s="3">
        <f>'PH Estimates'!H75</f>
        <v>0.27800000000000002</v>
      </c>
      <c r="I70" s="3" t="str">
        <f>_xlfn.CONCAT(ROUND('MEM Estimates'!AL70,3),'MEM Estimates'!AQ70)</f>
        <v>0.326</v>
      </c>
      <c r="K70" s="28" t="s">
        <v>115</v>
      </c>
      <c r="L70" s="3"/>
      <c r="M70" s="3"/>
      <c r="N70" s="3"/>
      <c r="O70" s="3" t="str">
        <f t="shared" si="4"/>
        <v>0.326</v>
      </c>
    </row>
    <row r="71" spans="1:15" ht="15.75" thickBot="1" x14ac:dyDescent="0.3">
      <c r="A71" s="30"/>
      <c r="B71" s="21"/>
      <c r="C71" s="21"/>
      <c r="D71" s="21"/>
      <c r="E71" s="21"/>
      <c r="F71" s="21"/>
      <c r="G71" s="21"/>
      <c r="H71" s="21">
        <f>ABS('PH Estimates'!H76)</f>
        <v>0.72199999999999998</v>
      </c>
      <c r="I71" s="21">
        <f>ROUND('MEM Estimates'!AN70,3)</f>
        <v>0.72299999999999998</v>
      </c>
      <c r="K71" s="30"/>
      <c r="L71" s="21"/>
      <c r="M71" s="21"/>
      <c r="N71" s="21"/>
      <c r="O71" s="21">
        <f t="shared" si="4"/>
        <v>0.72299999999999998</v>
      </c>
    </row>
    <row r="72" spans="1:15" x14ac:dyDescent="0.25">
      <c r="H72" s="15"/>
      <c r="I72" s="15"/>
    </row>
    <row r="73" spans="1:15" x14ac:dyDescent="0.25">
      <c r="H73" s="15"/>
      <c r="I73" s="15"/>
    </row>
  </sheetData>
  <mergeCells count="68">
    <mergeCell ref="A14:A15"/>
    <mergeCell ref="A4:A5"/>
    <mergeCell ref="A6:A7"/>
    <mergeCell ref="A8:A9"/>
    <mergeCell ref="A10:A11"/>
    <mergeCell ref="A12:A13"/>
    <mergeCell ref="A16:A17"/>
    <mergeCell ref="A18:A19"/>
    <mergeCell ref="A20:A21"/>
    <mergeCell ref="A22:A23"/>
    <mergeCell ref="A24:A25"/>
    <mergeCell ref="A46:A47"/>
    <mergeCell ref="A26:A27"/>
    <mergeCell ref="A28:A29"/>
    <mergeCell ref="A30:A31"/>
    <mergeCell ref="A32:A33"/>
    <mergeCell ref="A34:A35"/>
    <mergeCell ref="A36:A37"/>
    <mergeCell ref="A38:A39"/>
    <mergeCell ref="A40:A41"/>
    <mergeCell ref="A42:A43"/>
    <mergeCell ref="A44:A45"/>
    <mergeCell ref="A70:A71"/>
    <mergeCell ref="A48:A49"/>
    <mergeCell ref="A50:A51"/>
    <mergeCell ref="A52:A53"/>
    <mergeCell ref="A54:A55"/>
    <mergeCell ref="A56:A57"/>
    <mergeCell ref="A58:A59"/>
    <mergeCell ref="A60:A61"/>
    <mergeCell ref="A62:A63"/>
    <mergeCell ref="A64:A65"/>
    <mergeCell ref="A66:A67"/>
    <mergeCell ref="A68:A69"/>
    <mergeCell ref="K26:K27"/>
    <mergeCell ref="K4:K5"/>
    <mergeCell ref="K6:K7"/>
    <mergeCell ref="K8:K9"/>
    <mergeCell ref="K10:K11"/>
    <mergeCell ref="K12:K13"/>
    <mergeCell ref="K14:K15"/>
    <mergeCell ref="K16:K17"/>
    <mergeCell ref="K18:K19"/>
    <mergeCell ref="K20:K21"/>
    <mergeCell ref="K22:K23"/>
    <mergeCell ref="K24:K25"/>
    <mergeCell ref="K50:K51"/>
    <mergeCell ref="K28:K29"/>
    <mergeCell ref="K30:K31"/>
    <mergeCell ref="K32:K33"/>
    <mergeCell ref="K34:K35"/>
    <mergeCell ref="K36:K37"/>
    <mergeCell ref="K38:K39"/>
    <mergeCell ref="K40:K41"/>
    <mergeCell ref="K42:K43"/>
    <mergeCell ref="K44:K45"/>
    <mergeCell ref="K46:K47"/>
    <mergeCell ref="K48:K49"/>
    <mergeCell ref="K64:K65"/>
    <mergeCell ref="K66:K67"/>
    <mergeCell ref="K68:K69"/>
    <mergeCell ref="K70:K71"/>
    <mergeCell ref="K52:K53"/>
    <mergeCell ref="K54:K55"/>
    <mergeCell ref="K56:K57"/>
    <mergeCell ref="K58:K59"/>
    <mergeCell ref="K60:K61"/>
    <mergeCell ref="K62:K6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MEM Estimates</vt:lpstr>
      <vt:lpstr>PH Estimates</vt:lpstr>
      <vt:lpstr>Sheet2</vt:lpstr>
      <vt:lpstr>Table 1</vt:lpstr>
      <vt:lpstr>Cox1</vt:lpstr>
      <vt:lpstr>Cox2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Groves</dc:creator>
  <cp:lastModifiedBy>Jeremy and Cayce Groves</cp:lastModifiedBy>
  <dcterms:created xsi:type="dcterms:W3CDTF">2022-05-03T19:26:51Z</dcterms:created>
  <dcterms:modified xsi:type="dcterms:W3CDTF">2022-06-09T21:48:48Z</dcterms:modified>
</cp:coreProperties>
</file>