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0jrg1\Documents\Projects\Leili_Anna_EPA\Analysis\Output\"/>
    </mc:Choice>
  </mc:AlternateContent>
  <xr:revisionPtr revIDLastSave="0" documentId="13_ncr:1_{B2CBCCAF-2A77-4552-9821-D7BD2006B02F}" xr6:coauthVersionLast="47" xr6:coauthVersionMax="47" xr10:uidLastSave="{00000000-0000-0000-0000-000000000000}"/>
  <bookViews>
    <workbookView xWindow="15195" yWindow="5490" windowWidth="21600" windowHeight="11385" activeTab="3" xr2:uid="{0E6D7BEF-83A0-4049-80E6-42C5CBAED8F0}"/>
  </bookViews>
  <sheets>
    <sheet name="Sheet1" sheetId="1" r:id="rId1"/>
    <sheet name="Sheet3" sheetId="3" r:id="rId2"/>
    <sheet name="Sheet2" sheetId="2" r:id="rId3"/>
    <sheet name="Cox2" sheetId="6" r:id="rId4"/>
    <sheet name="Table 1" sheetId="4" r:id="rId5"/>
    <sheet name="Cox1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0" i="6" l="1"/>
  <c r="L11" i="6"/>
  <c r="M11" i="6"/>
  <c r="O11" i="6"/>
  <c r="O13" i="6"/>
  <c r="O14" i="6"/>
  <c r="M15" i="6"/>
  <c r="O15" i="6"/>
  <c r="O19" i="6"/>
  <c r="O22" i="6"/>
  <c r="M23" i="6"/>
  <c r="N23" i="6"/>
  <c r="O23" i="6"/>
  <c r="O26" i="6"/>
  <c r="L27" i="6"/>
  <c r="M27" i="6"/>
  <c r="O27" i="6"/>
  <c r="O29" i="6"/>
  <c r="O30" i="6"/>
  <c r="M31" i="6"/>
  <c r="O31" i="6"/>
  <c r="M35" i="6"/>
  <c r="O35" i="6"/>
  <c r="O38" i="6"/>
  <c r="M39" i="6"/>
  <c r="N39" i="6"/>
  <c r="O39" i="6"/>
  <c r="O42" i="6"/>
  <c r="L43" i="6"/>
  <c r="M43" i="6"/>
  <c r="O43" i="6"/>
  <c r="O45" i="6"/>
  <c r="O46" i="6"/>
  <c r="M47" i="6"/>
  <c r="O47" i="6"/>
  <c r="M51" i="6"/>
  <c r="O51" i="6"/>
  <c r="M55" i="6"/>
  <c r="N59" i="6"/>
  <c r="O66" i="6"/>
  <c r="O67" i="6"/>
  <c r="O70" i="6"/>
  <c r="O71" i="6"/>
  <c r="I71" i="6"/>
  <c r="I70" i="6"/>
  <c r="I69" i="6"/>
  <c r="O69" i="6" s="1"/>
  <c r="I68" i="6"/>
  <c r="O68" i="6" s="1"/>
  <c r="I67" i="6"/>
  <c r="I66" i="6"/>
  <c r="I51" i="6"/>
  <c r="I50" i="6"/>
  <c r="O50" i="6" s="1"/>
  <c r="I49" i="6"/>
  <c r="O49" i="6" s="1"/>
  <c r="I48" i="6"/>
  <c r="O48" i="6" s="1"/>
  <c r="I47" i="6"/>
  <c r="I46" i="6"/>
  <c r="I45" i="6"/>
  <c r="I44" i="6"/>
  <c r="O44" i="6" s="1"/>
  <c r="I43" i="6"/>
  <c r="I42" i="6"/>
  <c r="I41" i="6"/>
  <c r="O41" i="6" s="1"/>
  <c r="I40" i="6"/>
  <c r="O40" i="6" s="1"/>
  <c r="I39" i="6"/>
  <c r="I38" i="6"/>
  <c r="I37" i="6"/>
  <c r="O37" i="6" s="1"/>
  <c r="I36" i="6"/>
  <c r="O36" i="6" s="1"/>
  <c r="I35" i="6"/>
  <c r="I34" i="6"/>
  <c r="O34" i="6" s="1"/>
  <c r="I33" i="6"/>
  <c r="O33" i="6" s="1"/>
  <c r="I32" i="6"/>
  <c r="O32" i="6" s="1"/>
  <c r="I31" i="6"/>
  <c r="I30" i="6"/>
  <c r="I29" i="6"/>
  <c r="I28" i="6"/>
  <c r="O28" i="6" s="1"/>
  <c r="I27" i="6"/>
  <c r="I26" i="6"/>
  <c r="I25" i="6"/>
  <c r="O25" i="6" s="1"/>
  <c r="I24" i="6"/>
  <c r="O24" i="6" s="1"/>
  <c r="I23" i="6"/>
  <c r="I22" i="6"/>
  <c r="I21" i="6"/>
  <c r="O21" i="6" s="1"/>
  <c r="I20" i="6"/>
  <c r="O20" i="6" s="1"/>
  <c r="I19" i="6"/>
  <c r="I18" i="6"/>
  <c r="O18" i="6" s="1"/>
  <c r="I17" i="6"/>
  <c r="O17" i="6" s="1"/>
  <c r="I16" i="6"/>
  <c r="O16" i="6" s="1"/>
  <c r="I15" i="6"/>
  <c r="I14" i="6"/>
  <c r="I13" i="6"/>
  <c r="I12" i="6"/>
  <c r="O12" i="6" s="1"/>
  <c r="I11" i="6"/>
  <c r="I10" i="6"/>
  <c r="I9" i="6"/>
  <c r="O9" i="6" s="1"/>
  <c r="I8" i="6"/>
  <c r="O8" i="6" s="1"/>
  <c r="I7" i="6"/>
  <c r="O7" i="6" s="1"/>
  <c r="I6" i="6"/>
  <c r="O6" i="6" s="1"/>
  <c r="I5" i="6"/>
  <c r="O5" i="6" s="1"/>
  <c r="I4" i="6"/>
  <c r="O4" i="6" s="1"/>
  <c r="G65" i="6"/>
  <c r="N65" i="6" s="1"/>
  <c r="G64" i="6"/>
  <c r="N64" i="6" s="1"/>
  <c r="G63" i="6"/>
  <c r="N63" i="6" s="1"/>
  <c r="G62" i="6"/>
  <c r="N62" i="6" s="1"/>
  <c r="G61" i="6"/>
  <c r="N61" i="6" s="1"/>
  <c r="G60" i="6"/>
  <c r="N60" i="6" s="1"/>
  <c r="G59" i="6"/>
  <c r="G58" i="6"/>
  <c r="N58" i="6" s="1"/>
  <c r="G57" i="6"/>
  <c r="N57" i="6" s="1"/>
  <c r="G56" i="6"/>
  <c r="N56" i="6" s="1"/>
  <c r="G51" i="6"/>
  <c r="N51" i="6" s="1"/>
  <c r="G50" i="6"/>
  <c r="N50" i="6" s="1"/>
  <c r="G49" i="6"/>
  <c r="N49" i="6" s="1"/>
  <c r="G48" i="6"/>
  <c r="N48" i="6" s="1"/>
  <c r="G47" i="6"/>
  <c r="N47" i="6" s="1"/>
  <c r="G46" i="6"/>
  <c r="N46" i="6" s="1"/>
  <c r="G45" i="6"/>
  <c r="N45" i="6" s="1"/>
  <c r="G44" i="6"/>
  <c r="N44" i="6" s="1"/>
  <c r="G43" i="6"/>
  <c r="N43" i="6" s="1"/>
  <c r="G42" i="6"/>
  <c r="N42" i="6" s="1"/>
  <c r="G41" i="6"/>
  <c r="N41" i="6" s="1"/>
  <c r="G40" i="6"/>
  <c r="N40" i="6" s="1"/>
  <c r="G39" i="6"/>
  <c r="G38" i="6"/>
  <c r="N38" i="6" s="1"/>
  <c r="G37" i="6"/>
  <c r="N37" i="6" s="1"/>
  <c r="G36" i="6"/>
  <c r="N36" i="6" s="1"/>
  <c r="G35" i="6"/>
  <c r="N35" i="6" s="1"/>
  <c r="G34" i="6"/>
  <c r="N34" i="6" s="1"/>
  <c r="G33" i="6"/>
  <c r="N33" i="6" s="1"/>
  <c r="G32" i="6"/>
  <c r="N32" i="6" s="1"/>
  <c r="G31" i="6"/>
  <c r="N31" i="6" s="1"/>
  <c r="G30" i="6"/>
  <c r="N30" i="6" s="1"/>
  <c r="G29" i="6"/>
  <c r="N29" i="6" s="1"/>
  <c r="G28" i="6"/>
  <c r="N28" i="6" s="1"/>
  <c r="G27" i="6"/>
  <c r="N27" i="6" s="1"/>
  <c r="G26" i="6"/>
  <c r="N26" i="6" s="1"/>
  <c r="G25" i="6"/>
  <c r="N25" i="6" s="1"/>
  <c r="G24" i="6"/>
  <c r="N24" i="6" s="1"/>
  <c r="G23" i="6"/>
  <c r="G22" i="6"/>
  <c r="N22" i="6" s="1"/>
  <c r="G21" i="6"/>
  <c r="N21" i="6" s="1"/>
  <c r="G20" i="6"/>
  <c r="N20" i="6" s="1"/>
  <c r="G19" i="6"/>
  <c r="N19" i="6" s="1"/>
  <c r="G18" i="6"/>
  <c r="N18" i="6" s="1"/>
  <c r="G17" i="6"/>
  <c r="N17" i="6" s="1"/>
  <c r="G16" i="6"/>
  <c r="N16" i="6" s="1"/>
  <c r="G15" i="6"/>
  <c r="N15" i="6" s="1"/>
  <c r="G14" i="6"/>
  <c r="N14" i="6" s="1"/>
  <c r="G13" i="6"/>
  <c r="N13" i="6" s="1"/>
  <c r="G12" i="6"/>
  <c r="N12" i="6" s="1"/>
  <c r="G11" i="6"/>
  <c r="N11" i="6" s="1"/>
  <c r="G10" i="6"/>
  <c r="N10" i="6" s="1"/>
  <c r="G9" i="6"/>
  <c r="N9" i="6" s="1"/>
  <c r="G8" i="6"/>
  <c r="N8" i="6" s="1"/>
  <c r="G7" i="6"/>
  <c r="N7" i="6" s="1"/>
  <c r="G6" i="6"/>
  <c r="N6" i="6" s="1"/>
  <c r="G5" i="6"/>
  <c r="N5" i="6" s="1"/>
  <c r="G4" i="6"/>
  <c r="N4" i="6" s="1"/>
  <c r="E55" i="6"/>
  <c r="E54" i="6"/>
  <c r="M54" i="6" s="1"/>
  <c r="E53" i="6"/>
  <c r="M53" i="6" s="1"/>
  <c r="E52" i="6"/>
  <c r="M52" i="6" s="1"/>
  <c r="E51" i="6"/>
  <c r="E50" i="6"/>
  <c r="M50" i="6" s="1"/>
  <c r="E49" i="6"/>
  <c r="M49" i="6" s="1"/>
  <c r="E48" i="6"/>
  <c r="M48" i="6" s="1"/>
  <c r="E47" i="6"/>
  <c r="E46" i="6"/>
  <c r="M46" i="6" s="1"/>
  <c r="E45" i="6"/>
  <c r="M45" i="6" s="1"/>
  <c r="E44" i="6"/>
  <c r="M44" i="6" s="1"/>
  <c r="E43" i="6"/>
  <c r="E42" i="6"/>
  <c r="M42" i="6" s="1"/>
  <c r="E41" i="6"/>
  <c r="M41" i="6" s="1"/>
  <c r="E40" i="6"/>
  <c r="M40" i="6" s="1"/>
  <c r="E39" i="6"/>
  <c r="E38" i="6"/>
  <c r="M38" i="6" s="1"/>
  <c r="E37" i="6"/>
  <c r="M37" i="6" s="1"/>
  <c r="E36" i="6"/>
  <c r="M36" i="6" s="1"/>
  <c r="E35" i="6"/>
  <c r="E34" i="6"/>
  <c r="M34" i="6" s="1"/>
  <c r="E33" i="6"/>
  <c r="M33" i="6" s="1"/>
  <c r="E32" i="6"/>
  <c r="M32" i="6" s="1"/>
  <c r="E31" i="6"/>
  <c r="E30" i="6"/>
  <c r="M30" i="6" s="1"/>
  <c r="E29" i="6"/>
  <c r="M29" i="6" s="1"/>
  <c r="E28" i="6"/>
  <c r="M28" i="6" s="1"/>
  <c r="E27" i="6"/>
  <c r="E26" i="6"/>
  <c r="M26" i="6" s="1"/>
  <c r="E25" i="6"/>
  <c r="M25" i="6" s="1"/>
  <c r="E24" i="6"/>
  <c r="M24" i="6" s="1"/>
  <c r="E23" i="6"/>
  <c r="E22" i="6"/>
  <c r="M22" i="6" s="1"/>
  <c r="E21" i="6"/>
  <c r="M21" i="6" s="1"/>
  <c r="E20" i="6"/>
  <c r="M20" i="6" s="1"/>
  <c r="E19" i="6"/>
  <c r="M19" i="6" s="1"/>
  <c r="E18" i="6"/>
  <c r="M18" i="6" s="1"/>
  <c r="E17" i="6"/>
  <c r="M17" i="6" s="1"/>
  <c r="E16" i="6"/>
  <c r="M16" i="6" s="1"/>
  <c r="E15" i="6"/>
  <c r="E14" i="6"/>
  <c r="M14" i="6" s="1"/>
  <c r="E13" i="6"/>
  <c r="M13" i="6" s="1"/>
  <c r="E12" i="6"/>
  <c r="M12" i="6" s="1"/>
  <c r="E11" i="6"/>
  <c r="E10" i="6"/>
  <c r="M10" i="6" s="1"/>
  <c r="E9" i="6"/>
  <c r="M9" i="6" s="1"/>
  <c r="E8" i="6"/>
  <c r="M8" i="6" s="1"/>
  <c r="E7" i="6"/>
  <c r="M7" i="6" s="1"/>
  <c r="E6" i="6"/>
  <c r="M6" i="6" s="1"/>
  <c r="E5" i="6"/>
  <c r="M5" i="6" s="1"/>
  <c r="E4" i="6"/>
  <c r="M4" i="6" s="1"/>
  <c r="C51" i="6"/>
  <c r="L51" i="6" s="1"/>
  <c r="C50" i="6"/>
  <c r="L50" i="6" s="1"/>
  <c r="C49" i="6"/>
  <c r="L49" i="6" s="1"/>
  <c r="C48" i="6"/>
  <c r="L48" i="6" s="1"/>
  <c r="C47" i="6"/>
  <c r="L47" i="6" s="1"/>
  <c r="C46" i="6"/>
  <c r="L46" i="6" s="1"/>
  <c r="C45" i="6"/>
  <c r="L45" i="6" s="1"/>
  <c r="C44" i="6"/>
  <c r="L44" i="6" s="1"/>
  <c r="C43" i="6"/>
  <c r="C42" i="6"/>
  <c r="L42" i="6" s="1"/>
  <c r="C41" i="6"/>
  <c r="L41" i="6" s="1"/>
  <c r="C40" i="6"/>
  <c r="L40" i="6" s="1"/>
  <c r="C39" i="6"/>
  <c r="L39" i="6" s="1"/>
  <c r="C38" i="6"/>
  <c r="L38" i="6" s="1"/>
  <c r="C37" i="6"/>
  <c r="L37" i="6" s="1"/>
  <c r="C36" i="6"/>
  <c r="L36" i="6" s="1"/>
  <c r="C35" i="6"/>
  <c r="L35" i="6" s="1"/>
  <c r="C34" i="6"/>
  <c r="L34" i="6" s="1"/>
  <c r="C33" i="6"/>
  <c r="L33" i="6" s="1"/>
  <c r="C32" i="6"/>
  <c r="L32" i="6" s="1"/>
  <c r="C31" i="6"/>
  <c r="L31" i="6" s="1"/>
  <c r="C30" i="6"/>
  <c r="L30" i="6" s="1"/>
  <c r="C29" i="6"/>
  <c r="L29" i="6" s="1"/>
  <c r="C28" i="6"/>
  <c r="L28" i="6" s="1"/>
  <c r="C27" i="6"/>
  <c r="C26" i="6"/>
  <c r="L26" i="6" s="1"/>
  <c r="C25" i="6"/>
  <c r="L25" i="6" s="1"/>
  <c r="C24" i="6"/>
  <c r="L24" i="6" s="1"/>
  <c r="C23" i="6"/>
  <c r="L23" i="6" s="1"/>
  <c r="C22" i="6"/>
  <c r="L22" i="6" s="1"/>
  <c r="C21" i="6"/>
  <c r="L21" i="6" s="1"/>
  <c r="C20" i="6"/>
  <c r="L20" i="6" s="1"/>
  <c r="C19" i="6"/>
  <c r="L19" i="6" s="1"/>
  <c r="C18" i="6"/>
  <c r="L18" i="6" s="1"/>
  <c r="C17" i="6"/>
  <c r="L17" i="6" s="1"/>
  <c r="C16" i="6"/>
  <c r="L16" i="6" s="1"/>
  <c r="C15" i="6"/>
  <c r="L15" i="6" s="1"/>
  <c r="C14" i="6"/>
  <c r="L14" i="6" s="1"/>
  <c r="C13" i="6"/>
  <c r="L13" i="6" s="1"/>
  <c r="C12" i="6"/>
  <c r="L12" i="6" s="1"/>
  <c r="C11" i="6"/>
  <c r="C10" i="6"/>
  <c r="L10" i="6" s="1"/>
  <c r="C9" i="6"/>
  <c r="L9" i="6" s="1"/>
  <c r="C8" i="6"/>
  <c r="L8" i="6" s="1"/>
  <c r="C7" i="6"/>
  <c r="L7" i="6" s="1"/>
  <c r="C6" i="6"/>
  <c r="L6" i="6" s="1"/>
  <c r="C5" i="6"/>
  <c r="L5" i="6" s="1"/>
  <c r="C4" i="6"/>
  <c r="L4" i="6" s="1"/>
  <c r="H71" i="6"/>
  <c r="H70" i="6"/>
  <c r="H69" i="6"/>
  <c r="H68" i="6"/>
  <c r="H67" i="6"/>
  <c r="H66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F65" i="6"/>
  <c r="F64" i="6"/>
  <c r="F63" i="6"/>
  <c r="F62" i="6"/>
  <c r="F61" i="6"/>
  <c r="F60" i="6"/>
  <c r="F59" i="6"/>
  <c r="F58" i="6"/>
  <c r="F57" i="6"/>
  <c r="F56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6" i="5"/>
  <c r="B7" i="5"/>
  <c r="B8" i="5"/>
  <c r="B9" i="5"/>
  <c r="B10" i="5"/>
  <c r="B11" i="5"/>
  <c r="B12" i="5"/>
  <c r="B13" i="5"/>
  <c r="B14" i="5"/>
  <c r="B15" i="5"/>
  <c r="B16" i="5"/>
  <c r="B17" i="5"/>
  <c r="B4" i="5"/>
  <c r="B4" i="6"/>
  <c r="B5" i="5"/>
  <c r="AQ71" i="1"/>
  <c r="AK71" i="1"/>
  <c r="AE71" i="1"/>
  <c r="Y71" i="1"/>
  <c r="S71" i="1"/>
  <c r="M71" i="1"/>
  <c r="AQ70" i="1"/>
  <c r="AK70" i="1"/>
  <c r="AE70" i="1"/>
  <c r="Y70" i="1"/>
  <c r="S70" i="1"/>
  <c r="M70" i="1"/>
  <c r="AQ69" i="1"/>
  <c r="AK69" i="1"/>
  <c r="AE69" i="1"/>
  <c r="Y69" i="1"/>
  <c r="S69" i="1"/>
  <c r="M69" i="1"/>
  <c r="AQ68" i="1"/>
  <c r="AK68" i="1"/>
  <c r="AE68" i="1"/>
  <c r="Y68" i="1"/>
  <c r="S68" i="1"/>
  <c r="M68" i="1"/>
  <c r="AQ67" i="1"/>
  <c r="AK67" i="1"/>
  <c r="AE67" i="1"/>
  <c r="Y67" i="1"/>
  <c r="S67" i="1"/>
  <c r="M67" i="1"/>
  <c r="AQ66" i="1"/>
  <c r="AK66" i="1"/>
  <c r="AE66" i="1"/>
  <c r="Y66" i="1"/>
  <c r="S66" i="1"/>
  <c r="M66" i="1"/>
  <c r="AQ65" i="1"/>
  <c r="AK65" i="1"/>
  <c r="AE65" i="1"/>
  <c r="Y65" i="1"/>
  <c r="S65" i="1"/>
  <c r="M65" i="1"/>
  <c r="AQ64" i="1"/>
  <c r="AK64" i="1"/>
  <c r="AE64" i="1"/>
  <c r="Y64" i="1"/>
  <c r="S64" i="1"/>
  <c r="M64" i="1"/>
  <c r="AQ63" i="1"/>
  <c r="AK63" i="1"/>
  <c r="AE63" i="1"/>
  <c r="Y63" i="1"/>
  <c r="S63" i="1"/>
  <c r="M63" i="1"/>
  <c r="AQ62" i="1"/>
  <c r="AK62" i="1"/>
  <c r="AE62" i="1"/>
  <c r="Y62" i="1"/>
  <c r="S62" i="1"/>
  <c r="M62" i="1"/>
  <c r="AQ61" i="1"/>
  <c r="AK61" i="1"/>
  <c r="AE61" i="1"/>
  <c r="Y61" i="1"/>
  <c r="S61" i="1"/>
  <c r="M61" i="1"/>
  <c r="AQ60" i="1"/>
  <c r="AK60" i="1"/>
  <c r="AE60" i="1"/>
  <c r="Y60" i="1"/>
  <c r="S60" i="1"/>
  <c r="M60" i="1"/>
  <c r="AQ59" i="1"/>
  <c r="AK59" i="1"/>
  <c r="AE59" i="1"/>
  <c r="Y59" i="1"/>
  <c r="S59" i="1"/>
  <c r="M59" i="1"/>
  <c r="AQ58" i="1"/>
  <c r="AK58" i="1"/>
  <c r="AE58" i="1"/>
  <c r="Y58" i="1"/>
  <c r="S58" i="1"/>
  <c r="M58" i="1"/>
  <c r="AQ57" i="1"/>
  <c r="AK57" i="1"/>
  <c r="AE57" i="1"/>
  <c r="Y57" i="1"/>
  <c r="S57" i="1"/>
  <c r="M57" i="1"/>
  <c r="AQ56" i="1"/>
  <c r="AK56" i="1"/>
  <c r="AE56" i="1"/>
  <c r="Y56" i="1"/>
  <c r="S56" i="1"/>
  <c r="M56" i="1"/>
  <c r="AQ55" i="1"/>
  <c r="AK55" i="1"/>
  <c r="AE55" i="1"/>
  <c r="Y55" i="1"/>
  <c r="S55" i="1"/>
  <c r="M55" i="1"/>
  <c r="AQ54" i="1"/>
  <c r="AK54" i="1"/>
  <c r="AE54" i="1"/>
  <c r="Y54" i="1"/>
  <c r="S54" i="1"/>
  <c r="M54" i="1"/>
  <c r="AQ53" i="1"/>
  <c r="AK53" i="1"/>
  <c r="AE53" i="1"/>
  <c r="Y53" i="1"/>
  <c r="S53" i="1"/>
  <c r="M53" i="1"/>
  <c r="AQ52" i="1"/>
  <c r="AK52" i="1"/>
  <c r="AE52" i="1"/>
  <c r="Y52" i="1"/>
  <c r="S52" i="1"/>
  <c r="M52" i="1"/>
  <c r="AQ51" i="1"/>
  <c r="AK51" i="1"/>
  <c r="AE51" i="1"/>
  <c r="Y51" i="1"/>
  <c r="S51" i="1"/>
  <c r="M51" i="1"/>
  <c r="AQ50" i="1"/>
  <c r="AK50" i="1"/>
  <c r="AE50" i="1"/>
  <c r="Y50" i="1"/>
  <c r="S50" i="1"/>
  <c r="M50" i="1"/>
  <c r="AQ49" i="1"/>
  <c r="AK49" i="1"/>
  <c r="AE49" i="1"/>
  <c r="Y49" i="1"/>
  <c r="S49" i="1"/>
  <c r="M49" i="1"/>
  <c r="AQ48" i="1"/>
  <c r="AK48" i="1"/>
  <c r="AE48" i="1"/>
  <c r="Y48" i="1"/>
  <c r="S48" i="1"/>
  <c r="M48" i="1"/>
  <c r="AQ47" i="1"/>
  <c r="AK47" i="1"/>
  <c r="AE47" i="1"/>
  <c r="Y47" i="1"/>
  <c r="S47" i="1"/>
  <c r="M47" i="1"/>
  <c r="AQ46" i="1"/>
  <c r="AK46" i="1"/>
  <c r="AE46" i="1"/>
  <c r="Y46" i="1"/>
  <c r="S46" i="1"/>
  <c r="M46" i="1"/>
  <c r="AQ45" i="1"/>
  <c r="AK45" i="1"/>
  <c r="AE45" i="1"/>
  <c r="Y45" i="1"/>
  <c r="S45" i="1"/>
  <c r="M45" i="1"/>
  <c r="AQ44" i="1"/>
  <c r="AK44" i="1"/>
  <c r="AE44" i="1"/>
  <c r="Y44" i="1"/>
  <c r="S44" i="1"/>
  <c r="M44" i="1"/>
  <c r="AQ43" i="1"/>
  <c r="AK43" i="1"/>
  <c r="AE43" i="1"/>
  <c r="Y43" i="1"/>
  <c r="S43" i="1"/>
  <c r="M43" i="1"/>
  <c r="AQ42" i="1"/>
  <c r="AK42" i="1"/>
  <c r="AE42" i="1"/>
  <c r="Y42" i="1"/>
  <c r="S42" i="1"/>
  <c r="M42" i="1"/>
  <c r="AQ41" i="1"/>
  <c r="AK41" i="1"/>
  <c r="AE41" i="1"/>
  <c r="Y41" i="1"/>
  <c r="S41" i="1"/>
  <c r="M41" i="1"/>
  <c r="AQ40" i="1"/>
  <c r="AK40" i="1"/>
  <c r="AE40" i="1"/>
  <c r="Y40" i="1"/>
  <c r="S40" i="1"/>
  <c r="M40" i="1"/>
  <c r="AQ39" i="1"/>
  <c r="AK39" i="1"/>
  <c r="AE39" i="1"/>
  <c r="Y39" i="1"/>
  <c r="S39" i="1"/>
  <c r="M39" i="1"/>
  <c r="AQ38" i="1"/>
  <c r="AK38" i="1"/>
  <c r="AE38" i="1"/>
  <c r="Y38" i="1"/>
  <c r="S38" i="1"/>
  <c r="M38" i="1"/>
  <c r="AQ37" i="1"/>
  <c r="AK37" i="1"/>
  <c r="AE37" i="1"/>
  <c r="Y37" i="1"/>
  <c r="S37" i="1"/>
  <c r="M37" i="1"/>
  <c r="AQ36" i="1"/>
  <c r="AK36" i="1"/>
  <c r="AE36" i="1"/>
  <c r="Y36" i="1"/>
  <c r="S36" i="1"/>
  <c r="M36" i="1"/>
  <c r="AQ35" i="1"/>
  <c r="AK35" i="1"/>
  <c r="AE35" i="1"/>
  <c r="Y35" i="1"/>
  <c r="S35" i="1"/>
  <c r="M35" i="1"/>
  <c r="AQ34" i="1"/>
  <c r="AK34" i="1"/>
  <c r="AE34" i="1"/>
  <c r="Y34" i="1"/>
  <c r="S34" i="1"/>
  <c r="M34" i="1"/>
  <c r="AQ33" i="1"/>
  <c r="AK33" i="1"/>
  <c r="AE33" i="1"/>
  <c r="Y33" i="1"/>
  <c r="S33" i="1"/>
  <c r="M33" i="1"/>
  <c r="AQ32" i="1"/>
  <c r="AK32" i="1"/>
  <c r="AE32" i="1"/>
  <c r="Y32" i="1"/>
  <c r="S32" i="1"/>
  <c r="M32" i="1"/>
  <c r="AQ31" i="1"/>
  <c r="AK31" i="1"/>
  <c r="AE31" i="1"/>
  <c r="Y31" i="1"/>
  <c r="S31" i="1"/>
  <c r="M31" i="1"/>
  <c r="AQ30" i="1"/>
  <c r="AK30" i="1"/>
  <c r="AE30" i="1"/>
  <c r="Y30" i="1"/>
  <c r="S30" i="1"/>
  <c r="M30" i="1"/>
  <c r="AQ29" i="1"/>
  <c r="AK29" i="1"/>
  <c r="AE29" i="1"/>
  <c r="Y29" i="1"/>
  <c r="S29" i="1"/>
  <c r="M29" i="1"/>
  <c r="AQ28" i="1"/>
  <c r="AK28" i="1"/>
  <c r="AE28" i="1"/>
  <c r="Y28" i="1"/>
  <c r="S28" i="1"/>
  <c r="M28" i="1"/>
  <c r="AQ27" i="1"/>
  <c r="AK27" i="1"/>
  <c r="AE27" i="1"/>
  <c r="Y27" i="1"/>
  <c r="S27" i="1"/>
  <c r="M27" i="1"/>
  <c r="AQ26" i="1"/>
  <c r="AK26" i="1"/>
  <c r="AE26" i="1"/>
  <c r="Y26" i="1"/>
  <c r="S26" i="1"/>
  <c r="M26" i="1"/>
  <c r="AQ25" i="1"/>
  <c r="AK25" i="1"/>
  <c r="AE25" i="1"/>
  <c r="Y25" i="1"/>
  <c r="S25" i="1"/>
  <c r="M25" i="1"/>
  <c r="AQ24" i="1"/>
  <c r="AK24" i="1"/>
  <c r="AE24" i="1"/>
  <c r="Y24" i="1"/>
  <c r="S24" i="1"/>
  <c r="M24" i="1"/>
  <c r="AQ22" i="1"/>
  <c r="AK22" i="1"/>
  <c r="AE22" i="1"/>
  <c r="Y22" i="1"/>
  <c r="S22" i="1"/>
  <c r="M22" i="1"/>
  <c r="AQ20" i="1"/>
  <c r="AK20" i="1"/>
  <c r="AE20" i="1"/>
  <c r="Y20" i="1"/>
  <c r="S20" i="1"/>
  <c r="M20" i="1"/>
  <c r="AQ18" i="1"/>
  <c r="AK18" i="1"/>
  <c r="AE18" i="1"/>
  <c r="Y18" i="1"/>
  <c r="S18" i="1"/>
  <c r="M18" i="1"/>
  <c r="AQ16" i="1"/>
  <c r="AK16" i="1"/>
  <c r="AE16" i="1"/>
  <c r="Y16" i="1"/>
  <c r="S16" i="1"/>
  <c r="M16" i="1"/>
  <c r="AQ14" i="1"/>
  <c r="AK14" i="1"/>
  <c r="AE14" i="1"/>
  <c r="Y14" i="1"/>
  <c r="S14" i="1"/>
  <c r="M14" i="1"/>
  <c r="G14" i="1"/>
  <c r="AQ12" i="1"/>
  <c r="AK12" i="1"/>
  <c r="AE12" i="1"/>
  <c r="Y12" i="1"/>
  <c r="S12" i="1"/>
  <c r="M12" i="1"/>
  <c r="G12" i="1"/>
  <c r="AQ10" i="1"/>
  <c r="AK10" i="1"/>
  <c r="AE10" i="1"/>
  <c r="Y10" i="1"/>
  <c r="S10" i="1"/>
  <c r="M10" i="1"/>
  <c r="G10" i="1"/>
  <c r="AQ8" i="1"/>
  <c r="AK8" i="1"/>
  <c r="AE8" i="1"/>
  <c r="Y8" i="1"/>
  <c r="S8" i="1"/>
  <c r="M8" i="1"/>
  <c r="G8" i="1"/>
  <c r="AQ6" i="1"/>
  <c r="AK6" i="1"/>
  <c r="AE6" i="1"/>
  <c r="Y6" i="1"/>
  <c r="S6" i="1"/>
  <c r="M6" i="1"/>
  <c r="G6" i="1"/>
  <c r="AQ4" i="1"/>
  <c r="AK4" i="1"/>
  <c r="AE4" i="1"/>
  <c r="Y4" i="1"/>
  <c r="S4" i="1"/>
  <c r="M4" i="1"/>
  <c r="G4" i="1"/>
  <c r="AQ2" i="1"/>
  <c r="AK2" i="1"/>
  <c r="AE2" i="1"/>
  <c r="Y2" i="1"/>
  <c r="S2" i="1"/>
  <c r="M2" i="1"/>
  <c r="G2" i="1"/>
  <c r="AQ1" i="1"/>
  <c r="AK1" i="1"/>
  <c r="AE1" i="1"/>
  <c r="Y1" i="1"/>
  <c r="S1" i="1"/>
  <c r="M1" i="1"/>
  <c r="G31" i="5"/>
  <c r="G30" i="5"/>
  <c r="G29" i="5"/>
  <c r="G28" i="5"/>
  <c r="G27" i="5"/>
  <c r="G26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F31" i="5"/>
  <c r="F30" i="5"/>
  <c r="F29" i="5"/>
  <c r="F28" i="5"/>
  <c r="F27" i="5"/>
  <c r="F26" i="5"/>
  <c r="D25" i="5"/>
  <c r="D24" i="5"/>
  <c r="F23" i="5"/>
  <c r="D23" i="5"/>
  <c r="F22" i="5"/>
  <c r="D22" i="5"/>
  <c r="F21" i="5"/>
  <c r="D21" i="5"/>
  <c r="F20" i="5"/>
  <c r="D20" i="5"/>
  <c r="F19" i="5"/>
  <c r="D19" i="5"/>
  <c r="F18" i="5"/>
  <c r="D18" i="5"/>
  <c r="F17" i="5"/>
  <c r="D17" i="5"/>
  <c r="F16" i="5"/>
  <c r="D16" i="5"/>
  <c r="F15" i="5"/>
  <c r="D15" i="5"/>
  <c r="F14" i="5"/>
  <c r="D14" i="5"/>
  <c r="F13" i="5"/>
  <c r="D13" i="5"/>
  <c r="F12" i="5"/>
  <c r="D12" i="5"/>
  <c r="F11" i="5"/>
  <c r="D11" i="5"/>
  <c r="F10" i="5"/>
  <c r="D10" i="5"/>
  <c r="F9" i="5"/>
  <c r="D9" i="5"/>
  <c r="F8" i="5"/>
  <c r="D8" i="5"/>
  <c r="F7" i="5"/>
  <c r="D7" i="5"/>
  <c r="F6" i="5"/>
  <c r="D6" i="5"/>
  <c r="F5" i="5"/>
  <c r="F4" i="5"/>
  <c r="D5" i="5"/>
  <c r="D4" i="5"/>
  <c r="G25" i="4"/>
  <c r="H25" i="4"/>
  <c r="I25" i="4"/>
  <c r="F25" i="4"/>
</calcChain>
</file>

<file path=xl/sharedStrings.xml><?xml version="1.0" encoding="utf-8"?>
<sst xmlns="http://schemas.openxmlformats.org/spreadsheetml/2006/main" count="937" uniqueCount="225">
  <si>
    <t>z</t>
  </si>
  <si>
    <t>permin</t>
  </si>
  <si>
    <t>unemp</t>
  </si>
  <si>
    <t>pero65</t>
  </si>
  <si>
    <t>perhsd</t>
  </si>
  <si>
    <t>percld</t>
  </si>
  <si>
    <t>perocc</t>
  </si>
  <si>
    <t>p</t>
  </si>
  <si>
    <t>vote</t>
  </si>
  <si>
    <t>CAG</t>
  </si>
  <si>
    <t>q_siteslow_haz</t>
  </si>
  <si>
    <t>q_siteshg_haz</t>
  </si>
  <si>
    <t>q_sitesv_hg_haz</t>
  </si>
  <si>
    <t>party</t>
  </si>
  <si>
    <t>FEDERALG</t>
  </si>
  <si>
    <t>REGION2</t>
  </si>
  <si>
    <t>REGION3</t>
  </si>
  <si>
    <t>REGION4</t>
  </si>
  <si>
    <t>REGION5</t>
  </si>
  <si>
    <t>REGION6</t>
  </si>
  <si>
    <t>REGION7</t>
  </si>
  <si>
    <t>REGION8</t>
  </si>
  <si>
    <t>REGION9</t>
  </si>
  <si>
    <t>REGION10</t>
  </si>
  <si>
    <t>permin:vote</t>
  </si>
  <si>
    <t>permin:party</t>
  </si>
  <si>
    <t>permin:CAG</t>
  </si>
  <si>
    <t>perhsd:party</t>
  </si>
  <si>
    <t>percld:party</t>
  </si>
  <si>
    <t>perhsd:CAG</t>
  </si>
  <si>
    <t>percld:CAG</t>
  </si>
  <si>
    <t>Mean</t>
  </si>
  <si>
    <t>Std. Dev.</t>
  </si>
  <si>
    <t>duration</t>
  </si>
  <si>
    <t>event</t>
  </si>
  <si>
    <t>pernhs</t>
  </si>
  <si>
    <t>pop</t>
  </si>
  <si>
    <t>npv</t>
  </si>
  <si>
    <t>SITE_SCORE</t>
  </si>
  <si>
    <t>federal</t>
  </si>
  <si>
    <t>Minimum</t>
  </si>
  <si>
    <t>Maximum</t>
  </si>
  <si>
    <t>Desscription</t>
  </si>
  <si>
    <t>Completed Cleanup</t>
  </si>
  <si>
    <t>Duration of Cleanup (days)</t>
  </si>
  <si>
    <t>NPV ($100,000)</t>
  </si>
  <si>
    <t>Hazard Ranking Score</t>
  </si>
  <si>
    <t>Federally Owned Sites</t>
  </si>
  <si>
    <t>Population</t>
  </si>
  <si>
    <t>Percentage Minority</t>
  </si>
  <si>
    <t>Percentage over 65 years</t>
  </si>
  <si>
    <t>Unemployment Rate</t>
  </si>
  <si>
    <t>Percentage with no High School Degree</t>
  </si>
  <si>
    <t>Percentage with High School Degree or GED</t>
  </si>
  <si>
    <t>Percentage with a College Degree</t>
  </si>
  <si>
    <t>Voter Participation Rate</t>
  </si>
  <si>
    <t>Democratic Representative</t>
  </si>
  <si>
    <t>minc</t>
  </si>
  <si>
    <t>Median Income ($)</t>
  </si>
  <si>
    <t>Table 1: Summary Statistics for Superfund Sites and Census Data within 1 Mile of Site</t>
  </si>
  <si>
    <t>Variable (N = 1398)</t>
  </si>
  <si>
    <t>v_low_haz</t>
  </si>
  <si>
    <t>low_haz</t>
  </si>
  <si>
    <t>hg_haz</t>
  </si>
  <si>
    <t>v_hg_haz</t>
  </si>
  <si>
    <t>Community Advisory Group</t>
  </si>
  <si>
    <t>var</t>
  </si>
  <si>
    <t>beta.x</t>
  </si>
  <si>
    <t>e.beta.x</t>
  </si>
  <si>
    <t>se.x</t>
  </si>
  <si>
    <t>z.x</t>
  </si>
  <si>
    <t>p.x</t>
  </si>
  <si>
    <t>beta.y</t>
  </si>
  <si>
    <t>e.beta.y</t>
  </si>
  <si>
    <t>se.y</t>
  </si>
  <si>
    <t>z.y</t>
  </si>
  <si>
    <t>p.y</t>
  </si>
  <si>
    <t>beta</t>
  </si>
  <si>
    <t>e.beta</t>
  </si>
  <si>
    <t>se</t>
  </si>
  <si>
    <t>lnminc2</t>
  </si>
  <si>
    <t>NA</t>
  </si>
  <si>
    <t>npv2</t>
  </si>
  <si>
    <t>Dependent variable:</t>
  </si>
  <si>
    <r>
      <t>-0.592</t>
    </r>
    <r>
      <rPr>
        <vertAlign val="superscript"/>
        <sz val="11"/>
        <color theme="1"/>
        <rFont val="Calibri"/>
        <family val="2"/>
        <scheme val="minor"/>
      </rPr>
      <t>**</t>
    </r>
  </si>
  <si>
    <r>
      <t>-0.512</t>
    </r>
    <r>
      <rPr>
        <vertAlign val="superscript"/>
        <sz val="11"/>
        <color theme="1"/>
        <rFont val="Calibri"/>
        <family val="2"/>
        <scheme val="minor"/>
      </rPr>
      <t>**</t>
    </r>
  </si>
  <si>
    <r>
      <t>1.619</t>
    </r>
    <r>
      <rPr>
        <vertAlign val="superscript"/>
        <sz val="11"/>
        <color theme="1"/>
        <rFont val="Calibri"/>
        <family val="2"/>
        <scheme val="minor"/>
      </rPr>
      <t>**</t>
    </r>
  </si>
  <si>
    <r>
      <t>1.615</t>
    </r>
    <r>
      <rPr>
        <vertAlign val="superscript"/>
        <sz val="11"/>
        <color theme="1"/>
        <rFont val="Calibri"/>
        <family val="2"/>
        <scheme val="minor"/>
      </rPr>
      <t>**</t>
    </r>
  </si>
  <si>
    <r>
      <t>-1.437</t>
    </r>
    <r>
      <rPr>
        <vertAlign val="superscript"/>
        <sz val="11"/>
        <color theme="1"/>
        <rFont val="Calibri"/>
        <family val="2"/>
        <scheme val="minor"/>
      </rPr>
      <t>**</t>
    </r>
  </si>
  <si>
    <r>
      <t>-1.351</t>
    </r>
    <r>
      <rPr>
        <vertAlign val="superscript"/>
        <sz val="11"/>
        <color theme="1"/>
        <rFont val="Calibri"/>
        <family val="2"/>
        <scheme val="minor"/>
      </rPr>
      <t>**</t>
    </r>
  </si>
  <si>
    <r>
      <t>-2.233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</si>
  <si>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-1.943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</si>
  <si>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-1.533</t>
    </r>
    <r>
      <rPr>
        <vertAlign val="superscript"/>
        <sz val="11"/>
        <color theme="1"/>
        <rFont val="Calibri"/>
        <family val="2"/>
        <scheme val="minor"/>
      </rPr>
      <t>**</t>
    </r>
  </si>
  <si>
    <r>
      <t>2.681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</si>
  <si>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2.959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</si>
  <si>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1.677</t>
    </r>
    <r>
      <rPr>
        <vertAlign val="superscript"/>
        <sz val="11"/>
        <color theme="1"/>
        <rFont val="Calibri"/>
        <family val="2"/>
        <scheme val="minor"/>
      </rPr>
      <t>**</t>
    </r>
  </si>
  <si>
    <r>
      <t>1.981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</si>
  <si>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2.154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</si>
  <si>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-0.669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</si>
  <si>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-0.818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</si>
  <si>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-0.098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</si>
  <si>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-0.082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</si>
  <si>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-0.017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</si>
  <si>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0.857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</si>
  <si>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-0.269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</si>
  <si>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-0.281</t>
    </r>
    <r>
      <rPr>
        <vertAlign val="superscript"/>
        <sz val="11"/>
        <color theme="1"/>
        <rFont val="Calibri"/>
        <family val="2"/>
        <scheme val="minor"/>
      </rPr>
      <t>**</t>
    </r>
  </si>
  <si>
    <t>Observations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</si>
  <si>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</si>
  <si>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r>
      <t>Max. Possible R</t>
    </r>
    <r>
      <rPr>
        <vertAlign val="superscript"/>
        <sz val="11"/>
        <color theme="1"/>
        <rFont val="Calibri"/>
        <family val="2"/>
        <scheme val="minor"/>
      </rPr>
      <t>2</t>
    </r>
  </si>
  <si>
    <t>Log Likelihood</t>
  </si>
  <si>
    <t>Wald Test</t>
  </si>
  <si>
    <r>
      <t>45.980</t>
    </r>
    <r>
      <rPr>
        <vertAlign val="superscript"/>
        <sz val="11"/>
        <color theme="1"/>
        <rFont val="Calibri"/>
        <family val="2"/>
        <scheme val="minor"/>
      </rPr>
      <t>***</t>
    </r>
    <r>
      <rPr>
        <sz val="11"/>
        <color theme="1"/>
        <rFont val="Calibri"/>
        <family val="2"/>
        <scheme val="minor"/>
      </rPr>
      <t xml:space="preserve"> (df = 7)</t>
    </r>
  </si>
  <si>
    <r>
      <t>123.810</t>
    </r>
    <r>
      <rPr>
        <vertAlign val="superscript"/>
        <sz val="11"/>
        <color theme="1"/>
        <rFont val="Calibri"/>
        <family val="2"/>
        <scheme val="minor"/>
      </rPr>
      <t>***</t>
    </r>
    <r>
      <rPr>
        <sz val="11"/>
        <color theme="1"/>
        <rFont val="Calibri"/>
        <family val="2"/>
        <scheme val="minor"/>
      </rPr>
      <t xml:space="preserve"> (df = 11)</t>
    </r>
  </si>
  <si>
    <r>
      <t>325.010</t>
    </r>
    <r>
      <rPr>
        <vertAlign val="superscript"/>
        <sz val="11"/>
        <color theme="1"/>
        <rFont val="Calibri"/>
        <family val="2"/>
        <scheme val="minor"/>
      </rPr>
      <t>***</t>
    </r>
    <r>
      <rPr>
        <sz val="11"/>
        <color theme="1"/>
        <rFont val="Calibri"/>
        <family val="2"/>
        <scheme val="minor"/>
      </rPr>
      <t xml:space="preserve"> (df = 13)</t>
    </r>
  </si>
  <si>
    <t>LR Test</t>
  </si>
  <si>
    <r>
      <t>48.907</t>
    </r>
    <r>
      <rPr>
        <vertAlign val="superscript"/>
        <sz val="11"/>
        <color theme="1"/>
        <rFont val="Calibri"/>
        <family val="2"/>
        <scheme val="minor"/>
      </rPr>
      <t>***</t>
    </r>
    <r>
      <rPr>
        <sz val="11"/>
        <color theme="1"/>
        <rFont val="Calibri"/>
        <family val="2"/>
        <scheme val="minor"/>
      </rPr>
      <t xml:space="preserve"> (df = 7)</t>
    </r>
  </si>
  <si>
    <r>
      <t>130.671</t>
    </r>
    <r>
      <rPr>
        <vertAlign val="superscript"/>
        <sz val="11"/>
        <color theme="1"/>
        <rFont val="Calibri"/>
        <family val="2"/>
        <scheme val="minor"/>
      </rPr>
      <t>***</t>
    </r>
    <r>
      <rPr>
        <sz val="11"/>
        <color theme="1"/>
        <rFont val="Calibri"/>
        <family val="2"/>
        <scheme val="minor"/>
      </rPr>
      <t xml:space="preserve"> (df = 11)</t>
    </r>
  </si>
  <si>
    <r>
      <t>313.667</t>
    </r>
    <r>
      <rPr>
        <vertAlign val="superscript"/>
        <sz val="11"/>
        <color theme="1"/>
        <rFont val="Calibri"/>
        <family val="2"/>
        <scheme val="minor"/>
      </rPr>
      <t>***</t>
    </r>
    <r>
      <rPr>
        <sz val="11"/>
        <color theme="1"/>
        <rFont val="Calibri"/>
        <family val="2"/>
        <scheme val="minor"/>
      </rPr>
      <t xml:space="preserve"> (df = 13)</t>
    </r>
  </si>
  <si>
    <t>Score (Logrank) Test</t>
  </si>
  <si>
    <r>
      <t>46.081</t>
    </r>
    <r>
      <rPr>
        <vertAlign val="superscript"/>
        <sz val="11"/>
        <color theme="1"/>
        <rFont val="Calibri"/>
        <family val="2"/>
        <scheme val="minor"/>
      </rPr>
      <t>***</t>
    </r>
    <r>
      <rPr>
        <sz val="11"/>
        <color theme="1"/>
        <rFont val="Calibri"/>
        <family val="2"/>
        <scheme val="minor"/>
      </rPr>
      <t xml:space="preserve"> (df = 7)</t>
    </r>
  </si>
  <si>
    <r>
      <t>125.222</t>
    </r>
    <r>
      <rPr>
        <vertAlign val="superscript"/>
        <sz val="11"/>
        <color theme="1"/>
        <rFont val="Calibri"/>
        <family val="2"/>
        <scheme val="minor"/>
      </rPr>
      <t>***</t>
    </r>
    <r>
      <rPr>
        <sz val="11"/>
        <color theme="1"/>
        <rFont val="Calibri"/>
        <family val="2"/>
        <scheme val="minor"/>
      </rPr>
      <t xml:space="preserve"> (df = 11)</t>
    </r>
  </si>
  <si>
    <r>
      <t>349.517</t>
    </r>
    <r>
      <rPr>
        <vertAlign val="superscript"/>
        <sz val="11"/>
        <color theme="1"/>
        <rFont val="Calibri"/>
        <family val="2"/>
        <scheme val="minor"/>
      </rPr>
      <t>***</t>
    </r>
    <r>
      <rPr>
        <sz val="11"/>
        <color theme="1"/>
        <rFont val="Calibri"/>
        <family val="2"/>
        <scheme val="minor"/>
      </rPr>
      <t xml:space="preserve"> (df = 13)</t>
    </r>
  </si>
  <si>
    <t>Note:</t>
  </si>
  <si>
    <r>
      <t>*</t>
    </r>
    <r>
      <rPr>
        <sz val="11"/>
        <color theme="1"/>
        <rFont val="Calibri"/>
        <family val="2"/>
        <scheme val="minor"/>
      </rPr>
      <t>p</t>
    </r>
    <r>
      <rPr>
        <vertAlign val="superscript"/>
        <sz val="11"/>
        <color theme="1"/>
        <rFont val="Calibri"/>
        <family val="2"/>
        <scheme val="minor"/>
      </rPr>
      <t>**</t>
    </r>
    <r>
      <rPr>
        <sz val="11"/>
        <color theme="1"/>
        <rFont val="Calibri"/>
        <family val="2"/>
        <scheme val="minor"/>
      </rPr>
      <t>p</t>
    </r>
    <r>
      <rPr>
        <vertAlign val="superscript"/>
        <sz val="11"/>
        <color theme="1"/>
        <rFont val="Calibri"/>
        <family val="2"/>
        <scheme val="minor"/>
      </rPr>
      <t>***</t>
    </r>
    <r>
      <rPr>
        <sz val="11"/>
        <color theme="1"/>
        <rFont val="Calibri"/>
        <family val="2"/>
        <scheme val="minor"/>
      </rPr>
      <t>p&lt;0.01</t>
    </r>
  </si>
  <si>
    <t>Variable</t>
  </si>
  <si>
    <t>(1)</t>
  </si>
  <si>
    <t>(2)</t>
  </si>
  <si>
    <t>(3)</t>
  </si>
  <si>
    <t>(4)</t>
  </si>
  <si>
    <t>(5)</t>
  </si>
  <si>
    <t>(6)</t>
  </si>
  <si>
    <r>
      <t>-0.956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</si>
  <si>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4.857</t>
    </r>
    <r>
      <rPr>
        <vertAlign val="superscript"/>
        <sz val="11"/>
        <color theme="1"/>
        <rFont val="Calibri"/>
        <family val="2"/>
        <scheme val="minor"/>
      </rPr>
      <t>**</t>
    </r>
  </si>
  <si>
    <r>
      <t>-0.903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</si>
  <si>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-0.965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</si>
  <si>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1.570</t>
    </r>
    <r>
      <rPr>
        <vertAlign val="superscript"/>
        <sz val="11"/>
        <color theme="1"/>
        <rFont val="Calibri"/>
        <family val="2"/>
        <scheme val="minor"/>
      </rPr>
      <t>*</t>
    </r>
  </si>
  <si>
    <r>
      <t>1.533</t>
    </r>
    <r>
      <rPr>
        <vertAlign val="superscript"/>
        <sz val="11"/>
        <color theme="1"/>
        <rFont val="Calibri"/>
        <family val="2"/>
        <scheme val="minor"/>
      </rPr>
      <t>*</t>
    </r>
  </si>
  <si>
    <r>
      <t>1.709</t>
    </r>
    <r>
      <rPr>
        <vertAlign val="superscript"/>
        <sz val="11"/>
        <color theme="1"/>
        <rFont val="Calibri"/>
        <family val="2"/>
        <scheme val="minor"/>
      </rPr>
      <t>*</t>
    </r>
  </si>
  <si>
    <r>
      <t>1.645</t>
    </r>
    <r>
      <rPr>
        <vertAlign val="superscript"/>
        <sz val="11"/>
        <color theme="1"/>
        <rFont val="Calibri"/>
        <family val="2"/>
        <scheme val="minor"/>
      </rPr>
      <t>*</t>
    </r>
  </si>
  <si>
    <r>
      <t>0.204</t>
    </r>
    <r>
      <rPr>
        <vertAlign val="superscript"/>
        <sz val="11"/>
        <color theme="1"/>
        <rFont val="Calibri"/>
        <family val="2"/>
        <scheme val="minor"/>
      </rPr>
      <t>**</t>
    </r>
  </si>
  <si>
    <r>
      <t>0.209</t>
    </r>
    <r>
      <rPr>
        <vertAlign val="superscript"/>
        <sz val="11"/>
        <color theme="1"/>
        <rFont val="Calibri"/>
        <family val="2"/>
        <scheme val="minor"/>
      </rPr>
      <t>**</t>
    </r>
  </si>
  <si>
    <r>
      <t>0.207</t>
    </r>
    <r>
      <rPr>
        <vertAlign val="superscript"/>
        <sz val="11"/>
        <color theme="1"/>
        <rFont val="Calibri"/>
        <family val="2"/>
        <scheme val="minor"/>
      </rPr>
      <t>**</t>
    </r>
  </si>
  <si>
    <r>
      <t>0.210</t>
    </r>
    <r>
      <rPr>
        <vertAlign val="superscript"/>
        <sz val="11"/>
        <color theme="1"/>
        <rFont val="Calibri"/>
        <family val="2"/>
        <scheme val="minor"/>
      </rPr>
      <t>**</t>
    </r>
  </si>
  <si>
    <r>
      <t>-0.812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</si>
  <si>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-0.801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</si>
  <si>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-0.109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</si>
  <si>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-0.108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</si>
  <si>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0.776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</si>
  <si>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0.782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</si>
  <si>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0.785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</si>
  <si>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0.791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</si>
  <si>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-0.280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</si>
  <si>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-0.273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</si>
  <si>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-0.271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</si>
  <si>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-0.233</t>
    </r>
    <r>
      <rPr>
        <vertAlign val="superscript"/>
        <sz val="11"/>
        <color theme="1"/>
        <rFont val="Calibri"/>
        <family val="2"/>
        <scheme val="minor"/>
      </rPr>
      <t>**</t>
    </r>
  </si>
  <si>
    <r>
      <t>-0.235</t>
    </r>
    <r>
      <rPr>
        <vertAlign val="superscript"/>
        <sz val="11"/>
        <color theme="1"/>
        <rFont val="Calibri"/>
        <family val="2"/>
        <scheme val="minor"/>
      </rPr>
      <t>**</t>
    </r>
  </si>
  <si>
    <r>
      <t>-0.238</t>
    </r>
    <r>
      <rPr>
        <vertAlign val="superscript"/>
        <sz val="11"/>
        <color theme="1"/>
        <rFont val="Calibri"/>
        <family val="2"/>
        <scheme val="minor"/>
      </rPr>
      <t>**</t>
    </r>
  </si>
  <si>
    <r>
      <t>-0.261</t>
    </r>
    <r>
      <rPr>
        <vertAlign val="superscript"/>
        <sz val="11"/>
        <color theme="1"/>
        <rFont val="Calibri"/>
        <family val="2"/>
        <scheme val="minor"/>
      </rPr>
      <t>**</t>
    </r>
  </si>
  <si>
    <r>
      <t>0.951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</si>
  <si>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0.945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</si>
  <si>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0.948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</si>
  <si>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0.960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</si>
  <si>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0.286</t>
    </r>
    <r>
      <rPr>
        <vertAlign val="superscript"/>
        <sz val="11"/>
        <color theme="1"/>
        <rFont val="Calibri"/>
        <family val="2"/>
        <scheme val="minor"/>
      </rPr>
      <t>*</t>
    </r>
  </si>
  <si>
    <r>
      <t>0.544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</si>
  <si>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0.572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</si>
  <si>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0.514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</si>
  <si>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0.548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</si>
  <si>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0.394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</si>
  <si>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0.391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</si>
  <si>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0.380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</si>
  <si>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0.390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</si>
  <si>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0.793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</si>
  <si>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0.820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</si>
  <si>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0.770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</si>
  <si>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0.797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</si>
  <si>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0.403</t>
    </r>
    <r>
      <rPr>
        <vertAlign val="superscript"/>
        <sz val="11"/>
        <color theme="1"/>
        <rFont val="Calibri"/>
        <family val="2"/>
        <scheme val="minor"/>
      </rPr>
      <t>**</t>
    </r>
  </si>
  <si>
    <r>
      <t>0.417</t>
    </r>
    <r>
      <rPr>
        <vertAlign val="superscript"/>
        <sz val="11"/>
        <color theme="1"/>
        <rFont val="Calibri"/>
        <family val="2"/>
        <scheme val="minor"/>
      </rPr>
      <t>**</t>
    </r>
  </si>
  <si>
    <r>
      <t>0.380</t>
    </r>
    <r>
      <rPr>
        <vertAlign val="superscript"/>
        <sz val="11"/>
        <color theme="1"/>
        <rFont val="Calibri"/>
        <family val="2"/>
        <scheme val="minor"/>
      </rPr>
      <t>**</t>
    </r>
  </si>
  <si>
    <r>
      <t>0.394</t>
    </r>
    <r>
      <rPr>
        <vertAlign val="superscript"/>
        <sz val="11"/>
        <color theme="1"/>
        <rFont val="Calibri"/>
        <family val="2"/>
        <scheme val="minor"/>
      </rPr>
      <t>**</t>
    </r>
  </si>
  <si>
    <r>
      <t>0.375</t>
    </r>
    <r>
      <rPr>
        <vertAlign val="superscript"/>
        <sz val="11"/>
        <color theme="1"/>
        <rFont val="Calibri"/>
        <family val="2"/>
        <scheme val="minor"/>
      </rPr>
      <t>*</t>
    </r>
  </si>
  <si>
    <r>
      <t>0.405</t>
    </r>
    <r>
      <rPr>
        <vertAlign val="superscript"/>
        <sz val="11"/>
        <color theme="1"/>
        <rFont val="Calibri"/>
        <family val="2"/>
        <scheme val="minor"/>
      </rPr>
      <t>*</t>
    </r>
  </si>
  <si>
    <r>
      <t>0.732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</si>
  <si>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0.780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</si>
  <si>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0.725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</si>
  <si>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0.741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</si>
  <si>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-11.009</t>
    </r>
    <r>
      <rPr>
        <vertAlign val="superscript"/>
        <sz val="11"/>
        <color theme="1"/>
        <rFont val="Calibri"/>
        <family val="2"/>
        <scheme val="minor"/>
      </rPr>
      <t>**</t>
    </r>
  </si>
  <si>
    <r>
      <t>-1.782</t>
    </r>
    <r>
      <rPr>
        <vertAlign val="superscript"/>
        <sz val="11"/>
        <color theme="1"/>
        <rFont val="Calibri"/>
        <family val="2"/>
        <scheme val="minor"/>
      </rPr>
      <t>*</t>
    </r>
  </si>
  <si>
    <t>CAG:q_siteslow_haz</t>
  </si>
  <si>
    <t>CAG:q_siteshg_haz</t>
  </si>
  <si>
    <t>CAG:q_sitesv_hg_haz</t>
  </si>
  <si>
    <r>
      <t>416.650</t>
    </r>
    <r>
      <rPr>
        <vertAlign val="superscript"/>
        <sz val="11"/>
        <color theme="1"/>
        <rFont val="Calibri"/>
        <family val="2"/>
        <scheme val="minor"/>
      </rPr>
      <t>***</t>
    </r>
    <r>
      <rPr>
        <sz val="11"/>
        <color theme="1"/>
        <rFont val="Calibri"/>
        <family val="2"/>
        <scheme val="minor"/>
      </rPr>
      <t xml:space="preserve"> (df = 24)</t>
    </r>
  </si>
  <si>
    <r>
      <t>424.390</t>
    </r>
    <r>
      <rPr>
        <vertAlign val="superscript"/>
        <sz val="11"/>
        <color theme="1"/>
        <rFont val="Calibri"/>
        <family val="2"/>
        <scheme val="minor"/>
      </rPr>
      <t>***</t>
    </r>
    <r>
      <rPr>
        <sz val="11"/>
        <color theme="1"/>
        <rFont val="Calibri"/>
        <family val="2"/>
        <scheme val="minor"/>
      </rPr>
      <t xml:space="preserve"> (df = 26)</t>
    </r>
  </si>
  <si>
    <r>
      <t>419.070</t>
    </r>
    <r>
      <rPr>
        <vertAlign val="superscript"/>
        <sz val="11"/>
        <color theme="1"/>
        <rFont val="Calibri"/>
        <family val="2"/>
        <scheme val="minor"/>
      </rPr>
      <t>***</t>
    </r>
    <r>
      <rPr>
        <sz val="11"/>
        <color theme="1"/>
        <rFont val="Calibri"/>
        <family val="2"/>
        <scheme val="minor"/>
      </rPr>
      <t xml:space="preserve"> (df = 29)</t>
    </r>
  </si>
  <si>
    <r>
      <t>424.550</t>
    </r>
    <r>
      <rPr>
        <vertAlign val="superscript"/>
        <sz val="11"/>
        <color theme="1"/>
        <rFont val="Calibri"/>
        <family val="2"/>
        <scheme val="minor"/>
      </rPr>
      <t>***</t>
    </r>
    <r>
      <rPr>
        <sz val="11"/>
        <color theme="1"/>
        <rFont val="Calibri"/>
        <family val="2"/>
        <scheme val="minor"/>
      </rPr>
      <t xml:space="preserve"> (df = 27)</t>
    </r>
  </si>
  <si>
    <r>
      <t>425.750</t>
    </r>
    <r>
      <rPr>
        <vertAlign val="superscript"/>
        <sz val="11"/>
        <color theme="1"/>
        <rFont val="Calibri"/>
        <family val="2"/>
        <scheme val="minor"/>
      </rPr>
      <t>***</t>
    </r>
    <r>
      <rPr>
        <sz val="11"/>
        <color theme="1"/>
        <rFont val="Calibri"/>
        <family val="2"/>
        <scheme val="minor"/>
      </rPr>
      <t xml:space="preserve"> (df = 24)</t>
    </r>
  </si>
  <si>
    <r>
      <t>431.599</t>
    </r>
    <r>
      <rPr>
        <vertAlign val="superscript"/>
        <sz val="11"/>
        <color theme="1"/>
        <rFont val="Calibri"/>
        <family val="2"/>
        <scheme val="minor"/>
      </rPr>
      <t>***</t>
    </r>
    <r>
      <rPr>
        <sz val="11"/>
        <color theme="1"/>
        <rFont val="Calibri"/>
        <family val="2"/>
        <scheme val="minor"/>
      </rPr>
      <t xml:space="preserve"> (df = 26)</t>
    </r>
  </si>
  <si>
    <r>
      <t>430.516</t>
    </r>
    <r>
      <rPr>
        <vertAlign val="superscript"/>
        <sz val="11"/>
        <color theme="1"/>
        <rFont val="Calibri"/>
        <family val="2"/>
        <scheme val="minor"/>
      </rPr>
      <t>***</t>
    </r>
    <r>
      <rPr>
        <sz val="11"/>
        <color theme="1"/>
        <rFont val="Calibri"/>
        <family val="2"/>
        <scheme val="minor"/>
      </rPr>
      <t xml:space="preserve"> (df = 29)</t>
    </r>
  </si>
  <si>
    <r>
      <t>430.558</t>
    </r>
    <r>
      <rPr>
        <vertAlign val="superscript"/>
        <sz val="11"/>
        <color theme="1"/>
        <rFont val="Calibri"/>
        <family val="2"/>
        <scheme val="minor"/>
      </rPr>
      <t>***</t>
    </r>
    <r>
      <rPr>
        <sz val="11"/>
        <color theme="1"/>
        <rFont val="Calibri"/>
        <family val="2"/>
        <scheme val="minor"/>
      </rPr>
      <t xml:space="preserve"> (df = 27)</t>
    </r>
  </si>
  <si>
    <r>
      <t>447.586</t>
    </r>
    <r>
      <rPr>
        <vertAlign val="superscript"/>
        <sz val="11"/>
        <color theme="1"/>
        <rFont val="Calibri"/>
        <family val="2"/>
        <scheme val="minor"/>
      </rPr>
      <t>***</t>
    </r>
    <r>
      <rPr>
        <sz val="11"/>
        <color theme="1"/>
        <rFont val="Calibri"/>
        <family val="2"/>
        <scheme val="minor"/>
      </rPr>
      <t xml:space="preserve"> (df = 24)</t>
    </r>
  </si>
  <si>
    <r>
      <t>455.533</t>
    </r>
    <r>
      <rPr>
        <vertAlign val="superscript"/>
        <sz val="11"/>
        <color theme="1"/>
        <rFont val="Calibri"/>
        <family val="2"/>
        <scheme val="minor"/>
      </rPr>
      <t>***</t>
    </r>
    <r>
      <rPr>
        <sz val="11"/>
        <color theme="1"/>
        <rFont val="Calibri"/>
        <family val="2"/>
        <scheme val="minor"/>
      </rPr>
      <t xml:space="preserve"> (df = 26)</t>
    </r>
  </si>
  <si>
    <r>
      <t>451.185</t>
    </r>
    <r>
      <rPr>
        <vertAlign val="superscript"/>
        <sz val="11"/>
        <color theme="1"/>
        <rFont val="Calibri"/>
        <family val="2"/>
        <scheme val="minor"/>
      </rPr>
      <t>***</t>
    </r>
    <r>
      <rPr>
        <sz val="11"/>
        <color theme="1"/>
        <rFont val="Calibri"/>
        <family val="2"/>
        <scheme val="minor"/>
      </rPr>
      <t xml:space="preserve"> (df = 29)</t>
    </r>
  </si>
  <si>
    <r>
      <t>462.969</t>
    </r>
    <r>
      <rPr>
        <vertAlign val="superscript"/>
        <sz val="11"/>
        <color theme="1"/>
        <rFont val="Calibri"/>
        <family val="2"/>
        <scheme val="minor"/>
      </rPr>
      <t>***</t>
    </r>
    <r>
      <rPr>
        <sz val="11"/>
        <color theme="1"/>
        <rFont val="Calibri"/>
        <family val="2"/>
        <scheme val="minor"/>
      </rPr>
      <t xml:space="preserve"> (df = 27)</t>
    </r>
  </si>
  <si>
    <t>beta.x.x</t>
  </si>
  <si>
    <t>e.beta.x.x</t>
  </si>
  <si>
    <t>se.x.x</t>
  </si>
  <si>
    <t>z.x.x</t>
  </si>
  <si>
    <t>p.x.x</t>
  </si>
  <si>
    <t>beta.y.y</t>
  </si>
  <si>
    <t>e.beta.y.y</t>
  </si>
  <si>
    <t>se.y.y</t>
  </si>
  <si>
    <t>z.y.y</t>
  </si>
  <si>
    <t>p.y.y</t>
  </si>
  <si>
    <t>beta.x.x.x</t>
  </si>
  <si>
    <t>e.beta.x.x.x</t>
  </si>
  <si>
    <t>se.x.x.x</t>
  </si>
  <si>
    <t>z.x.x.x</t>
  </si>
  <si>
    <t>p.x.x.x</t>
  </si>
  <si>
    <t>beta.y.y.y</t>
  </si>
  <si>
    <t>e.beta.y.y.y</t>
  </si>
  <si>
    <t>se.y.y.y</t>
  </si>
  <si>
    <t>z.y.y.y</t>
  </si>
  <si>
    <t>p.y.y.y</t>
  </si>
  <si>
    <t>(7)</t>
  </si>
  <si>
    <t>(8)</t>
  </si>
  <si>
    <t>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</si>
</sst>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11" fontId="0" fillId="0" borderId="0" xfId="0" applyNumberFormat="1"/>
    <xf numFmtId="165" fontId="0" fillId="0" borderId="0" xfId="0" applyNumberFormat="1"/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165" fontId="0" fillId="0" borderId="3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0" xfId="0" applyAlignment="1">
      <alignment horizontal="left" wrapText="1"/>
    </xf>
    <xf numFmtId="0" fontId="2" fillId="0" borderId="5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2" fillId="0" borderId="0" xfId="0" applyFont="1" applyAlignment="1">
      <alignment horizontal="left" wrapText="1"/>
    </xf>
    <xf numFmtId="0" fontId="3" fillId="0" borderId="5" xfId="0" applyFont="1" applyBorder="1" applyAlignment="1">
      <alignment horizontal="right" wrapText="1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4" xfId="0" applyBorder="1" applyAlignme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4" xfId="0" applyBorder="1" applyAlignment="1"/>
    <xf numFmtId="0" fontId="0" fillId="0" borderId="3" xfId="0" applyBorder="1" applyAlignment="1"/>
    <xf numFmtId="0" fontId="0" fillId="0" borderId="3" xfId="0" quotePrefix="1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/>
    <xf numFmtId="0" fontId="0" fillId="0" borderId="3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A93D2-BB89-45CC-AF23-EEEF92F5952E}">
  <dimension ref="A1:AQ71"/>
  <sheetViews>
    <sheetView topLeftCell="R1" workbookViewId="0">
      <selection sqref="A1:XFD1048576"/>
    </sheetView>
  </sheetViews>
  <sheetFormatPr defaultRowHeight="15" x14ac:dyDescent="0.25"/>
  <sheetData>
    <row r="1" spans="1:43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tr">
        <f t="shared" ref="M1:M64" si="0">IF(L1&lt;0.01,"***",IF(L1&lt;0.05,"**",IF(L1&lt;0.1,"*","")))</f>
        <v/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tr">
        <f t="shared" ref="S1:S64" si="1">IF(R1&lt;0.01,"***",IF(R1&lt;0.05,"**",IF(R1&lt;0.1,"*","")))</f>
        <v/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  <c r="Y1" t="str">
        <f t="shared" ref="Y1:Y64" si="2">IF(X1&lt;0.01,"***",IF(X1&lt;0.05,"**",IF(X1&lt;0.1,"*","")))</f>
        <v/>
      </c>
      <c r="Z1" t="s">
        <v>212</v>
      </c>
      <c r="AA1" t="s">
        <v>213</v>
      </c>
      <c r="AB1" t="s">
        <v>214</v>
      </c>
      <c r="AC1" t="s">
        <v>215</v>
      </c>
      <c r="AD1" t="s">
        <v>216</v>
      </c>
      <c r="AE1" t="str">
        <f t="shared" ref="AE1:AE64" si="3">IF(AD1&lt;0.01,"***",IF(AD1&lt;0.05,"**",IF(AD1&lt;0.1,"*","")))</f>
        <v/>
      </c>
      <c r="AF1" t="s">
        <v>217</v>
      </c>
      <c r="AG1" t="s">
        <v>218</v>
      </c>
      <c r="AH1" t="s">
        <v>219</v>
      </c>
      <c r="AI1" t="s">
        <v>220</v>
      </c>
      <c r="AJ1" t="s">
        <v>221</v>
      </c>
      <c r="AK1" t="str">
        <f t="shared" ref="AK1:AK64" si="4">IF(AJ1&lt;0.01,"***",IF(AJ1&lt;0.05,"**",IF(AJ1&lt;0.1,"*","")))</f>
        <v/>
      </c>
      <c r="AL1" t="s">
        <v>77</v>
      </c>
      <c r="AM1" t="s">
        <v>78</v>
      </c>
      <c r="AN1" t="s">
        <v>79</v>
      </c>
      <c r="AO1" t="s">
        <v>0</v>
      </c>
      <c r="AP1" t="s">
        <v>7</v>
      </c>
      <c r="AQ1" t="str">
        <f t="shared" ref="AQ1:AQ64" si="5">IF(AP1&lt;0.01,"***",IF(AP1&lt;0.05,"**",IF(AP1&lt;0.1,"*","")))</f>
        <v/>
      </c>
    </row>
    <row r="2" spans="1:43" x14ac:dyDescent="0.25">
      <c r="A2" t="s">
        <v>1</v>
      </c>
      <c r="B2">
        <v>-0.53919457925479497</v>
      </c>
      <c r="C2">
        <v>0.58321779897158599</v>
      </c>
      <c r="D2">
        <v>0.23920116963324001</v>
      </c>
      <c r="E2">
        <v>-2.25</v>
      </c>
      <c r="F2">
        <v>2.4E-2</v>
      </c>
      <c r="G2" t="str">
        <f>IF(F2&lt;0.01,"***",IF(F2&lt;0.05,"**",IF(F2&lt;0.1,"*","")))</f>
        <v>**</v>
      </c>
      <c r="H2">
        <v>-0.31889177769483701</v>
      </c>
      <c r="I2">
        <v>0.72695421771061197</v>
      </c>
      <c r="J2">
        <v>0.24613053682824501</v>
      </c>
      <c r="K2">
        <v>-1.3</v>
      </c>
      <c r="L2">
        <v>0.2</v>
      </c>
      <c r="M2" t="str">
        <f t="shared" si="0"/>
        <v/>
      </c>
      <c r="N2">
        <v>-0.59577477495766595</v>
      </c>
      <c r="O2">
        <v>0.55113539450641502</v>
      </c>
      <c r="P2">
        <v>0.24842605728359499</v>
      </c>
      <c r="Q2">
        <v>-2.4</v>
      </c>
      <c r="R2">
        <v>1.6E-2</v>
      </c>
      <c r="S2" t="str">
        <f t="shared" si="1"/>
        <v>**</v>
      </c>
      <c r="T2">
        <v>-0.93172762454593905</v>
      </c>
      <c r="U2">
        <v>0.39387265816751799</v>
      </c>
      <c r="V2">
        <v>0.278682569230852</v>
      </c>
      <c r="W2">
        <v>-3.34</v>
      </c>
      <c r="X2">
        <v>8.0000000000000004E-4</v>
      </c>
      <c r="Y2" t="str">
        <f t="shared" si="2"/>
        <v>***</v>
      </c>
      <c r="Z2">
        <v>5.0938717862575498</v>
      </c>
      <c r="AA2">
        <v>163.01981963334299</v>
      </c>
      <c r="AB2">
        <v>2.4736023286031799</v>
      </c>
      <c r="AC2">
        <v>2.06</v>
      </c>
      <c r="AD2">
        <v>3.9E-2</v>
      </c>
      <c r="AE2" t="str">
        <f t="shared" si="3"/>
        <v>**</v>
      </c>
      <c r="AF2">
        <v>-0.88660149816504796</v>
      </c>
      <c r="AG2">
        <v>0.41205374126933603</v>
      </c>
      <c r="AH2">
        <v>0.279264981971796</v>
      </c>
      <c r="AI2">
        <v>-3.17</v>
      </c>
      <c r="AJ2">
        <v>1.5E-3</v>
      </c>
      <c r="AK2" t="str">
        <f t="shared" si="4"/>
        <v>***</v>
      </c>
      <c r="AL2">
        <v>-0.94298276196859598</v>
      </c>
      <c r="AM2">
        <v>0.38946442146326099</v>
      </c>
      <c r="AN2">
        <v>0.27931015230475997</v>
      </c>
      <c r="AO2">
        <v>-3.38</v>
      </c>
      <c r="AP2">
        <v>6.9999999999999999E-4</v>
      </c>
      <c r="AQ2" t="str">
        <f t="shared" si="5"/>
        <v>***</v>
      </c>
    </row>
    <row r="4" spans="1:43" x14ac:dyDescent="0.25">
      <c r="A4" t="s">
        <v>3</v>
      </c>
      <c r="B4">
        <v>0.52064548506489206</v>
      </c>
      <c r="C4">
        <v>1.6831137239101299</v>
      </c>
      <c r="D4">
        <v>0.857743583128034</v>
      </c>
      <c r="E4">
        <v>0.61</v>
      </c>
      <c r="F4">
        <v>0.54</v>
      </c>
      <c r="G4" t="str">
        <f t="shared" ref="G4:G14" si="6">IF(F4&lt;0.01,"***",IF(F4&lt;0.05,"**",IF(F4&lt;0.1,"*","")))</f>
        <v/>
      </c>
      <c r="H4">
        <v>0.59088702642886604</v>
      </c>
      <c r="I4">
        <v>1.8055893107129399</v>
      </c>
      <c r="J4">
        <v>0.86103037353613099</v>
      </c>
      <c r="K4">
        <v>0.69</v>
      </c>
      <c r="L4">
        <v>0.49</v>
      </c>
      <c r="M4" t="str">
        <f t="shared" si="0"/>
        <v/>
      </c>
      <c r="N4">
        <v>1.28338165895421</v>
      </c>
      <c r="O4">
        <v>3.6088229226008002</v>
      </c>
      <c r="P4">
        <v>0.86260014280572805</v>
      </c>
      <c r="Q4">
        <v>1.49</v>
      </c>
      <c r="R4">
        <v>0.14000000000000001</v>
      </c>
      <c r="S4" t="str">
        <f t="shared" si="1"/>
        <v/>
      </c>
      <c r="T4">
        <v>1.35793873416526</v>
      </c>
      <c r="U4">
        <v>3.8881704830783601</v>
      </c>
      <c r="V4">
        <v>0.923664184360244</v>
      </c>
      <c r="W4">
        <v>1.47</v>
      </c>
      <c r="X4">
        <v>0.14000000000000001</v>
      </c>
      <c r="Y4" t="str">
        <f t="shared" si="2"/>
        <v/>
      </c>
      <c r="Z4">
        <v>1.2968776809973399</v>
      </c>
      <c r="AA4">
        <v>3.6578578200660599</v>
      </c>
      <c r="AB4">
        <v>0.92809444795325802</v>
      </c>
      <c r="AC4">
        <v>1.4</v>
      </c>
      <c r="AD4">
        <v>0.16</v>
      </c>
      <c r="AE4" t="str">
        <f t="shared" si="3"/>
        <v/>
      </c>
      <c r="AF4">
        <v>1.48768076543137</v>
      </c>
      <c r="AG4">
        <v>4.4268167777050502</v>
      </c>
      <c r="AH4">
        <v>0.925602887678867</v>
      </c>
      <c r="AI4">
        <v>1.61</v>
      </c>
      <c r="AJ4">
        <v>0.11</v>
      </c>
      <c r="AK4" t="str">
        <f t="shared" si="4"/>
        <v/>
      </c>
      <c r="AL4">
        <v>1.4412645754978699</v>
      </c>
      <c r="AM4">
        <v>4.2260365816990397</v>
      </c>
      <c r="AN4">
        <v>0.92322221109385305</v>
      </c>
      <c r="AO4">
        <v>1.56</v>
      </c>
      <c r="AP4">
        <v>0.12</v>
      </c>
      <c r="AQ4" t="str">
        <f t="shared" si="5"/>
        <v/>
      </c>
    </row>
    <row r="6" spans="1:43" x14ac:dyDescent="0.25">
      <c r="A6" t="s">
        <v>2</v>
      </c>
      <c r="B6">
        <v>1.3133495147380001</v>
      </c>
      <c r="C6">
        <v>3.71860840915553</v>
      </c>
      <c r="D6">
        <v>0.65177676491959602</v>
      </c>
      <c r="E6">
        <v>2.02</v>
      </c>
      <c r="F6">
        <v>4.3999999999999997E-2</v>
      </c>
      <c r="G6" t="str">
        <f t="shared" si="6"/>
        <v>**</v>
      </c>
      <c r="H6">
        <v>1.46464024342406</v>
      </c>
      <c r="I6">
        <v>4.3259866581745303</v>
      </c>
      <c r="J6">
        <v>0.64425202682730998</v>
      </c>
      <c r="K6">
        <v>2.27</v>
      </c>
      <c r="L6">
        <v>2.3E-2</v>
      </c>
      <c r="M6" t="str">
        <f t="shared" si="0"/>
        <v>**</v>
      </c>
      <c r="N6">
        <v>0.85374873619389002</v>
      </c>
      <c r="O6">
        <v>2.3484340308780798</v>
      </c>
      <c r="P6">
        <v>0.66271424450889305</v>
      </c>
      <c r="Q6">
        <v>1.29</v>
      </c>
      <c r="R6">
        <v>0.2</v>
      </c>
      <c r="S6" t="str">
        <f t="shared" si="1"/>
        <v/>
      </c>
      <c r="T6">
        <v>0.23395837500101599</v>
      </c>
      <c r="U6">
        <v>1.2635918941017801</v>
      </c>
      <c r="V6">
        <v>0.70669986493194703</v>
      </c>
      <c r="W6">
        <v>0.33</v>
      </c>
      <c r="X6">
        <v>0.74</v>
      </c>
      <c r="Y6" t="str">
        <f t="shared" si="2"/>
        <v/>
      </c>
      <c r="Z6">
        <v>0.305892575101821</v>
      </c>
      <c r="AA6">
        <v>1.3578364332722299</v>
      </c>
      <c r="AB6">
        <v>0.70949297060052896</v>
      </c>
      <c r="AC6">
        <v>0.43</v>
      </c>
      <c r="AD6">
        <v>0.67</v>
      </c>
      <c r="AE6" t="str">
        <f t="shared" si="3"/>
        <v/>
      </c>
      <c r="AF6">
        <v>0.24585378223190099</v>
      </c>
      <c r="AG6">
        <v>1.2787125893710101</v>
      </c>
      <c r="AH6">
        <v>0.70887441215444702</v>
      </c>
      <c r="AI6">
        <v>0.35</v>
      </c>
      <c r="AJ6">
        <v>0.73</v>
      </c>
      <c r="AK6" t="str">
        <f t="shared" si="4"/>
        <v/>
      </c>
      <c r="AL6">
        <v>0.22628589761448301</v>
      </c>
      <c r="AM6">
        <v>1.25393411080738</v>
      </c>
      <c r="AN6">
        <v>0.70839871478760197</v>
      </c>
      <c r="AO6">
        <v>0.32</v>
      </c>
      <c r="AP6">
        <v>0.75</v>
      </c>
      <c r="AQ6" t="str">
        <f t="shared" si="5"/>
        <v/>
      </c>
    </row>
    <row r="8" spans="1:43" x14ac:dyDescent="0.25">
      <c r="A8" t="s">
        <v>4</v>
      </c>
      <c r="B8">
        <v>-2.06355190033119</v>
      </c>
      <c r="C8">
        <v>0.127002069125285</v>
      </c>
      <c r="D8">
        <v>0.64259907817170603</v>
      </c>
      <c r="E8">
        <v>-3.21</v>
      </c>
      <c r="F8">
        <v>1.2999999999999999E-3</v>
      </c>
      <c r="G8" t="str">
        <f t="shared" si="6"/>
        <v>***</v>
      </c>
      <c r="H8">
        <v>-1.9484422395744301</v>
      </c>
      <c r="I8">
        <v>0.14249587321686499</v>
      </c>
      <c r="J8">
        <v>0.63767486846451205</v>
      </c>
      <c r="K8">
        <v>-3.06</v>
      </c>
      <c r="L8">
        <v>2.2000000000000001E-3</v>
      </c>
      <c r="M8" t="str">
        <f t="shared" si="0"/>
        <v>***</v>
      </c>
      <c r="N8">
        <v>-1.7582054618583101</v>
      </c>
      <c r="O8">
        <v>0.17235388208286001</v>
      </c>
      <c r="P8">
        <v>0.65912110470640595</v>
      </c>
      <c r="Q8">
        <v>-2.67</v>
      </c>
      <c r="R8">
        <v>7.6E-3</v>
      </c>
      <c r="S8" t="str">
        <f t="shared" si="1"/>
        <v>***</v>
      </c>
      <c r="T8">
        <v>-1.3152746041211101</v>
      </c>
      <c r="U8">
        <v>0.26840060920521502</v>
      </c>
      <c r="V8">
        <v>0.68014215175559001</v>
      </c>
      <c r="W8">
        <v>-1.93</v>
      </c>
      <c r="X8">
        <v>5.2999999999999999E-2</v>
      </c>
      <c r="Y8" t="str">
        <f t="shared" si="2"/>
        <v>*</v>
      </c>
      <c r="Z8">
        <v>-1.2342459547397</v>
      </c>
      <c r="AA8">
        <v>0.291054147644765</v>
      </c>
      <c r="AB8">
        <v>0.68456579094164904</v>
      </c>
      <c r="AC8">
        <v>-1.8</v>
      </c>
      <c r="AD8">
        <v>7.0999999999999994E-2</v>
      </c>
      <c r="AE8" t="str">
        <f t="shared" si="3"/>
        <v>*</v>
      </c>
      <c r="AF8">
        <v>-1.40163569708459</v>
      </c>
      <c r="AG8">
        <v>0.24619393571252801</v>
      </c>
      <c r="AH8">
        <v>0.83354956242928302</v>
      </c>
      <c r="AI8">
        <v>-1.68</v>
      </c>
      <c r="AJ8">
        <v>9.2999999999999999E-2</v>
      </c>
      <c r="AK8" t="str">
        <f t="shared" si="4"/>
        <v>*</v>
      </c>
      <c r="AL8">
        <v>-1.29223214824564</v>
      </c>
      <c r="AM8">
        <v>0.27465702315062501</v>
      </c>
      <c r="AN8">
        <v>0.68094358295967605</v>
      </c>
      <c r="AO8">
        <v>-1.9</v>
      </c>
      <c r="AP8">
        <v>5.8000000000000003E-2</v>
      </c>
      <c r="AQ8" t="str">
        <f t="shared" si="5"/>
        <v>*</v>
      </c>
    </row>
    <row r="10" spans="1:43" x14ac:dyDescent="0.25">
      <c r="A10" t="s">
        <v>5</v>
      </c>
      <c r="B10">
        <v>-2.1239103288286798</v>
      </c>
      <c r="C10">
        <v>0.119563181861261</v>
      </c>
      <c r="D10">
        <v>0.69071843050719794</v>
      </c>
      <c r="E10">
        <v>-3.07</v>
      </c>
      <c r="F10">
        <v>2.0999999999999999E-3</v>
      </c>
      <c r="G10" t="str">
        <f t="shared" si="6"/>
        <v>***</v>
      </c>
      <c r="H10">
        <v>-1.9992708476349801</v>
      </c>
      <c r="I10">
        <v>0.13543399926359401</v>
      </c>
      <c r="J10">
        <v>0.69096445979264498</v>
      </c>
      <c r="K10">
        <v>-2.89</v>
      </c>
      <c r="L10">
        <v>3.8E-3</v>
      </c>
      <c r="M10" t="str">
        <f t="shared" si="0"/>
        <v>***</v>
      </c>
      <c r="N10">
        <v>-1.59878410663994</v>
      </c>
      <c r="O10">
        <v>0.202142151932378</v>
      </c>
      <c r="P10">
        <v>0.71116040545646997</v>
      </c>
      <c r="Q10">
        <v>-2.25</v>
      </c>
      <c r="R10">
        <v>2.5000000000000001E-2</v>
      </c>
      <c r="S10" t="str">
        <f t="shared" si="1"/>
        <v>**</v>
      </c>
      <c r="T10">
        <v>-0.69293178146842704</v>
      </c>
      <c r="U10">
        <v>0.50010771114578401</v>
      </c>
      <c r="V10">
        <v>0.73957310375801</v>
      </c>
      <c r="W10">
        <v>-0.94</v>
      </c>
      <c r="X10">
        <v>0.35</v>
      </c>
      <c r="Y10" t="str">
        <f t="shared" si="2"/>
        <v/>
      </c>
      <c r="Z10">
        <v>-0.691267613131195</v>
      </c>
      <c r="AA10">
        <v>0.50094066746140598</v>
      </c>
      <c r="AB10">
        <v>0.74341447535688598</v>
      </c>
      <c r="AC10">
        <v>-0.93</v>
      </c>
      <c r="AD10">
        <v>0.35</v>
      </c>
      <c r="AE10" t="str">
        <f t="shared" si="3"/>
        <v/>
      </c>
      <c r="AF10">
        <v>0.48251431829535202</v>
      </c>
      <c r="AG10">
        <v>1.62014284015966</v>
      </c>
      <c r="AH10">
        <v>0.948721246853796</v>
      </c>
      <c r="AI10">
        <v>0.51</v>
      </c>
      <c r="AJ10">
        <v>0.61</v>
      </c>
      <c r="AK10" t="str">
        <f t="shared" si="4"/>
        <v/>
      </c>
      <c r="AL10">
        <v>-0.72079441789708198</v>
      </c>
      <c r="AM10">
        <v>0.48636572481035201</v>
      </c>
      <c r="AN10">
        <v>0.74096770576069504</v>
      </c>
      <c r="AO10">
        <v>-0.97</v>
      </c>
      <c r="AP10">
        <v>0.33</v>
      </c>
      <c r="AQ10" t="str">
        <f t="shared" si="5"/>
        <v/>
      </c>
    </row>
    <row r="12" spans="1:43" x14ac:dyDescent="0.25">
      <c r="A12" t="s">
        <v>80</v>
      </c>
      <c r="B12">
        <v>7.5264762884012402E-3</v>
      </c>
      <c r="C12">
        <v>1.00755487140475</v>
      </c>
      <c r="D12">
        <v>9.1962714583805005E-2</v>
      </c>
      <c r="E12">
        <v>0.08</v>
      </c>
      <c r="F12">
        <v>0.93</v>
      </c>
      <c r="G12" t="str">
        <f t="shared" si="6"/>
        <v/>
      </c>
      <c r="H12">
        <v>-2.9433087571020698E-3</v>
      </c>
      <c r="I12">
        <v>0.99706101852956297</v>
      </c>
      <c r="J12">
        <v>9.2076640112844096E-2</v>
      </c>
      <c r="K12">
        <v>-0.03</v>
      </c>
      <c r="L12">
        <v>0.97</v>
      </c>
      <c r="M12" t="str">
        <f t="shared" si="0"/>
        <v/>
      </c>
      <c r="N12">
        <v>-7.0315082408535599E-3</v>
      </c>
      <c r="O12">
        <v>0.99299315497283103</v>
      </c>
      <c r="P12">
        <v>9.9257935627182201E-2</v>
      </c>
      <c r="Q12">
        <v>-7.0000000000000007E-2</v>
      </c>
      <c r="R12">
        <v>0.94</v>
      </c>
      <c r="S12" t="str">
        <f t="shared" si="1"/>
        <v/>
      </c>
      <c r="T12">
        <v>8.8350105644386903E-2</v>
      </c>
      <c r="U12">
        <v>1.09237050016579</v>
      </c>
      <c r="V12">
        <v>0.108433449625054</v>
      </c>
      <c r="W12">
        <v>0.81</v>
      </c>
      <c r="X12">
        <v>0.42</v>
      </c>
      <c r="Y12" t="str">
        <f t="shared" si="2"/>
        <v/>
      </c>
      <c r="Z12">
        <v>9.3003562958453495E-2</v>
      </c>
      <c r="AA12">
        <v>1.09746564548562</v>
      </c>
      <c r="AB12">
        <v>0.109483956987142</v>
      </c>
      <c r="AC12">
        <v>0.85</v>
      </c>
      <c r="AD12">
        <v>0.4</v>
      </c>
      <c r="AE12" t="str">
        <f t="shared" si="3"/>
        <v/>
      </c>
      <c r="AF12">
        <v>8.4445887353452001E-2</v>
      </c>
      <c r="AG12">
        <v>1.0881139619126501</v>
      </c>
      <c r="AH12">
        <v>0.108864943471321</v>
      </c>
      <c r="AI12">
        <v>0.78</v>
      </c>
      <c r="AJ12">
        <v>0.44</v>
      </c>
      <c r="AK12" t="str">
        <f t="shared" si="4"/>
        <v/>
      </c>
      <c r="AL12">
        <v>9.6498712796797406E-2</v>
      </c>
      <c r="AM12">
        <v>1.10130816353549</v>
      </c>
      <c r="AN12">
        <v>0.108341438103857</v>
      </c>
      <c r="AO12">
        <v>0.89</v>
      </c>
      <c r="AP12">
        <v>0.37</v>
      </c>
      <c r="AQ12" t="str">
        <f t="shared" si="5"/>
        <v/>
      </c>
    </row>
    <row r="14" spans="1:43" x14ac:dyDescent="0.25">
      <c r="A14" t="s">
        <v>6</v>
      </c>
      <c r="B14">
        <v>3.23277446181763</v>
      </c>
      <c r="C14">
        <v>25.349891800865102</v>
      </c>
      <c r="D14">
        <v>0.72855408779014297</v>
      </c>
      <c r="E14">
        <v>4.4400000000000004</v>
      </c>
      <c r="F14">
        <v>0</v>
      </c>
      <c r="G14" t="str">
        <f t="shared" si="6"/>
        <v>***</v>
      </c>
      <c r="H14">
        <v>3.3034352487617502</v>
      </c>
      <c r="I14">
        <v>27.205937740514401</v>
      </c>
      <c r="J14">
        <v>0.71861872067259502</v>
      </c>
      <c r="K14">
        <v>4.5999999999999996</v>
      </c>
      <c r="L14">
        <v>0</v>
      </c>
      <c r="M14" t="str">
        <f t="shared" si="0"/>
        <v>***</v>
      </c>
      <c r="N14">
        <v>2.2134740595041502</v>
      </c>
      <c r="O14">
        <v>9.1474400071679796</v>
      </c>
      <c r="P14">
        <v>0.72823064322140696</v>
      </c>
      <c r="Q14">
        <v>3.04</v>
      </c>
      <c r="R14">
        <v>2.3999999999999998E-3</v>
      </c>
      <c r="S14" t="str">
        <f t="shared" si="1"/>
        <v>***</v>
      </c>
      <c r="T14">
        <v>-0.47762473419944801</v>
      </c>
      <c r="U14">
        <v>0.62025491377069997</v>
      </c>
      <c r="V14">
        <v>0.80951052215518104</v>
      </c>
      <c r="W14">
        <v>-0.59</v>
      </c>
      <c r="X14">
        <v>0.56000000000000005</v>
      </c>
      <c r="Y14" t="str">
        <f t="shared" si="2"/>
        <v/>
      </c>
      <c r="Z14">
        <v>-0.59623611011183897</v>
      </c>
      <c r="AA14">
        <v>0.55088119501430899</v>
      </c>
      <c r="AB14">
        <v>0.81398190459248398</v>
      </c>
      <c r="AC14">
        <v>-0.73</v>
      </c>
      <c r="AD14">
        <v>0.46</v>
      </c>
      <c r="AE14" t="str">
        <f t="shared" si="3"/>
        <v/>
      </c>
      <c r="AF14">
        <v>-0.49717749819381002</v>
      </c>
      <c r="AG14">
        <v>0.60824501183804902</v>
      </c>
      <c r="AH14">
        <v>0.81364661177688402</v>
      </c>
      <c r="AI14">
        <v>-0.61</v>
      </c>
      <c r="AJ14">
        <v>0.54</v>
      </c>
      <c r="AK14" t="str">
        <f t="shared" si="4"/>
        <v/>
      </c>
      <c r="AL14">
        <v>-0.60112196671612195</v>
      </c>
      <c r="AM14">
        <v>0.54819623300035902</v>
      </c>
      <c r="AN14">
        <v>0.81155012602789001</v>
      </c>
      <c r="AO14">
        <v>-0.74</v>
      </c>
      <c r="AP14">
        <v>0.46</v>
      </c>
      <c r="AQ14" t="str">
        <f t="shared" si="5"/>
        <v/>
      </c>
    </row>
    <row r="16" spans="1:43" x14ac:dyDescent="0.25">
      <c r="A16" t="s">
        <v>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  <c r="H16">
        <v>2.18306598519455</v>
      </c>
      <c r="I16">
        <v>8.87347052407498</v>
      </c>
      <c r="J16">
        <v>0.738781474664989</v>
      </c>
      <c r="K16">
        <v>2.95</v>
      </c>
      <c r="L16">
        <v>3.0999999999999999E-3</v>
      </c>
      <c r="M16" t="str">
        <f t="shared" si="0"/>
        <v>***</v>
      </c>
      <c r="N16">
        <v>2.2357660288653598</v>
      </c>
      <c r="O16">
        <v>9.3536442700441391</v>
      </c>
      <c r="P16">
        <v>0.71846705631569696</v>
      </c>
      <c r="Q16">
        <v>3.11</v>
      </c>
      <c r="R16">
        <v>1.9E-3</v>
      </c>
      <c r="S16" t="str">
        <f t="shared" si="1"/>
        <v>***</v>
      </c>
      <c r="T16">
        <v>0.51787854171846504</v>
      </c>
      <c r="U16">
        <v>1.67846308059088</v>
      </c>
      <c r="V16">
        <v>1.1065471531204201</v>
      </c>
      <c r="W16">
        <v>0.47</v>
      </c>
      <c r="X16">
        <v>0.64</v>
      </c>
      <c r="Y16" t="str">
        <f t="shared" si="2"/>
        <v/>
      </c>
      <c r="Z16">
        <v>1.8865472983493401</v>
      </c>
      <c r="AA16">
        <v>6.5965533857409699</v>
      </c>
      <c r="AB16">
        <v>1.2337062742193401</v>
      </c>
      <c r="AC16">
        <v>1.53</v>
      </c>
      <c r="AD16">
        <v>0.13</v>
      </c>
      <c r="AE16" t="str">
        <f t="shared" si="3"/>
        <v/>
      </c>
      <c r="AF16">
        <v>0.38761509127356503</v>
      </c>
      <c r="AG16">
        <v>1.4734625265393799</v>
      </c>
      <c r="AH16">
        <v>1.1101139366635999</v>
      </c>
      <c r="AI16">
        <v>0.35</v>
      </c>
      <c r="AJ16">
        <v>0.73</v>
      </c>
      <c r="AK16" t="str">
        <f t="shared" si="4"/>
        <v/>
      </c>
      <c r="AL16">
        <v>0.64330035661795704</v>
      </c>
      <c r="AM16">
        <v>1.9027502824681899</v>
      </c>
      <c r="AN16">
        <v>1.10818132665198</v>
      </c>
      <c r="AO16">
        <v>0.57999999999999996</v>
      </c>
      <c r="AP16">
        <v>0.56000000000000005</v>
      </c>
      <c r="AQ16" t="str">
        <f t="shared" si="5"/>
        <v/>
      </c>
    </row>
    <row r="18" spans="1:43" x14ac:dyDescent="0.25">
      <c r="A18" t="s">
        <v>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  <c r="H18">
        <v>-0.61902765152739503</v>
      </c>
      <c r="I18">
        <v>0.53846776143225095</v>
      </c>
      <c r="J18">
        <v>0.242124401760067</v>
      </c>
      <c r="K18">
        <v>-2.56</v>
      </c>
      <c r="L18">
        <v>1.0999999999999999E-2</v>
      </c>
      <c r="M18" t="str">
        <f t="shared" si="0"/>
        <v>**</v>
      </c>
      <c r="N18">
        <v>-0.76646858066197598</v>
      </c>
      <c r="O18">
        <v>0.464651052115998</v>
      </c>
      <c r="P18">
        <v>0.242711514799337</v>
      </c>
      <c r="Q18">
        <v>-3.16</v>
      </c>
      <c r="R18">
        <v>1.6000000000000001E-3</v>
      </c>
      <c r="S18" t="str">
        <f t="shared" si="1"/>
        <v>***</v>
      </c>
      <c r="T18">
        <v>-0.72091697579000402</v>
      </c>
      <c r="U18">
        <v>0.48630612050449301</v>
      </c>
      <c r="V18">
        <v>0.24564190019044199</v>
      </c>
      <c r="W18">
        <v>-2.93</v>
      </c>
      <c r="X18">
        <v>3.3E-3</v>
      </c>
      <c r="Y18" t="str">
        <f t="shared" si="2"/>
        <v>***</v>
      </c>
      <c r="Z18">
        <v>-0.71792204348142297</v>
      </c>
      <c r="AA18">
        <v>0.487764757586029</v>
      </c>
      <c r="AB18">
        <v>0.24589617129857999</v>
      </c>
      <c r="AC18">
        <v>-2.92</v>
      </c>
      <c r="AD18">
        <v>3.5000000000000001E-3</v>
      </c>
      <c r="AE18" t="str">
        <f t="shared" si="3"/>
        <v>***</v>
      </c>
      <c r="AF18">
        <v>0.41370109217064299</v>
      </c>
      <c r="AG18">
        <v>1.5124049896215199</v>
      </c>
      <c r="AH18">
        <v>1.94800986363736</v>
      </c>
      <c r="AI18">
        <v>0.21</v>
      </c>
      <c r="AJ18">
        <v>0.83</v>
      </c>
      <c r="AK18" t="str">
        <f t="shared" si="4"/>
        <v/>
      </c>
      <c r="AL18">
        <v>-0.31204385940753299</v>
      </c>
      <c r="AM18">
        <v>0.73194942465618595</v>
      </c>
      <c r="AN18">
        <v>0.58625765273686303</v>
      </c>
      <c r="AO18">
        <v>-0.53</v>
      </c>
      <c r="AP18">
        <v>0.59</v>
      </c>
      <c r="AQ18" t="str">
        <f t="shared" si="5"/>
        <v/>
      </c>
    </row>
    <row r="20" spans="1:43" x14ac:dyDescent="0.25">
      <c r="A20" t="s">
        <v>82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  <c r="H20">
        <v>-9.6793031435393098E-2</v>
      </c>
      <c r="I20">
        <v>0.90774386113653205</v>
      </c>
      <c r="J20">
        <v>1.62316651999612E-2</v>
      </c>
      <c r="K20">
        <v>-5.96</v>
      </c>
      <c r="L20">
        <v>0</v>
      </c>
      <c r="M20" t="str">
        <f t="shared" si="0"/>
        <v>***</v>
      </c>
      <c r="N20">
        <v>-7.8981425034165803E-2</v>
      </c>
      <c r="O20">
        <v>0.92405708861452396</v>
      </c>
      <c r="P20">
        <v>1.61462079346874E-2</v>
      </c>
      <c r="Q20">
        <v>-4.8899999999999997</v>
      </c>
      <c r="R20">
        <v>0</v>
      </c>
      <c r="S20" t="str">
        <f t="shared" si="1"/>
        <v>***</v>
      </c>
      <c r="T20">
        <v>-0.10824083499702</v>
      </c>
      <c r="U20">
        <v>0.89741144232070502</v>
      </c>
      <c r="V20">
        <v>1.6582915890724199E-2</v>
      </c>
      <c r="W20">
        <v>-6.53</v>
      </c>
      <c r="X20">
        <v>0</v>
      </c>
      <c r="Y20" t="str">
        <f t="shared" si="2"/>
        <v>***</v>
      </c>
      <c r="Z20">
        <v>-0.107293084092054</v>
      </c>
      <c r="AA20">
        <v>0.89826236799638703</v>
      </c>
      <c r="AB20">
        <v>1.6637429996832601E-2</v>
      </c>
      <c r="AC20">
        <v>-6.45</v>
      </c>
      <c r="AD20">
        <v>0</v>
      </c>
      <c r="AE20" t="str">
        <f t="shared" si="3"/>
        <v>***</v>
      </c>
      <c r="AF20">
        <v>-0.10731427778446501</v>
      </c>
      <c r="AG20">
        <v>0.89824333070179196</v>
      </c>
      <c r="AH20">
        <v>1.6595802068598599E-2</v>
      </c>
      <c r="AI20">
        <v>-6.47</v>
      </c>
      <c r="AJ20">
        <v>0</v>
      </c>
      <c r="AK20" t="str">
        <f t="shared" si="4"/>
        <v>***</v>
      </c>
      <c r="AL20">
        <v>-0.10868603525560699</v>
      </c>
      <c r="AM20">
        <v>0.89701200343626997</v>
      </c>
      <c r="AN20">
        <v>1.65770713901385E-2</v>
      </c>
      <c r="AO20">
        <v>-6.56</v>
      </c>
      <c r="AP20">
        <v>0</v>
      </c>
      <c r="AQ20" t="str">
        <f t="shared" si="5"/>
        <v>***</v>
      </c>
    </row>
    <row r="22" spans="1:43" x14ac:dyDescent="0.25">
      <c r="A22" t="s">
        <v>38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  <c r="H22">
        <v>-1.0527634094607699E-2</v>
      </c>
      <c r="I22">
        <v>0.98952758749110303</v>
      </c>
      <c r="J22">
        <v>4.0059571048942002E-3</v>
      </c>
      <c r="K22">
        <v>-2.63</v>
      </c>
      <c r="L22">
        <v>8.6E-3</v>
      </c>
      <c r="M22" t="str">
        <f t="shared" si="0"/>
        <v>***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tr">
        <f t="shared" si="1"/>
        <v/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tr">
        <f t="shared" si="2"/>
        <v/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tr">
        <f t="shared" si="3"/>
        <v/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tr">
        <f t="shared" si="4"/>
        <v/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tr">
        <f t="shared" si="5"/>
        <v/>
      </c>
    </row>
    <row r="24" spans="1:43" x14ac:dyDescent="0.25">
      <c r="A24" t="s">
        <v>10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tr">
        <f t="shared" si="0"/>
        <v/>
      </c>
      <c r="N24">
        <v>0.90198707147304202</v>
      </c>
      <c r="O24">
        <v>2.4644953773657101</v>
      </c>
      <c r="P24">
        <v>8.4119361934107906E-2</v>
      </c>
      <c r="Q24">
        <v>10.72</v>
      </c>
      <c r="R24">
        <v>0</v>
      </c>
      <c r="S24" t="str">
        <f t="shared" si="1"/>
        <v>***</v>
      </c>
      <c r="T24">
        <v>0.83388092920770596</v>
      </c>
      <c r="U24">
        <v>2.3022362408474302</v>
      </c>
      <c r="V24">
        <v>8.5718644370172903E-2</v>
      </c>
      <c r="W24">
        <v>9.73</v>
      </c>
      <c r="X24">
        <v>0</v>
      </c>
      <c r="Y24" t="str">
        <f t="shared" si="2"/>
        <v>***</v>
      </c>
      <c r="Z24">
        <v>0.84068641569348301</v>
      </c>
      <c r="AA24">
        <v>2.3179575132479702</v>
      </c>
      <c r="AB24">
        <v>8.5657160280227407E-2</v>
      </c>
      <c r="AC24">
        <v>9.81</v>
      </c>
      <c r="AD24">
        <v>0</v>
      </c>
      <c r="AE24" t="str">
        <f t="shared" si="3"/>
        <v>***</v>
      </c>
      <c r="AF24">
        <v>0.84215403763504904</v>
      </c>
      <c r="AG24">
        <v>2.3213618961164602</v>
      </c>
      <c r="AH24">
        <v>8.5859276226967707E-2</v>
      </c>
      <c r="AI24">
        <v>9.81</v>
      </c>
      <c r="AJ24">
        <v>0</v>
      </c>
      <c r="AK24" t="str">
        <f t="shared" si="4"/>
        <v>***</v>
      </c>
      <c r="AL24">
        <v>0.84837047024544499</v>
      </c>
      <c r="AM24">
        <v>2.3358374323898201</v>
      </c>
      <c r="AN24">
        <v>8.6176092190557704E-2</v>
      </c>
      <c r="AO24">
        <v>9.84</v>
      </c>
      <c r="AP24">
        <v>0</v>
      </c>
      <c r="AQ24" t="str">
        <f t="shared" si="5"/>
        <v>***</v>
      </c>
    </row>
    <row r="25" spans="1:43" x14ac:dyDescent="0.25">
      <c r="M25" t="str">
        <f t="shared" si="0"/>
        <v>***</v>
      </c>
      <c r="S25" t="str">
        <f t="shared" si="1"/>
        <v>***</v>
      </c>
      <c r="Y25" t="str">
        <f t="shared" si="2"/>
        <v>***</v>
      </c>
      <c r="AE25" t="str">
        <f t="shared" si="3"/>
        <v>***</v>
      </c>
      <c r="AK25" t="str">
        <f t="shared" si="4"/>
        <v>***</v>
      </c>
      <c r="AQ25" t="str">
        <f t="shared" si="5"/>
        <v>***</v>
      </c>
    </row>
    <row r="26" spans="1:43" x14ac:dyDescent="0.25">
      <c r="A26" t="s">
        <v>11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tr">
        <f t="shared" si="0"/>
        <v/>
      </c>
      <c r="N26">
        <v>-0.18548833061671399</v>
      </c>
      <c r="O26">
        <v>0.83069852926389598</v>
      </c>
      <c r="P26">
        <v>9.5863011023636396E-2</v>
      </c>
      <c r="Q26">
        <v>-1.93</v>
      </c>
      <c r="R26">
        <v>5.2999999999999999E-2</v>
      </c>
      <c r="S26" t="str">
        <f t="shared" si="1"/>
        <v>*</v>
      </c>
      <c r="T26">
        <v>-0.18017920406652899</v>
      </c>
      <c r="U26">
        <v>0.83512054100390998</v>
      </c>
      <c r="V26">
        <v>9.6907783396939506E-2</v>
      </c>
      <c r="W26">
        <v>-1.86</v>
      </c>
      <c r="X26">
        <v>6.3E-2</v>
      </c>
      <c r="Y26" t="str">
        <f t="shared" si="2"/>
        <v>*</v>
      </c>
      <c r="Z26">
        <v>-0.17554091274702099</v>
      </c>
      <c r="AA26">
        <v>0.83900307055089496</v>
      </c>
      <c r="AB26">
        <v>9.6904744209959801E-2</v>
      </c>
      <c r="AC26">
        <v>-1.81</v>
      </c>
      <c r="AD26">
        <v>7.0000000000000007E-2</v>
      </c>
      <c r="AE26" t="str">
        <f t="shared" si="3"/>
        <v>*</v>
      </c>
      <c r="AF26">
        <v>-0.17307190168209899</v>
      </c>
      <c r="AG26">
        <v>0.84107713780946503</v>
      </c>
      <c r="AH26">
        <v>9.7082954770894306E-2</v>
      </c>
      <c r="AI26">
        <v>-1.78</v>
      </c>
      <c r="AJ26">
        <v>7.4999999999999997E-2</v>
      </c>
      <c r="AK26" t="str">
        <f t="shared" si="4"/>
        <v>*</v>
      </c>
      <c r="AL26">
        <v>-0.17175496070317001</v>
      </c>
      <c r="AM26">
        <v>0.84218551643311002</v>
      </c>
      <c r="AN26">
        <v>9.7543291050168596E-2</v>
      </c>
      <c r="AO26">
        <v>-1.76</v>
      </c>
      <c r="AP26">
        <v>7.8E-2</v>
      </c>
      <c r="AQ26" t="str">
        <f t="shared" si="5"/>
        <v>*</v>
      </c>
    </row>
    <row r="27" spans="1:43" x14ac:dyDescent="0.25">
      <c r="M27" t="str">
        <f t="shared" si="0"/>
        <v>***</v>
      </c>
      <c r="S27" t="str">
        <f t="shared" si="1"/>
        <v>***</v>
      </c>
      <c r="Y27" t="str">
        <f t="shared" si="2"/>
        <v>***</v>
      </c>
      <c r="AE27" t="str">
        <f t="shared" si="3"/>
        <v>***</v>
      </c>
      <c r="AK27" t="str">
        <f t="shared" si="4"/>
        <v>***</v>
      </c>
      <c r="AQ27" t="str">
        <f t="shared" si="5"/>
        <v>***</v>
      </c>
    </row>
    <row r="28" spans="1:43" x14ac:dyDescent="0.25">
      <c r="A28" t="s">
        <v>12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tr">
        <f t="shared" si="0"/>
        <v/>
      </c>
      <c r="N28">
        <v>-0.19274183124758201</v>
      </c>
      <c r="O28">
        <v>0.82469485710044499</v>
      </c>
      <c r="P28">
        <v>0.118607792137693</v>
      </c>
      <c r="Q28">
        <v>-1.63</v>
      </c>
      <c r="R28">
        <v>0.1</v>
      </c>
      <c r="S28" t="str">
        <f t="shared" si="1"/>
        <v/>
      </c>
      <c r="T28">
        <v>-0.136911346677143</v>
      </c>
      <c r="U28">
        <v>0.87204753261677603</v>
      </c>
      <c r="V28">
        <v>0.120717171200314</v>
      </c>
      <c r="W28">
        <v>-1.1299999999999999</v>
      </c>
      <c r="X28">
        <v>0.26</v>
      </c>
      <c r="Y28" t="str">
        <f t="shared" si="2"/>
        <v/>
      </c>
      <c r="Z28">
        <v>-0.14318990125735501</v>
      </c>
      <c r="AA28">
        <v>0.86658948683565296</v>
      </c>
      <c r="AB28">
        <v>0.120904940590232</v>
      </c>
      <c r="AC28">
        <v>-1.18</v>
      </c>
      <c r="AD28">
        <v>0.24</v>
      </c>
      <c r="AE28" t="str">
        <f t="shared" si="3"/>
        <v/>
      </c>
      <c r="AF28">
        <v>-0.14395810067572601</v>
      </c>
      <c r="AG28">
        <v>0.86592402893081299</v>
      </c>
      <c r="AH28">
        <v>0.120710292721968</v>
      </c>
      <c r="AI28">
        <v>-1.19</v>
      </c>
      <c r="AJ28">
        <v>0.23</v>
      </c>
      <c r="AK28" t="str">
        <f t="shared" si="4"/>
        <v/>
      </c>
      <c r="AL28">
        <v>-0.166051007519638</v>
      </c>
      <c r="AM28">
        <v>0.84700302956386397</v>
      </c>
      <c r="AN28">
        <v>0.123374565503583</v>
      </c>
      <c r="AO28">
        <v>-1.35</v>
      </c>
      <c r="AP28">
        <v>0.18</v>
      </c>
      <c r="AQ28" t="str">
        <f t="shared" si="5"/>
        <v/>
      </c>
    </row>
    <row r="29" spans="1:43" x14ac:dyDescent="0.25">
      <c r="M29" t="str">
        <f t="shared" si="0"/>
        <v>***</v>
      </c>
      <c r="S29" t="str">
        <f t="shared" si="1"/>
        <v>***</v>
      </c>
      <c r="Y29" t="str">
        <f t="shared" si="2"/>
        <v>***</v>
      </c>
      <c r="AE29" t="str">
        <f t="shared" si="3"/>
        <v>***</v>
      </c>
      <c r="AK29" t="str">
        <f t="shared" si="4"/>
        <v>***</v>
      </c>
      <c r="AQ29" t="str">
        <f t="shared" si="5"/>
        <v>***</v>
      </c>
    </row>
    <row r="30" spans="1:43" x14ac:dyDescent="0.25">
      <c r="A30" t="s">
        <v>13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tr">
        <f t="shared" si="0"/>
        <v/>
      </c>
      <c r="N30" t="s">
        <v>81</v>
      </c>
      <c r="O30" t="s">
        <v>81</v>
      </c>
      <c r="P30" t="s">
        <v>81</v>
      </c>
      <c r="Q30" t="s">
        <v>81</v>
      </c>
      <c r="R30" t="s">
        <v>81</v>
      </c>
      <c r="S30" t="str">
        <f t="shared" si="1"/>
        <v/>
      </c>
      <c r="T30">
        <v>6.1355457194067299E-2</v>
      </c>
      <c r="U30">
        <v>1.0632767964093099</v>
      </c>
      <c r="V30">
        <v>7.7484860324518304E-2</v>
      </c>
      <c r="W30">
        <v>0.79</v>
      </c>
      <c r="X30">
        <v>0.43</v>
      </c>
      <c r="Y30" t="str">
        <f t="shared" si="2"/>
        <v/>
      </c>
      <c r="Z30">
        <v>5.17910589911511E-2</v>
      </c>
      <c r="AA30">
        <v>1.05315567211469</v>
      </c>
      <c r="AB30">
        <v>9.3286373953036697E-2</v>
      </c>
      <c r="AC30">
        <v>0.56000000000000005</v>
      </c>
      <c r="AD30">
        <v>0.57999999999999996</v>
      </c>
      <c r="AE30" t="str">
        <f t="shared" si="3"/>
        <v/>
      </c>
      <c r="AF30">
        <v>0.23364906508295399</v>
      </c>
      <c r="AG30">
        <v>1.2632011130359</v>
      </c>
      <c r="AH30">
        <v>0.40824137508373398</v>
      </c>
      <c r="AI30">
        <v>0.56999999999999995</v>
      </c>
      <c r="AJ30">
        <v>0.56999999999999995</v>
      </c>
      <c r="AK30" t="str">
        <f t="shared" si="4"/>
        <v/>
      </c>
      <c r="AL30">
        <v>5.6408901792183101E-2</v>
      </c>
      <c r="AM30">
        <v>1.0580302257524801</v>
      </c>
      <c r="AN30">
        <v>7.7542202498805099E-2</v>
      </c>
      <c r="AO30">
        <v>0.73</v>
      </c>
      <c r="AP30">
        <v>0.47</v>
      </c>
      <c r="AQ30" t="str">
        <f t="shared" si="5"/>
        <v/>
      </c>
    </row>
    <row r="31" spans="1:43" x14ac:dyDescent="0.25">
      <c r="M31" t="str">
        <f t="shared" si="0"/>
        <v>***</v>
      </c>
      <c r="S31" t="str">
        <f t="shared" si="1"/>
        <v>***</v>
      </c>
      <c r="Y31" t="str">
        <f t="shared" si="2"/>
        <v>***</v>
      </c>
      <c r="AE31" t="str">
        <f t="shared" si="3"/>
        <v>***</v>
      </c>
      <c r="AK31" t="str">
        <f t="shared" si="4"/>
        <v>***</v>
      </c>
      <c r="AQ31" t="str">
        <f t="shared" si="5"/>
        <v>***</v>
      </c>
    </row>
    <row r="32" spans="1:43" x14ac:dyDescent="0.25">
      <c r="A32" t="s">
        <v>14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tr">
        <f t="shared" si="0"/>
        <v/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tr">
        <f t="shared" si="1"/>
        <v/>
      </c>
      <c r="T32">
        <v>1.09241928012575</v>
      </c>
      <c r="U32">
        <v>2.9814783858274501</v>
      </c>
      <c r="V32">
        <v>0.14251500443154499</v>
      </c>
      <c r="W32">
        <v>7.67</v>
      </c>
      <c r="X32">
        <v>0</v>
      </c>
      <c r="Y32" t="str">
        <f t="shared" si="2"/>
        <v>***</v>
      </c>
      <c r="Z32">
        <v>1.08825060807032</v>
      </c>
      <c r="AA32">
        <v>2.9690754500438299</v>
      </c>
      <c r="AB32">
        <v>0.142516948188041</v>
      </c>
      <c r="AC32">
        <v>7.64</v>
      </c>
      <c r="AD32">
        <v>0</v>
      </c>
      <c r="AE32" t="str">
        <f t="shared" si="3"/>
        <v>***</v>
      </c>
      <c r="AF32">
        <v>1.0941875738531901</v>
      </c>
      <c r="AG32">
        <v>2.98675517944115</v>
      </c>
      <c r="AH32">
        <v>0.14249994329651899</v>
      </c>
      <c r="AI32">
        <v>7.68</v>
      </c>
      <c r="AJ32">
        <v>0</v>
      </c>
      <c r="AK32" t="str">
        <f t="shared" si="4"/>
        <v>***</v>
      </c>
      <c r="AL32">
        <v>1.1044681496514701</v>
      </c>
      <c r="AM32">
        <v>3.0176191201610001</v>
      </c>
      <c r="AN32">
        <v>0.14294536964025101</v>
      </c>
      <c r="AO32">
        <v>7.73</v>
      </c>
      <c r="AP32">
        <v>0</v>
      </c>
      <c r="AQ32" t="str">
        <f t="shared" si="5"/>
        <v>***</v>
      </c>
    </row>
    <row r="33" spans="1:43" x14ac:dyDescent="0.25">
      <c r="M33" t="str">
        <f t="shared" si="0"/>
        <v>***</v>
      </c>
      <c r="S33" t="str">
        <f t="shared" si="1"/>
        <v>***</v>
      </c>
      <c r="Y33" t="str">
        <f t="shared" si="2"/>
        <v>***</v>
      </c>
      <c r="AE33" t="str">
        <f t="shared" si="3"/>
        <v>***</v>
      </c>
      <c r="AK33" t="str">
        <f t="shared" si="4"/>
        <v>***</v>
      </c>
      <c r="AQ33" t="str">
        <f t="shared" si="5"/>
        <v>***</v>
      </c>
    </row>
    <row r="34" spans="1:43" x14ac:dyDescent="0.25">
      <c r="A34" t="s">
        <v>15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tr">
        <f t="shared" si="0"/>
        <v/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tr">
        <f t="shared" si="1"/>
        <v/>
      </c>
      <c r="T34">
        <v>9.9523051082356599E-3</v>
      </c>
      <c r="U34">
        <v>1.0100019939995899</v>
      </c>
      <c r="V34">
        <v>0.155966159511089</v>
      </c>
      <c r="W34">
        <v>0.06</v>
      </c>
      <c r="X34">
        <v>0.95</v>
      </c>
      <c r="Y34" t="str">
        <f t="shared" si="2"/>
        <v/>
      </c>
      <c r="Z34">
        <v>6.5259723682395895E-2</v>
      </c>
      <c r="AA34">
        <v>1.06743622685217</v>
      </c>
      <c r="AB34">
        <v>0.158204164121973</v>
      </c>
      <c r="AC34">
        <v>0.41</v>
      </c>
      <c r="AD34">
        <v>0.68</v>
      </c>
      <c r="AE34" t="str">
        <f t="shared" si="3"/>
        <v/>
      </c>
      <c r="AF34">
        <v>-2.2580945107257E-2</v>
      </c>
      <c r="AG34">
        <v>0.97767209621765205</v>
      </c>
      <c r="AH34">
        <v>0.157002159315173</v>
      </c>
      <c r="AI34">
        <v>-0.14000000000000001</v>
      </c>
      <c r="AJ34">
        <v>0.89</v>
      </c>
      <c r="AK34" t="str">
        <f t="shared" si="4"/>
        <v/>
      </c>
      <c r="AL34">
        <v>1.46058628427626E-2</v>
      </c>
      <c r="AM34">
        <v>1.01471304967371</v>
      </c>
      <c r="AN34">
        <v>0.15612639287330601</v>
      </c>
      <c r="AO34">
        <v>0.09</v>
      </c>
      <c r="AP34">
        <v>0.93</v>
      </c>
      <c r="AQ34" t="str">
        <f t="shared" si="5"/>
        <v/>
      </c>
    </row>
    <row r="35" spans="1:43" x14ac:dyDescent="0.25">
      <c r="M35" t="str">
        <f t="shared" si="0"/>
        <v>***</v>
      </c>
      <c r="S35" t="str">
        <f t="shared" si="1"/>
        <v>***</v>
      </c>
      <c r="Y35" t="str">
        <f t="shared" si="2"/>
        <v>***</v>
      </c>
      <c r="AE35" t="str">
        <f t="shared" si="3"/>
        <v>***</v>
      </c>
      <c r="AK35" t="str">
        <f t="shared" si="4"/>
        <v>***</v>
      </c>
      <c r="AQ35" t="str">
        <f t="shared" si="5"/>
        <v>***</v>
      </c>
    </row>
    <row r="36" spans="1:43" x14ac:dyDescent="0.25">
      <c r="A36" t="s">
        <v>16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tr">
        <f t="shared" si="0"/>
        <v/>
      </c>
      <c r="N36" t="s">
        <v>81</v>
      </c>
      <c r="O36" t="s">
        <v>81</v>
      </c>
      <c r="P36" t="s">
        <v>81</v>
      </c>
      <c r="Q36" t="s">
        <v>81</v>
      </c>
      <c r="R36" t="s">
        <v>81</v>
      </c>
      <c r="S36" t="str">
        <f t="shared" si="1"/>
        <v/>
      </c>
      <c r="T36">
        <v>0.202855463267227</v>
      </c>
      <c r="U36">
        <v>1.2248954130713301</v>
      </c>
      <c r="V36">
        <v>0.15589249281548601</v>
      </c>
      <c r="W36">
        <v>1.3</v>
      </c>
      <c r="X36">
        <v>0.19</v>
      </c>
      <c r="Y36" t="str">
        <f t="shared" si="2"/>
        <v/>
      </c>
      <c r="Z36">
        <v>0.25212851350146998</v>
      </c>
      <c r="AA36">
        <v>1.28676139287155</v>
      </c>
      <c r="AB36">
        <v>0.15736762257664899</v>
      </c>
      <c r="AC36">
        <v>1.6</v>
      </c>
      <c r="AD36">
        <v>0.11</v>
      </c>
      <c r="AE36" t="str">
        <f t="shared" si="3"/>
        <v/>
      </c>
      <c r="AF36">
        <v>0.17754045529986101</v>
      </c>
      <c r="AG36">
        <v>1.19427637173391</v>
      </c>
      <c r="AH36">
        <v>0.156831325072847</v>
      </c>
      <c r="AI36">
        <v>1.1299999999999999</v>
      </c>
      <c r="AJ36">
        <v>0.26</v>
      </c>
      <c r="AK36" t="str">
        <f t="shared" si="4"/>
        <v/>
      </c>
      <c r="AL36">
        <v>0.208554688599358</v>
      </c>
      <c r="AM36">
        <v>1.23189629890191</v>
      </c>
      <c r="AN36">
        <v>0.15615653842195101</v>
      </c>
      <c r="AO36">
        <v>1.34</v>
      </c>
      <c r="AP36">
        <v>0.18</v>
      </c>
      <c r="AQ36" t="str">
        <f t="shared" si="5"/>
        <v/>
      </c>
    </row>
    <row r="37" spans="1:43" x14ac:dyDescent="0.25">
      <c r="M37" t="str">
        <f t="shared" si="0"/>
        <v>***</v>
      </c>
      <c r="S37" t="str">
        <f t="shared" si="1"/>
        <v>***</v>
      </c>
      <c r="Y37" t="str">
        <f t="shared" si="2"/>
        <v>***</v>
      </c>
      <c r="AE37" t="str">
        <f t="shared" si="3"/>
        <v>***</v>
      </c>
      <c r="AK37" t="str">
        <f t="shared" si="4"/>
        <v>***</v>
      </c>
      <c r="AQ37" t="str">
        <f t="shared" si="5"/>
        <v>***</v>
      </c>
    </row>
    <row r="38" spans="1:43" x14ac:dyDescent="0.25">
      <c r="A38" t="s">
        <v>17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tr">
        <f t="shared" si="0"/>
        <v/>
      </c>
      <c r="N38" t="s">
        <v>81</v>
      </c>
      <c r="O38" t="s">
        <v>81</v>
      </c>
      <c r="P38" t="s">
        <v>81</v>
      </c>
      <c r="Q38" t="s">
        <v>81</v>
      </c>
      <c r="R38" t="s">
        <v>81</v>
      </c>
      <c r="S38" t="str">
        <f t="shared" si="1"/>
        <v/>
      </c>
      <c r="T38">
        <v>0.47368853460014299</v>
      </c>
      <c r="U38">
        <v>1.6059067247441501</v>
      </c>
      <c r="V38">
        <v>0.18699441215387</v>
      </c>
      <c r="W38">
        <v>2.5299999999999998</v>
      </c>
      <c r="X38">
        <v>1.0999999999999999E-2</v>
      </c>
      <c r="Y38" t="str">
        <f t="shared" si="2"/>
        <v>**</v>
      </c>
      <c r="Z38">
        <v>0.50057152867236998</v>
      </c>
      <c r="AA38">
        <v>1.64966383150369</v>
      </c>
      <c r="AB38">
        <v>0.18820468973568599</v>
      </c>
      <c r="AC38">
        <v>2.66</v>
      </c>
      <c r="AD38">
        <v>7.7999999999999996E-3</v>
      </c>
      <c r="AE38" t="str">
        <f t="shared" si="3"/>
        <v>***</v>
      </c>
      <c r="AF38">
        <v>0.43655021054072901</v>
      </c>
      <c r="AG38">
        <v>1.54735993432109</v>
      </c>
      <c r="AH38">
        <v>0.18795356496033</v>
      </c>
      <c r="AI38">
        <v>2.3199999999999998</v>
      </c>
      <c r="AJ38">
        <v>0.02</v>
      </c>
      <c r="AK38" t="str">
        <f t="shared" si="4"/>
        <v>**</v>
      </c>
      <c r="AL38">
        <v>0.48078335136260703</v>
      </c>
      <c r="AM38">
        <v>1.6173408522508499</v>
      </c>
      <c r="AN38">
        <v>0.18730434327314899</v>
      </c>
      <c r="AO38">
        <v>2.57</v>
      </c>
      <c r="AP38">
        <v>0.01</v>
      </c>
      <c r="AQ38" t="str">
        <f t="shared" si="5"/>
        <v>**</v>
      </c>
    </row>
    <row r="39" spans="1:43" x14ac:dyDescent="0.25">
      <c r="M39" t="str">
        <f t="shared" si="0"/>
        <v>***</v>
      </c>
      <c r="S39" t="str">
        <f t="shared" si="1"/>
        <v>***</v>
      </c>
      <c r="Y39" t="str">
        <f t="shared" si="2"/>
        <v>***</v>
      </c>
      <c r="AE39" t="str">
        <f t="shared" si="3"/>
        <v>***</v>
      </c>
      <c r="AK39" t="str">
        <f t="shared" si="4"/>
        <v>***</v>
      </c>
      <c r="AQ39" t="str">
        <f t="shared" si="5"/>
        <v>***</v>
      </c>
    </row>
    <row r="40" spans="1:43" x14ac:dyDescent="0.25">
      <c r="A40" t="s">
        <v>18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tr">
        <f t="shared" si="0"/>
        <v/>
      </c>
      <c r="N40" t="s">
        <v>81</v>
      </c>
      <c r="O40" t="s">
        <v>81</v>
      </c>
      <c r="P40" t="s">
        <v>81</v>
      </c>
      <c r="Q40" t="s">
        <v>81</v>
      </c>
      <c r="R40" t="s">
        <v>81</v>
      </c>
      <c r="S40" t="str">
        <f t="shared" si="1"/>
        <v/>
      </c>
      <c r="T40">
        <v>0.362985643761638</v>
      </c>
      <c r="U40">
        <v>1.43761522034629</v>
      </c>
      <c r="V40">
        <v>0.14804600673603299</v>
      </c>
      <c r="W40">
        <v>2.4500000000000002</v>
      </c>
      <c r="X40">
        <v>1.4E-2</v>
      </c>
      <c r="Y40" t="str">
        <f t="shared" si="2"/>
        <v>**</v>
      </c>
      <c r="Z40">
        <v>0.36134962735265902</v>
      </c>
      <c r="AA40">
        <v>1.43526518113153</v>
      </c>
      <c r="AB40">
        <v>0.14827911433848601</v>
      </c>
      <c r="AC40">
        <v>2.44</v>
      </c>
      <c r="AD40">
        <v>1.4999999999999999E-2</v>
      </c>
      <c r="AE40" t="str">
        <f t="shared" si="3"/>
        <v>**</v>
      </c>
      <c r="AF40">
        <v>0.34343727800792501</v>
      </c>
      <c r="AG40">
        <v>1.40978509518016</v>
      </c>
      <c r="AH40">
        <v>0.14874217323005801</v>
      </c>
      <c r="AI40">
        <v>2.31</v>
      </c>
      <c r="AJ40">
        <v>2.1000000000000001E-2</v>
      </c>
      <c r="AK40" t="str">
        <f t="shared" si="4"/>
        <v>**</v>
      </c>
      <c r="AL40">
        <v>0.36199624205491698</v>
      </c>
      <c r="AM40">
        <v>1.43619354481374</v>
      </c>
      <c r="AN40">
        <v>0.148167214941236</v>
      </c>
      <c r="AO40">
        <v>2.44</v>
      </c>
      <c r="AP40">
        <v>1.4999999999999999E-2</v>
      </c>
      <c r="AQ40" t="str">
        <f t="shared" si="5"/>
        <v>**</v>
      </c>
    </row>
    <row r="41" spans="1:43" x14ac:dyDescent="0.25">
      <c r="M41" t="str">
        <f t="shared" si="0"/>
        <v>***</v>
      </c>
      <c r="S41" t="str">
        <f t="shared" si="1"/>
        <v>***</v>
      </c>
      <c r="Y41" t="str">
        <f t="shared" si="2"/>
        <v>***</v>
      </c>
      <c r="AE41" t="str">
        <f t="shared" si="3"/>
        <v>***</v>
      </c>
      <c r="AK41" t="str">
        <f t="shared" si="4"/>
        <v>***</v>
      </c>
      <c r="AQ41" t="str">
        <f t="shared" si="5"/>
        <v>***</v>
      </c>
    </row>
    <row r="42" spans="1:43" x14ac:dyDescent="0.25">
      <c r="A42" t="s">
        <v>19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tr">
        <f t="shared" si="0"/>
        <v/>
      </c>
      <c r="N42" t="s">
        <v>81</v>
      </c>
      <c r="O42" t="s">
        <v>81</v>
      </c>
      <c r="P42" t="s">
        <v>81</v>
      </c>
      <c r="Q42" t="s">
        <v>81</v>
      </c>
      <c r="R42" t="s">
        <v>81</v>
      </c>
      <c r="S42" t="str">
        <f t="shared" si="1"/>
        <v/>
      </c>
      <c r="T42">
        <v>0.73179450812657998</v>
      </c>
      <c r="U42">
        <v>2.0788076998363101</v>
      </c>
      <c r="V42">
        <v>0.20327306600259601</v>
      </c>
      <c r="W42">
        <v>3.6</v>
      </c>
      <c r="X42">
        <v>2.9999999999999997E-4</v>
      </c>
      <c r="Y42" t="str">
        <f t="shared" si="2"/>
        <v>***</v>
      </c>
      <c r="Z42">
        <v>0.75491420033958501</v>
      </c>
      <c r="AA42">
        <v>2.1274289828401698</v>
      </c>
      <c r="AB42">
        <v>0.20567226802802799</v>
      </c>
      <c r="AC42">
        <v>3.67</v>
      </c>
      <c r="AD42">
        <v>2.0000000000000001E-4</v>
      </c>
      <c r="AE42" t="str">
        <f t="shared" si="3"/>
        <v>***</v>
      </c>
      <c r="AF42">
        <v>0.70333832862044099</v>
      </c>
      <c r="AG42">
        <v>2.0204865093363602</v>
      </c>
      <c r="AH42">
        <v>0.20410835344370201</v>
      </c>
      <c r="AI42">
        <v>3.45</v>
      </c>
      <c r="AJ42">
        <v>5.9999999999999995E-4</v>
      </c>
      <c r="AK42" t="str">
        <f t="shared" si="4"/>
        <v>***</v>
      </c>
      <c r="AL42">
        <v>0.74005267354966198</v>
      </c>
      <c r="AM42">
        <v>2.0960459177654198</v>
      </c>
      <c r="AN42">
        <v>0.20368419878100999</v>
      </c>
      <c r="AO42">
        <v>3.63</v>
      </c>
      <c r="AP42">
        <v>2.9999999999999997E-4</v>
      </c>
      <c r="AQ42" t="str">
        <f t="shared" si="5"/>
        <v>***</v>
      </c>
    </row>
    <row r="43" spans="1:43" x14ac:dyDescent="0.25">
      <c r="M43" t="str">
        <f t="shared" si="0"/>
        <v>***</v>
      </c>
      <c r="S43" t="str">
        <f t="shared" si="1"/>
        <v>***</v>
      </c>
      <c r="Y43" t="str">
        <f t="shared" si="2"/>
        <v>***</v>
      </c>
      <c r="AE43" t="str">
        <f t="shared" si="3"/>
        <v>***</v>
      </c>
      <c r="AK43" t="str">
        <f t="shared" si="4"/>
        <v>***</v>
      </c>
      <c r="AQ43" t="str">
        <f t="shared" si="5"/>
        <v>***</v>
      </c>
    </row>
    <row r="44" spans="1:43" x14ac:dyDescent="0.25">
      <c r="A44" t="s">
        <v>20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tr">
        <f t="shared" si="0"/>
        <v/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tr">
        <f t="shared" si="1"/>
        <v/>
      </c>
      <c r="T44">
        <v>0.30853259450522602</v>
      </c>
      <c r="U44">
        <v>1.3614258838275</v>
      </c>
      <c r="V44">
        <v>0.193606028512602</v>
      </c>
      <c r="W44">
        <v>1.59</v>
      </c>
      <c r="X44">
        <v>0.11</v>
      </c>
      <c r="Y44" t="str">
        <f t="shared" si="2"/>
        <v/>
      </c>
      <c r="Z44">
        <v>0.32311991303180199</v>
      </c>
      <c r="AA44">
        <v>1.38143099255268</v>
      </c>
      <c r="AB44">
        <v>0.19380509315488001</v>
      </c>
      <c r="AC44">
        <v>1.67</v>
      </c>
      <c r="AD44">
        <v>9.5000000000000001E-2</v>
      </c>
      <c r="AE44" t="str">
        <f t="shared" si="3"/>
        <v>*</v>
      </c>
      <c r="AF44">
        <v>0.27892023899866503</v>
      </c>
      <c r="AG44">
        <v>1.3217019193966599</v>
      </c>
      <c r="AH44">
        <v>0.19425722143204899</v>
      </c>
      <c r="AI44">
        <v>1.44</v>
      </c>
      <c r="AJ44">
        <v>0.15</v>
      </c>
      <c r="AK44" t="str">
        <f t="shared" si="4"/>
        <v/>
      </c>
      <c r="AL44">
        <v>0.30194892986249</v>
      </c>
      <c r="AM44">
        <v>1.3524921529854601</v>
      </c>
      <c r="AN44">
        <v>0.193779013328225</v>
      </c>
      <c r="AO44">
        <v>1.56</v>
      </c>
      <c r="AP44">
        <v>0.12</v>
      </c>
      <c r="AQ44" t="str">
        <f t="shared" si="5"/>
        <v/>
      </c>
    </row>
    <row r="45" spans="1:43" x14ac:dyDescent="0.25">
      <c r="M45" t="str">
        <f t="shared" si="0"/>
        <v>***</v>
      </c>
      <c r="S45" t="str">
        <f t="shared" si="1"/>
        <v>***</v>
      </c>
      <c r="Y45" t="str">
        <f t="shared" si="2"/>
        <v>***</v>
      </c>
      <c r="AE45" t="str">
        <f t="shared" si="3"/>
        <v>***</v>
      </c>
      <c r="AK45" t="str">
        <f t="shared" si="4"/>
        <v>***</v>
      </c>
      <c r="AQ45" t="str">
        <f t="shared" si="5"/>
        <v>***</v>
      </c>
    </row>
    <row r="46" spans="1:43" x14ac:dyDescent="0.25">
      <c r="A46" t="s">
        <v>21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tr">
        <f t="shared" si="0"/>
        <v/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tr">
        <f t="shared" si="1"/>
        <v/>
      </c>
      <c r="T46">
        <v>0.33747104934842898</v>
      </c>
      <c r="U46">
        <v>1.4013990363894699</v>
      </c>
      <c r="V46">
        <v>0.23052186476546599</v>
      </c>
      <c r="W46">
        <v>1.46</v>
      </c>
      <c r="X46">
        <v>0.14000000000000001</v>
      </c>
      <c r="Y46" t="str">
        <f t="shared" si="2"/>
        <v/>
      </c>
      <c r="Z46">
        <v>0.36377184526887901</v>
      </c>
      <c r="AA46">
        <v>1.4387459200200099</v>
      </c>
      <c r="AB46">
        <v>0.231208316335037</v>
      </c>
      <c r="AC46">
        <v>1.57</v>
      </c>
      <c r="AD46">
        <v>0.12</v>
      </c>
      <c r="AE46" t="str">
        <f t="shared" si="3"/>
        <v/>
      </c>
      <c r="AF46">
        <v>0.260436201082827</v>
      </c>
      <c r="AG46">
        <v>1.2974959323762101</v>
      </c>
      <c r="AH46">
        <v>0.23381163090826401</v>
      </c>
      <c r="AI46">
        <v>1.1100000000000001</v>
      </c>
      <c r="AJ46">
        <v>0.27</v>
      </c>
      <c r="AK46" t="str">
        <f t="shared" si="4"/>
        <v/>
      </c>
      <c r="AL46">
        <v>0.32513891699962899</v>
      </c>
      <c r="AM46">
        <v>1.38422292472057</v>
      </c>
      <c r="AN46">
        <v>0.23145220237098299</v>
      </c>
      <c r="AO46">
        <v>1.4</v>
      </c>
      <c r="AP46">
        <v>0.16</v>
      </c>
      <c r="AQ46" t="str">
        <f t="shared" si="5"/>
        <v/>
      </c>
    </row>
    <row r="47" spans="1:43" x14ac:dyDescent="0.25">
      <c r="M47" t="str">
        <f t="shared" si="0"/>
        <v>***</v>
      </c>
      <c r="S47" t="str">
        <f t="shared" si="1"/>
        <v>***</v>
      </c>
      <c r="Y47" t="str">
        <f t="shared" si="2"/>
        <v>***</v>
      </c>
      <c r="AE47" t="str">
        <f t="shared" si="3"/>
        <v>***</v>
      </c>
      <c r="AK47" t="str">
        <f t="shared" si="4"/>
        <v>***</v>
      </c>
      <c r="AQ47" t="str">
        <f t="shared" si="5"/>
        <v>***</v>
      </c>
    </row>
    <row r="48" spans="1:43" x14ac:dyDescent="0.25">
      <c r="A48" t="s">
        <v>22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tr">
        <f t="shared" si="0"/>
        <v/>
      </c>
      <c r="N48" t="s">
        <v>81</v>
      </c>
      <c r="O48" t="s">
        <v>81</v>
      </c>
      <c r="P48" t="s">
        <v>81</v>
      </c>
      <c r="Q48" t="s">
        <v>81</v>
      </c>
      <c r="R48" t="s">
        <v>81</v>
      </c>
      <c r="S48" t="str">
        <f t="shared" si="1"/>
        <v/>
      </c>
      <c r="T48">
        <v>-0.28796436414039001</v>
      </c>
      <c r="U48">
        <v>0.74978831111395505</v>
      </c>
      <c r="V48">
        <v>0.23560589168804699</v>
      </c>
      <c r="W48">
        <v>-1.22</v>
      </c>
      <c r="X48">
        <v>0.22</v>
      </c>
      <c r="Y48" t="str">
        <f t="shared" si="2"/>
        <v/>
      </c>
      <c r="Z48">
        <v>-0.36715635833972898</v>
      </c>
      <c r="AA48">
        <v>0.69270132694698405</v>
      </c>
      <c r="AB48">
        <v>0.24877735857105401</v>
      </c>
      <c r="AC48">
        <v>-1.48</v>
      </c>
      <c r="AD48">
        <v>0.14000000000000001</v>
      </c>
      <c r="AE48" t="str">
        <f t="shared" si="3"/>
        <v/>
      </c>
      <c r="AF48">
        <v>-0.31225203939450902</v>
      </c>
      <c r="AG48">
        <v>0.73179706329433802</v>
      </c>
      <c r="AH48">
        <v>0.237198061573337</v>
      </c>
      <c r="AI48">
        <v>-1.32</v>
      </c>
      <c r="AJ48">
        <v>0.19</v>
      </c>
      <c r="AK48" t="str">
        <f t="shared" si="4"/>
        <v/>
      </c>
      <c r="AL48">
        <v>-0.26873861410790401</v>
      </c>
      <c r="AM48">
        <v>0.764343018021161</v>
      </c>
      <c r="AN48">
        <v>0.23599938512860599</v>
      </c>
      <c r="AO48">
        <v>-1.1399999999999999</v>
      </c>
      <c r="AP48">
        <v>0.25</v>
      </c>
      <c r="AQ48" t="str">
        <f t="shared" si="5"/>
        <v/>
      </c>
    </row>
    <row r="49" spans="1:43" x14ac:dyDescent="0.25">
      <c r="M49" t="str">
        <f t="shared" si="0"/>
        <v>***</v>
      </c>
      <c r="S49" t="str">
        <f t="shared" si="1"/>
        <v>***</v>
      </c>
      <c r="Y49" t="str">
        <f t="shared" si="2"/>
        <v>***</v>
      </c>
      <c r="AE49" t="str">
        <f t="shared" si="3"/>
        <v>***</v>
      </c>
      <c r="AK49" t="str">
        <f t="shared" si="4"/>
        <v>***</v>
      </c>
      <c r="AQ49" t="str">
        <f t="shared" si="5"/>
        <v>***</v>
      </c>
    </row>
    <row r="50" spans="1:43" x14ac:dyDescent="0.25">
      <c r="A50" t="s">
        <v>23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tr">
        <f t="shared" si="0"/>
        <v/>
      </c>
      <c r="N50" t="s">
        <v>81</v>
      </c>
      <c r="O50" t="s">
        <v>81</v>
      </c>
      <c r="P50" t="s">
        <v>81</v>
      </c>
      <c r="Q50" t="s">
        <v>81</v>
      </c>
      <c r="R50" t="s">
        <v>81</v>
      </c>
      <c r="S50" t="str">
        <f t="shared" si="1"/>
        <v/>
      </c>
      <c r="T50">
        <v>0.71449307154931496</v>
      </c>
      <c r="U50">
        <v>2.0431506884803499</v>
      </c>
      <c r="V50">
        <v>0.17751123190640999</v>
      </c>
      <c r="W50">
        <v>4.03</v>
      </c>
      <c r="X50">
        <v>1E-4</v>
      </c>
      <c r="Y50" t="str">
        <f t="shared" si="2"/>
        <v>***</v>
      </c>
      <c r="Z50">
        <v>0.75944895503903698</v>
      </c>
      <c r="AA50">
        <v>2.1370982587451199</v>
      </c>
      <c r="AB50">
        <v>0.178820439972948</v>
      </c>
      <c r="AC50">
        <v>4.25</v>
      </c>
      <c r="AD50">
        <v>0</v>
      </c>
      <c r="AE50" t="str">
        <f t="shared" si="3"/>
        <v>***</v>
      </c>
      <c r="AF50">
        <v>0.70373095643218397</v>
      </c>
      <c r="AG50">
        <v>2.0212799642892301</v>
      </c>
      <c r="AH50">
        <v>0.17783110606424199</v>
      </c>
      <c r="AI50">
        <v>3.96</v>
      </c>
      <c r="AJ50">
        <v>1E-4</v>
      </c>
      <c r="AK50" t="str">
        <f t="shared" si="4"/>
        <v>***</v>
      </c>
      <c r="AL50">
        <v>0.727078635100459</v>
      </c>
      <c r="AM50">
        <v>2.0690273861626101</v>
      </c>
      <c r="AN50">
        <v>0.17779580016577901</v>
      </c>
      <c r="AO50">
        <v>4.09</v>
      </c>
      <c r="AP50">
        <v>0</v>
      </c>
      <c r="AQ50" t="str">
        <f t="shared" si="5"/>
        <v>***</v>
      </c>
    </row>
    <row r="51" spans="1:43" x14ac:dyDescent="0.25">
      <c r="M51" t="str">
        <f t="shared" si="0"/>
        <v>***</v>
      </c>
      <c r="S51" t="str">
        <f t="shared" si="1"/>
        <v>***</v>
      </c>
      <c r="Y51" t="str">
        <f t="shared" si="2"/>
        <v>***</v>
      </c>
      <c r="AE51" t="str">
        <f t="shared" si="3"/>
        <v>***</v>
      </c>
      <c r="AK51" t="str">
        <f t="shared" si="4"/>
        <v>***</v>
      </c>
      <c r="AQ51" t="str">
        <f t="shared" si="5"/>
        <v>***</v>
      </c>
    </row>
    <row r="52" spans="1:43" x14ac:dyDescent="0.25">
      <c r="A52" t="s">
        <v>24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tr">
        <f t="shared" si="0"/>
        <v/>
      </c>
      <c r="N52" t="s">
        <v>81</v>
      </c>
      <c r="O52" t="s">
        <v>81</v>
      </c>
      <c r="P52" t="s">
        <v>81</v>
      </c>
      <c r="Q52" t="s">
        <v>81</v>
      </c>
      <c r="R52" t="s">
        <v>81</v>
      </c>
      <c r="S52" t="str">
        <f t="shared" si="1"/>
        <v/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tr">
        <f t="shared" si="2"/>
        <v/>
      </c>
      <c r="Z52">
        <v>-11.525098190081501</v>
      </c>
      <c r="AA52">
        <v>9.8790106280354405E-6</v>
      </c>
      <c r="AB52">
        <v>4.7592206698972603</v>
      </c>
      <c r="AC52">
        <v>-2.42</v>
      </c>
      <c r="AD52">
        <v>1.4999999999999999E-2</v>
      </c>
      <c r="AE52" t="str">
        <f t="shared" si="3"/>
        <v>**</v>
      </c>
      <c r="AF52" t="s">
        <v>81</v>
      </c>
      <c r="AG52" t="s">
        <v>81</v>
      </c>
      <c r="AH52" t="s">
        <v>81</v>
      </c>
      <c r="AI52" t="s">
        <v>81</v>
      </c>
      <c r="AJ52" t="s">
        <v>81</v>
      </c>
      <c r="AK52" t="str">
        <f t="shared" si="4"/>
        <v/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tr">
        <f t="shared" si="5"/>
        <v/>
      </c>
    </row>
    <row r="53" spans="1:43" x14ac:dyDescent="0.25">
      <c r="M53" t="str">
        <f t="shared" si="0"/>
        <v>***</v>
      </c>
      <c r="S53" t="str">
        <f t="shared" si="1"/>
        <v>***</v>
      </c>
      <c r="Y53" t="str">
        <f t="shared" si="2"/>
        <v>***</v>
      </c>
      <c r="AE53" t="str">
        <f t="shared" si="3"/>
        <v>***</v>
      </c>
      <c r="AK53" t="str">
        <f t="shared" si="4"/>
        <v>***</v>
      </c>
      <c r="AQ53" t="str">
        <f t="shared" si="5"/>
        <v>***</v>
      </c>
    </row>
    <row r="54" spans="1:43" x14ac:dyDescent="0.25">
      <c r="A54" t="s">
        <v>25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tr">
        <f t="shared" si="0"/>
        <v/>
      </c>
      <c r="N54" t="s">
        <v>81</v>
      </c>
      <c r="O54" t="s">
        <v>81</v>
      </c>
      <c r="P54" t="s">
        <v>81</v>
      </c>
      <c r="Q54" t="s">
        <v>81</v>
      </c>
      <c r="R54" t="s">
        <v>81</v>
      </c>
      <c r="S54" t="str">
        <f t="shared" si="1"/>
        <v/>
      </c>
      <c r="T54" t="s">
        <v>81</v>
      </c>
      <c r="U54" t="s">
        <v>81</v>
      </c>
      <c r="V54" t="s">
        <v>81</v>
      </c>
      <c r="W54" t="s">
        <v>81</v>
      </c>
      <c r="X54" t="s">
        <v>81</v>
      </c>
      <c r="Y54" t="str">
        <f t="shared" si="2"/>
        <v/>
      </c>
      <c r="Z54">
        <v>5.6271720559291902E-2</v>
      </c>
      <c r="AA54">
        <v>1.05788509381659</v>
      </c>
      <c r="AB54">
        <v>0.47069452026113201</v>
      </c>
      <c r="AC54">
        <v>0.12</v>
      </c>
      <c r="AD54">
        <v>0.9</v>
      </c>
      <c r="AE54" t="str">
        <f t="shared" si="3"/>
        <v/>
      </c>
      <c r="AF54" t="s">
        <v>81</v>
      </c>
      <c r="AG54" t="s">
        <v>81</v>
      </c>
      <c r="AH54" t="s">
        <v>81</v>
      </c>
      <c r="AI54" t="s">
        <v>81</v>
      </c>
      <c r="AJ54" t="s">
        <v>81</v>
      </c>
      <c r="AK54" t="str">
        <f t="shared" si="4"/>
        <v/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tr">
        <f t="shared" si="5"/>
        <v/>
      </c>
    </row>
    <row r="55" spans="1:43" x14ac:dyDescent="0.25">
      <c r="M55" t="str">
        <f t="shared" si="0"/>
        <v>***</v>
      </c>
      <c r="S55" t="str">
        <f t="shared" si="1"/>
        <v>***</v>
      </c>
      <c r="Y55" t="str">
        <f t="shared" si="2"/>
        <v>***</v>
      </c>
      <c r="AE55" t="str">
        <f t="shared" si="3"/>
        <v>***</v>
      </c>
      <c r="AK55" t="str">
        <f t="shared" si="4"/>
        <v>***</v>
      </c>
      <c r="AQ55" t="str">
        <f t="shared" si="5"/>
        <v>***</v>
      </c>
    </row>
    <row r="56" spans="1:43" x14ac:dyDescent="0.25">
      <c r="A56" t="s">
        <v>26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tr">
        <f t="shared" si="0"/>
        <v/>
      </c>
      <c r="N56" t="s">
        <v>81</v>
      </c>
      <c r="O56" t="s">
        <v>81</v>
      </c>
      <c r="P56" t="s">
        <v>81</v>
      </c>
      <c r="Q56" t="s">
        <v>81</v>
      </c>
      <c r="R56" t="s">
        <v>81</v>
      </c>
      <c r="S56" t="str">
        <f t="shared" si="1"/>
        <v/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tr">
        <f t="shared" si="2"/>
        <v/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tr">
        <f t="shared" si="3"/>
        <v/>
      </c>
      <c r="AF56">
        <v>-3.0041606075802001</v>
      </c>
      <c r="AG56">
        <v>4.9580354240196398E-2</v>
      </c>
      <c r="AH56">
        <v>2.67446084102074</v>
      </c>
      <c r="AI56">
        <v>-1.1200000000000001</v>
      </c>
      <c r="AJ56">
        <v>0.26</v>
      </c>
      <c r="AK56" t="str">
        <f t="shared" si="4"/>
        <v/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tr">
        <f t="shared" si="5"/>
        <v/>
      </c>
    </row>
    <row r="57" spans="1:43" x14ac:dyDescent="0.25">
      <c r="M57" t="str">
        <f t="shared" si="0"/>
        <v>***</v>
      </c>
      <c r="S57" t="str">
        <f t="shared" si="1"/>
        <v>***</v>
      </c>
      <c r="Y57" t="str">
        <f t="shared" si="2"/>
        <v>***</v>
      </c>
      <c r="AE57" t="str">
        <f t="shared" si="3"/>
        <v>***</v>
      </c>
      <c r="AK57" t="str">
        <f t="shared" si="4"/>
        <v>***</v>
      </c>
      <c r="AQ57" t="str">
        <f t="shared" si="5"/>
        <v>***</v>
      </c>
    </row>
    <row r="58" spans="1:43" x14ac:dyDescent="0.25">
      <c r="A58" t="s">
        <v>27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tr">
        <f t="shared" si="0"/>
        <v/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tr">
        <f t="shared" si="1"/>
        <v/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tr">
        <f t="shared" si="2"/>
        <v/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tr">
        <f t="shared" si="3"/>
        <v/>
      </c>
      <c r="AF58">
        <v>4.5962641951336397E-2</v>
      </c>
      <c r="AG58">
        <v>1.04703529503079</v>
      </c>
      <c r="AH58">
        <v>0.86548051837806905</v>
      </c>
      <c r="AI58">
        <v>0.05</v>
      </c>
      <c r="AJ58">
        <v>0.96</v>
      </c>
      <c r="AK58" t="str">
        <f t="shared" si="4"/>
        <v/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tr">
        <f t="shared" si="5"/>
        <v/>
      </c>
    </row>
    <row r="59" spans="1:43" x14ac:dyDescent="0.25">
      <c r="M59" t="str">
        <f t="shared" si="0"/>
        <v>***</v>
      </c>
      <c r="S59" t="str">
        <f t="shared" si="1"/>
        <v>***</v>
      </c>
      <c r="Y59" t="str">
        <f t="shared" si="2"/>
        <v>***</v>
      </c>
      <c r="AE59" t="str">
        <f t="shared" si="3"/>
        <v>***</v>
      </c>
      <c r="AK59" t="str">
        <f t="shared" si="4"/>
        <v>***</v>
      </c>
      <c r="AQ59" t="str">
        <f t="shared" si="5"/>
        <v>***</v>
      </c>
    </row>
    <row r="60" spans="1:43" x14ac:dyDescent="0.25">
      <c r="A60" t="s">
        <v>28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tr">
        <f t="shared" si="0"/>
        <v/>
      </c>
      <c r="N60" t="s">
        <v>81</v>
      </c>
      <c r="O60" t="s">
        <v>81</v>
      </c>
      <c r="P60" t="s">
        <v>81</v>
      </c>
      <c r="Q60" t="s">
        <v>81</v>
      </c>
      <c r="R60" t="s">
        <v>81</v>
      </c>
      <c r="S60" t="str">
        <f t="shared" si="1"/>
        <v/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tr">
        <f t="shared" si="2"/>
        <v/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tr">
        <f t="shared" si="3"/>
        <v/>
      </c>
      <c r="AF60">
        <v>-1.97917935339636</v>
      </c>
      <c r="AG60">
        <v>0.13818258986639201</v>
      </c>
      <c r="AH60">
        <v>1.0674409584003299</v>
      </c>
      <c r="AI60">
        <v>-1.85</v>
      </c>
      <c r="AJ60">
        <v>6.4000000000000001E-2</v>
      </c>
      <c r="AK60" t="str">
        <f t="shared" si="4"/>
        <v>*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tr">
        <f t="shared" si="5"/>
        <v/>
      </c>
    </row>
    <row r="61" spans="1:43" x14ac:dyDescent="0.25">
      <c r="M61" t="str">
        <f t="shared" si="0"/>
        <v>***</v>
      </c>
      <c r="S61" t="str">
        <f t="shared" si="1"/>
        <v>***</v>
      </c>
      <c r="Y61" t="str">
        <f t="shared" si="2"/>
        <v>***</v>
      </c>
      <c r="AE61" t="str">
        <f t="shared" si="3"/>
        <v>***</v>
      </c>
      <c r="AK61" t="str">
        <f t="shared" si="4"/>
        <v>***</v>
      </c>
      <c r="AQ61" t="str">
        <f t="shared" si="5"/>
        <v>***</v>
      </c>
    </row>
    <row r="62" spans="1:43" x14ac:dyDescent="0.25">
      <c r="A62" t="s">
        <v>29</v>
      </c>
      <c r="B62" t="s">
        <v>81</v>
      </c>
      <c r="C62" t="s">
        <v>81</v>
      </c>
      <c r="D62" t="s">
        <v>81</v>
      </c>
      <c r="E62" t="s">
        <v>81</v>
      </c>
      <c r="F62" t="s">
        <v>81</v>
      </c>
      <c r="H62" t="s">
        <v>81</v>
      </c>
      <c r="I62" t="s">
        <v>81</v>
      </c>
      <c r="J62" t="s">
        <v>81</v>
      </c>
      <c r="K62" t="s">
        <v>81</v>
      </c>
      <c r="L62" t="s">
        <v>81</v>
      </c>
      <c r="M62" t="str">
        <f t="shared" si="0"/>
        <v/>
      </c>
      <c r="N62" t="s">
        <v>81</v>
      </c>
      <c r="O62" t="s">
        <v>81</v>
      </c>
      <c r="P62" t="s">
        <v>81</v>
      </c>
      <c r="Q62" t="s">
        <v>81</v>
      </c>
      <c r="R62" t="s">
        <v>81</v>
      </c>
      <c r="S62" t="str">
        <f t="shared" si="1"/>
        <v/>
      </c>
      <c r="T62" t="s">
        <v>81</v>
      </c>
      <c r="U62" t="s">
        <v>81</v>
      </c>
      <c r="V62" t="s">
        <v>81</v>
      </c>
      <c r="W62" t="s">
        <v>81</v>
      </c>
      <c r="X62" t="s">
        <v>81</v>
      </c>
      <c r="Y62" t="str">
        <f t="shared" si="2"/>
        <v/>
      </c>
      <c r="Z62" t="s">
        <v>81</v>
      </c>
      <c r="AA62" t="s">
        <v>81</v>
      </c>
      <c r="AB62" t="s">
        <v>81</v>
      </c>
      <c r="AC62" t="s">
        <v>81</v>
      </c>
      <c r="AD62" t="s">
        <v>81</v>
      </c>
      <c r="AE62" t="str">
        <f t="shared" si="3"/>
        <v/>
      </c>
      <c r="AF62">
        <v>-1.5887828891068001</v>
      </c>
      <c r="AG62">
        <v>0.204173962922469</v>
      </c>
      <c r="AH62">
        <v>3.7710776872576299</v>
      </c>
      <c r="AI62">
        <v>-0.42</v>
      </c>
      <c r="AJ62">
        <v>0.67</v>
      </c>
      <c r="AK62" t="str">
        <f t="shared" si="4"/>
        <v/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tr">
        <f t="shared" si="5"/>
        <v/>
      </c>
    </row>
    <row r="63" spans="1:43" x14ac:dyDescent="0.25">
      <c r="M63" t="str">
        <f t="shared" si="0"/>
        <v>***</v>
      </c>
      <c r="S63" t="str">
        <f t="shared" si="1"/>
        <v>***</v>
      </c>
      <c r="Y63" t="str">
        <f t="shared" si="2"/>
        <v>***</v>
      </c>
      <c r="AE63" t="str">
        <f t="shared" si="3"/>
        <v>***</v>
      </c>
      <c r="AK63" t="str">
        <f t="shared" si="4"/>
        <v>***</v>
      </c>
      <c r="AQ63" t="str">
        <f t="shared" si="5"/>
        <v>***</v>
      </c>
    </row>
    <row r="64" spans="1:43" x14ac:dyDescent="0.25">
      <c r="A64" t="s">
        <v>30</v>
      </c>
      <c r="B64" t="s">
        <v>81</v>
      </c>
      <c r="C64" t="s">
        <v>81</v>
      </c>
      <c r="D64" t="s">
        <v>81</v>
      </c>
      <c r="E64" t="s">
        <v>81</v>
      </c>
      <c r="F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tr">
        <f t="shared" si="0"/>
        <v/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tr">
        <f t="shared" si="1"/>
        <v/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tr">
        <f t="shared" si="2"/>
        <v/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tr">
        <f t="shared" si="3"/>
        <v/>
      </c>
      <c r="AF64">
        <v>-1.2255694808186901</v>
      </c>
      <c r="AG64">
        <v>0.29359045857285898</v>
      </c>
      <c r="AH64">
        <v>3.02930855302594</v>
      </c>
      <c r="AI64">
        <v>-0.4</v>
      </c>
      <c r="AJ64">
        <v>0.69</v>
      </c>
      <c r="AK64" t="str">
        <f t="shared" si="4"/>
        <v/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tr">
        <f t="shared" si="5"/>
        <v/>
      </c>
    </row>
    <row r="65" spans="1:43" x14ac:dyDescent="0.25">
      <c r="M65" t="str">
        <f t="shared" ref="M65:M71" si="7">IF(L65&lt;0.01,"***",IF(L65&lt;0.05,"**",IF(L65&lt;0.1,"*","")))</f>
        <v>***</v>
      </c>
      <c r="S65" t="str">
        <f t="shared" ref="S65:S71" si="8">IF(R65&lt;0.01,"***",IF(R65&lt;0.05,"**",IF(R65&lt;0.1,"*","")))</f>
        <v>***</v>
      </c>
      <c r="Y65" t="str">
        <f t="shared" ref="Y65:Y71" si="9">IF(X65&lt;0.01,"***",IF(X65&lt;0.05,"**",IF(X65&lt;0.1,"*","")))</f>
        <v>***</v>
      </c>
      <c r="AE65" t="str">
        <f t="shared" ref="AE65:AE71" si="10">IF(AD65&lt;0.01,"***",IF(AD65&lt;0.05,"**",IF(AD65&lt;0.1,"*","")))</f>
        <v>***</v>
      </c>
      <c r="AK65" t="str">
        <f t="shared" ref="AK65:AK71" si="11">IF(AJ65&lt;0.01,"***",IF(AJ65&lt;0.05,"**",IF(AJ65&lt;0.1,"*","")))</f>
        <v>***</v>
      </c>
      <c r="AQ65" t="str">
        <f t="shared" ref="AQ65:AQ71" si="12">IF(AP65&lt;0.01,"***",IF(AP65&lt;0.05,"**",IF(AP65&lt;0.1,"*","")))</f>
        <v>***</v>
      </c>
    </row>
    <row r="66" spans="1:43" x14ac:dyDescent="0.25">
      <c r="A66" t="s">
        <v>187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  <c r="H66" t="s">
        <v>81</v>
      </c>
      <c r="I66" t="s">
        <v>81</v>
      </c>
      <c r="J66" t="s">
        <v>81</v>
      </c>
      <c r="K66" t="s">
        <v>81</v>
      </c>
      <c r="L66" t="s">
        <v>81</v>
      </c>
      <c r="M66" t="str">
        <f t="shared" si="7"/>
        <v/>
      </c>
      <c r="N66" t="s">
        <v>81</v>
      </c>
      <c r="O66" t="s">
        <v>81</v>
      </c>
      <c r="P66" t="s">
        <v>81</v>
      </c>
      <c r="Q66" t="s">
        <v>81</v>
      </c>
      <c r="R66" t="s">
        <v>81</v>
      </c>
      <c r="S66" t="str">
        <f t="shared" si="8"/>
        <v/>
      </c>
      <c r="T66" t="s">
        <v>81</v>
      </c>
      <c r="U66" t="s">
        <v>81</v>
      </c>
      <c r="V66" t="s">
        <v>81</v>
      </c>
      <c r="W66" t="s">
        <v>81</v>
      </c>
      <c r="X66" t="s">
        <v>81</v>
      </c>
      <c r="Y66" t="str">
        <f t="shared" si="9"/>
        <v/>
      </c>
      <c r="Z66" t="s">
        <v>81</v>
      </c>
      <c r="AA66" t="s">
        <v>81</v>
      </c>
      <c r="AB66" t="s">
        <v>81</v>
      </c>
      <c r="AC66" t="s">
        <v>81</v>
      </c>
      <c r="AD66" t="s">
        <v>81</v>
      </c>
      <c r="AE66" t="str">
        <f t="shared" si="10"/>
        <v/>
      </c>
      <c r="AF66" t="s">
        <v>81</v>
      </c>
      <c r="AG66" t="s">
        <v>81</v>
      </c>
      <c r="AH66" t="s">
        <v>81</v>
      </c>
      <c r="AI66" t="s">
        <v>81</v>
      </c>
      <c r="AJ66" t="s">
        <v>81</v>
      </c>
      <c r="AK66" t="str">
        <f t="shared" si="11"/>
        <v/>
      </c>
      <c r="AL66">
        <v>-0.86068583093746398</v>
      </c>
      <c r="AM66">
        <v>0.422871964167507</v>
      </c>
      <c r="AN66">
        <v>0.71973390187768405</v>
      </c>
      <c r="AO66">
        <v>-1.2</v>
      </c>
      <c r="AP66">
        <v>0.23</v>
      </c>
      <c r="AQ66" t="str">
        <f t="shared" si="12"/>
        <v/>
      </c>
    </row>
    <row r="67" spans="1:43" x14ac:dyDescent="0.25">
      <c r="M67" t="str">
        <f t="shared" si="7"/>
        <v>***</v>
      </c>
      <c r="S67" t="str">
        <f t="shared" si="8"/>
        <v>***</v>
      </c>
      <c r="Y67" t="str">
        <f t="shared" si="9"/>
        <v>***</v>
      </c>
      <c r="AE67" t="str">
        <f t="shared" si="10"/>
        <v>***</v>
      </c>
      <c r="AK67" t="str">
        <f t="shared" si="11"/>
        <v>***</v>
      </c>
      <c r="AQ67" t="str">
        <f t="shared" si="12"/>
        <v>***</v>
      </c>
    </row>
    <row r="68" spans="1:43" x14ac:dyDescent="0.25">
      <c r="A68" t="s">
        <v>188</v>
      </c>
      <c r="B68" t="s">
        <v>81</v>
      </c>
      <c r="C68" t="s">
        <v>81</v>
      </c>
      <c r="D68" t="s">
        <v>81</v>
      </c>
      <c r="E68" t="s">
        <v>81</v>
      </c>
      <c r="F68" t="s">
        <v>81</v>
      </c>
      <c r="H68" t="s">
        <v>81</v>
      </c>
      <c r="I68" t="s">
        <v>81</v>
      </c>
      <c r="J68" t="s">
        <v>81</v>
      </c>
      <c r="K68" t="s">
        <v>81</v>
      </c>
      <c r="L68" t="s">
        <v>81</v>
      </c>
      <c r="M68" t="str">
        <f t="shared" si="7"/>
        <v/>
      </c>
      <c r="N68" t="s">
        <v>81</v>
      </c>
      <c r="O68" t="s">
        <v>81</v>
      </c>
      <c r="P68" t="s">
        <v>81</v>
      </c>
      <c r="Q68" t="s">
        <v>81</v>
      </c>
      <c r="R68" t="s">
        <v>81</v>
      </c>
      <c r="S68" t="str">
        <f t="shared" si="8"/>
        <v/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tr">
        <f t="shared" si="9"/>
        <v/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tr">
        <f t="shared" si="10"/>
        <v/>
      </c>
      <c r="AF68" t="s">
        <v>81</v>
      </c>
      <c r="AG68" t="s">
        <v>81</v>
      </c>
      <c r="AH68" t="s">
        <v>81</v>
      </c>
      <c r="AI68" t="s">
        <v>81</v>
      </c>
      <c r="AJ68" t="s">
        <v>81</v>
      </c>
      <c r="AK68" t="str">
        <f t="shared" si="11"/>
        <v/>
      </c>
      <c r="AL68">
        <v>-0.69152168528693403</v>
      </c>
      <c r="AM68">
        <v>0.50081340855328305</v>
      </c>
      <c r="AN68">
        <v>0.83085021676455695</v>
      </c>
      <c r="AO68">
        <v>-0.83</v>
      </c>
      <c r="AP68">
        <v>0.41</v>
      </c>
      <c r="AQ68" t="str">
        <f t="shared" si="12"/>
        <v/>
      </c>
    </row>
    <row r="69" spans="1:43" x14ac:dyDescent="0.25">
      <c r="M69" t="str">
        <f t="shared" si="7"/>
        <v>***</v>
      </c>
      <c r="S69" t="str">
        <f t="shared" si="8"/>
        <v>***</v>
      </c>
      <c r="Y69" t="str">
        <f t="shared" si="9"/>
        <v>***</v>
      </c>
      <c r="AE69" t="str">
        <f t="shared" si="10"/>
        <v>***</v>
      </c>
      <c r="AK69" t="str">
        <f t="shared" si="11"/>
        <v>***</v>
      </c>
      <c r="AQ69" t="str">
        <f t="shared" si="12"/>
        <v>***</v>
      </c>
    </row>
    <row r="70" spans="1:43" x14ac:dyDescent="0.25">
      <c r="A70" t="s">
        <v>189</v>
      </c>
      <c r="B70" t="s">
        <v>81</v>
      </c>
      <c r="C70" t="s">
        <v>81</v>
      </c>
      <c r="D70" t="s">
        <v>81</v>
      </c>
      <c r="E70" t="s">
        <v>81</v>
      </c>
      <c r="F70" t="s">
        <v>81</v>
      </c>
      <c r="H70" t="s">
        <v>81</v>
      </c>
      <c r="I70" t="s">
        <v>81</v>
      </c>
      <c r="J70" t="s">
        <v>81</v>
      </c>
      <c r="K70" t="s">
        <v>81</v>
      </c>
      <c r="L70" t="s">
        <v>81</v>
      </c>
      <c r="M70" t="str">
        <f t="shared" si="7"/>
        <v/>
      </c>
      <c r="N70" t="s">
        <v>81</v>
      </c>
      <c r="O70" t="s">
        <v>81</v>
      </c>
      <c r="P70" t="s">
        <v>81</v>
      </c>
      <c r="Q70" t="s">
        <v>81</v>
      </c>
      <c r="R70" t="s">
        <v>81</v>
      </c>
      <c r="S70" t="str">
        <f t="shared" si="8"/>
        <v/>
      </c>
      <c r="T70" t="s">
        <v>81</v>
      </c>
      <c r="U70" t="s">
        <v>81</v>
      </c>
      <c r="V70" t="s">
        <v>81</v>
      </c>
      <c r="W70" t="s">
        <v>81</v>
      </c>
      <c r="X70" t="s">
        <v>81</v>
      </c>
      <c r="Y70" t="str">
        <f t="shared" si="9"/>
        <v/>
      </c>
      <c r="Z70" t="s">
        <v>81</v>
      </c>
      <c r="AA70" t="s">
        <v>81</v>
      </c>
      <c r="AB70" t="s">
        <v>81</v>
      </c>
      <c r="AC70" t="s">
        <v>81</v>
      </c>
      <c r="AD70" t="s">
        <v>81</v>
      </c>
      <c r="AE70" t="str">
        <f t="shared" si="10"/>
        <v/>
      </c>
      <c r="AF70" t="s">
        <v>81</v>
      </c>
      <c r="AG70" t="s">
        <v>81</v>
      </c>
      <c r="AH70" t="s">
        <v>81</v>
      </c>
      <c r="AI70" t="s">
        <v>81</v>
      </c>
      <c r="AJ70" t="s">
        <v>81</v>
      </c>
      <c r="AK70" t="str">
        <f t="shared" si="11"/>
        <v/>
      </c>
      <c r="AL70">
        <v>0.38291155784063402</v>
      </c>
      <c r="AM70">
        <v>1.4665483196323399</v>
      </c>
      <c r="AN70">
        <v>0.72440419880599805</v>
      </c>
      <c r="AO70">
        <v>0.53</v>
      </c>
      <c r="AP70">
        <v>0.6</v>
      </c>
      <c r="AQ70" t="str">
        <f t="shared" si="12"/>
        <v/>
      </c>
    </row>
    <row r="71" spans="1:43" x14ac:dyDescent="0.25">
      <c r="M71" t="str">
        <f t="shared" si="7"/>
        <v>***</v>
      </c>
      <c r="S71" t="str">
        <f t="shared" si="8"/>
        <v>***</v>
      </c>
      <c r="Y71" t="str">
        <f t="shared" si="9"/>
        <v>***</v>
      </c>
      <c r="AE71" t="str">
        <f t="shared" si="10"/>
        <v>***</v>
      </c>
      <c r="AK71" t="str">
        <f t="shared" si="11"/>
        <v>***</v>
      </c>
      <c r="AQ71" t="str">
        <f t="shared" si="12"/>
        <v>***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FCE75-4ACE-4C52-934B-831B375EE130}">
  <dimension ref="A1:H85"/>
  <sheetViews>
    <sheetView topLeftCell="A7" workbookViewId="0">
      <selection activeCell="E21" sqref="E21"/>
    </sheetView>
  </sheetViews>
  <sheetFormatPr defaultRowHeight="15" x14ac:dyDescent="0.25"/>
  <cols>
    <col min="1" max="1" width="20" bestFit="1" customWidth="1"/>
    <col min="2" max="2" width="15.42578125" bestFit="1" customWidth="1"/>
    <col min="3" max="8" width="17.5703125" bestFit="1" customWidth="1"/>
  </cols>
  <sheetData>
    <row r="1" spans="1:8" ht="15.75" thickBot="1" x14ac:dyDescent="0.3">
      <c r="A1" s="9"/>
      <c r="B1" s="9"/>
      <c r="C1" s="9"/>
      <c r="D1" s="9"/>
      <c r="E1" s="9"/>
      <c r="F1" s="9"/>
      <c r="G1" s="9"/>
      <c r="H1" s="9"/>
    </row>
    <row r="2" spans="1:8" ht="15" customHeight="1" x14ac:dyDescent="0.25">
      <c r="A2" s="10"/>
      <c r="B2" s="11" t="s">
        <v>83</v>
      </c>
      <c r="C2" s="11"/>
      <c r="D2" s="11"/>
      <c r="E2" s="11"/>
      <c r="F2" s="11"/>
      <c r="G2" s="11"/>
      <c r="H2" s="11"/>
    </row>
    <row r="3" spans="1:8" ht="15.75" thickBot="1" x14ac:dyDescent="0.3">
      <c r="A3" s="12"/>
      <c r="B3" s="9"/>
      <c r="C3" s="9"/>
      <c r="D3" s="9"/>
      <c r="E3" s="9"/>
      <c r="F3" s="9"/>
      <c r="G3" s="9"/>
      <c r="H3" s="9"/>
    </row>
    <row r="4" spans="1:8" ht="15" customHeight="1" x14ac:dyDescent="0.25">
      <c r="A4" s="10"/>
      <c r="B4" s="13" t="s">
        <v>33</v>
      </c>
      <c r="C4" s="13"/>
      <c r="D4" s="13"/>
      <c r="E4" s="13"/>
      <c r="F4" s="13"/>
      <c r="G4" s="13"/>
      <c r="H4" s="13"/>
    </row>
    <row r="5" spans="1:8" x14ac:dyDescent="0.25">
      <c r="A5" s="10"/>
      <c r="B5" s="12">
        <v>-1</v>
      </c>
      <c r="C5" s="12">
        <v>-2</v>
      </c>
      <c r="D5" s="12">
        <v>-3</v>
      </c>
      <c r="E5" s="12">
        <v>-4</v>
      </c>
      <c r="F5" s="12">
        <v>-5</v>
      </c>
      <c r="G5" s="12">
        <v>-6</v>
      </c>
      <c r="H5" s="12">
        <v>-7</v>
      </c>
    </row>
    <row r="6" spans="1:8" ht="15.75" thickBot="1" x14ac:dyDescent="0.3">
      <c r="A6" s="9"/>
      <c r="B6" s="9"/>
      <c r="C6" s="9"/>
      <c r="D6" s="9"/>
      <c r="E6" s="9"/>
      <c r="F6" s="9"/>
      <c r="G6" s="9"/>
      <c r="H6" s="9"/>
    </row>
    <row r="7" spans="1:8" ht="17.25" x14ac:dyDescent="0.25">
      <c r="A7" s="10" t="s">
        <v>1</v>
      </c>
      <c r="B7" s="12" t="s">
        <v>84</v>
      </c>
      <c r="C7" s="12">
        <v>-0.31900000000000001</v>
      </c>
      <c r="D7" s="12" t="s">
        <v>85</v>
      </c>
      <c r="E7" s="12" t="s">
        <v>131</v>
      </c>
      <c r="F7" s="12" t="s">
        <v>132</v>
      </c>
      <c r="G7" s="12" t="s">
        <v>133</v>
      </c>
      <c r="H7" s="12" t="s">
        <v>134</v>
      </c>
    </row>
    <row r="8" spans="1:8" x14ac:dyDescent="0.25">
      <c r="A8" s="10"/>
      <c r="B8" s="12">
        <v>-0.23200000000000001</v>
      </c>
      <c r="C8" s="12">
        <v>-0.23899999999999999</v>
      </c>
      <c r="D8" s="12">
        <v>-0.24099999999999999</v>
      </c>
      <c r="E8" s="12">
        <v>-0.27600000000000002</v>
      </c>
      <c r="F8" s="12">
        <v>-2.4369999999999998</v>
      </c>
      <c r="G8" s="12">
        <v>-0.27600000000000002</v>
      </c>
      <c r="H8" s="12">
        <v>-0.27600000000000002</v>
      </c>
    </row>
    <row r="9" spans="1:8" ht="17.25" x14ac:dyDescent="0.25">
      <c r="A9" s="10" t="s">
        <v>3</v>
      </c>
      <c r="B9" s="12">
        <v>0.42699999999999999</v>
      </c>
      <c r="C9" s="12">
        <v>0.498</v>
      </c>
      <c r="D9" s="12">
        <v>1.353</v>
      </c>
      <c r="E9" s="12" t="s">
        <v>135</v>
      </c>
      <c r="F9" s="12" t="s">
        <v>136</v>
      </c>
      <c r="G9" s="12" t="s">
        <v>137</v>
      </c>
      <c r="H9" s="12" t="s">
        <v>138</v>
      </c>
    </row>
    <row r="10" spans="1:8" x14ac:dyDescent="0.25">
      <c r="A10" s="10"/>
      <c r="B10" s="12">
        <v>-0.84899999999999998</v>
      </c>
      <c r="C10" s="12">
        <v>-0.85099999999999998</v>
      </c>
      <c r="D10" s="12">
        <v>-0.85799999999999998</v>
      </c>
      <c r="E10" s="12">
        <v>-0.90500000000000003</v>
      </c>
      <c r="F10" s="12">
        <v>-0.90800000000000003</v>
      </c>
      <c r="G10" s="12">
        <v>-0.90800000000000003</v>
      </c>
      <c r="H10" s="12">
        <v>-0.90400000000000003</v>
      </c>
    </row>
    <row r="11" spans="1:8" ht="17.25" x14ac:dyDescent="0.25">
      <c r="A11" s="10" t="s">
        <v>2</v>
      </c>
      <c r="B11" s="12" t="s">
        <v>86</v>
      </c>
      <c r="C11" s="12" t="s">
        <v>87</v>
      </c>
      <c r="D11" s="12">
        <v>0.85399999999999998</v>
      </c>
      <c r="E11" s="12">
        <v>0.54700000000000004</v>
      </c>
      <c r="F11" s="12">
        <v>0.58399999999999996</v>
      </c>
      <c r="G11" s="12">
        <v>0.55200000000000005</v>
      </c>
      <c r="H11" s="12">
        <v>0.54400000000000004</v>
      </c>
    </row>
    <row r="12" spans="1:8" x14ac:dyDescent="0.25">
      <c r="A12" s="10"/>
      <c r="B12" s="12">
        <v>-0.63300000000000001</v>
      </c>
      <c r="C12" s="12">
        <v>-0.63300000000000001</v>
      </c>
      <c r="D12" s="12">
        <v>-0.65700000000000003</v>
      </c>
      <c r="E12" s="12">
        <v>-0.69399999999999995</v>
      </c>
      <c r="F12" s="12">
        <v>-0.69699999999999995</v>
      </c>
      <c r="G12" s="12">
        <v>-0.69599999999999995</v>
      </c>
      <c r="H12" s="12">
        <v>-0.69599999999999995</v>
      </c>
    </row>
    <row r="13" spans="1:8" ht="17.25" x14ac:dyDescent="0.25">
      <c r="A13" s="10" t="s">
        <v>4</v>
      </c>
      <c r="B13" s="12" t="s">
        <v>88</v>
      </c>
      <c r="C13" s="12" t="s">
        <v>89</v>
      </c>
      <c r="D13" s="12">
        <v>-1.0529999999999999</v>
      </c>
      <c r="E13" s="12">
        <v>-0.67100000000000004</v>
      </c>
      <c r="F13" s="12">
        <v>-0.621</v>
      </c>
      <c r="G13" s="12">
        <v>-0.78900000000000003</v>
      </c>
      <c r="H13" s="12">
        <v>-0.63800000000000001</v>
      </c>
    </row>
    <row r="14" spans="1:8" x14ac:dyDescent="0.25">
      <c r="A14" s="10"/>
      <c r="B14" s="12">
        <v>-0.60799999999999998</v>
      </c>
      <c r="C14" s="12">
        <v>-0.61099999999999999</v>
      </c>
      <c r="D14" s="12">
        <v>-0.64600000000000002</v>
      </c>
      <c r="E14" s="12">
        <v>-0.66500000000000004</v>
      </c>
      <c r="F14" s="12">
        <v>-0.67</v>
      </c>
      <c r="G14" s="12">
        <v>-0.83899999999999997</v>
      </c>
      <c r="H14" s="12">
        <v>-0.66500000000000004</v>
      </c>
    </row>
    <row r="15" spans="1:8" ht="17.25" x14ac:dyDescent="0.25">
      <c r="A15" s="10" t="s">
        <v>5</v>
      </c>
      <c r="B15" s="12" t="s">
        <v>90</v>
      </c>
      <c r="C15" s="12" t="s">
        <v>91</v>
      </c>
      <c r="D15" s="12" t="s">
        <v>92</v>
      </c>
      <c r="E15" s="12">
        <v>-0.59499999999999997</v>
      </c>
      <c r="F15" s="12">
        <v>-0.60499999999999998</v>
      </c>
      <c r="G15" s="12">
        <v>0.47499999999999998</v>
      </c>
      <c r="H15" s="12">
        <v>-0.61399999999999999</v>
      </c>
    </row>
    <row r="16" spans="1:8" x14ac:dyDescent="0.25">
      <c r="A16" s="10"/>
      <c r="B16" s="12">
        <v>-0.68799999999999994</v>
      </c>
      <c r="C16" s="12">
        <v>-0.69</v>
      </c>
      <c r="D16" s="12">
        <v>-0.72399999999999998</v>
      </c>
      <c r="E16" s="12">
        <v>-0.746</v>
      </c>
      <c r="F16" s="12">
        <v>-0.75</v>
      </c>
      <c r="G16" s="12">
        <v>-0.95399999999999996</v>
      </c>
      <c r="H16" s="12">
        <v>-0.747</v>
      </c>
    </row>
    <row r="17" spans="1:8" ht="17.25" x14ac:dyDescent="0.25">
      <c r="A17" s="10" t="s">
        <v>80</v>
      </c>
      <c r="B17" s="12">
        <v>7.2999999999999995E-2</v>
      </c>
      <c r="C17" s="12">
        <v>5.0999999999999997E-2</v>
      </c>
      <c r="D17" s="12">
        <v>0.10299999999999999</v>
      </c>
      <c r="E17" s="12" t="s">
        <v>139</v>
      </c>
      <c r="F17" s="12" t="s">
        <v>140</v>
      </c>
      <c r="G17" s="12" t="s">
        <v>141</v>
      </c>
      <c r="H17" s="12" t="s">
        <v>142</v>
      </c>
    </row>
    <row r="18" spans="1:8" x14ac:dyDescent="0.25">
      <c r="A18" s="10"/>
      <c r="B18" s="12">
        <v>-8.7999999999999995E-2</v>
      </c>
      <c r="C18" s="12">
        <v>-8.7999999999999995E-2</v>
      </c>
      <c r="D18" s="12">
        <v>-9.7000000000000003E-2</v>
      </c>
      <c r="E18" s="12">
        <v>-0.10100000000000001</v>
      </c>
      <c r="F18" s="12">
        <v>-0.10199999999999999</v>
      </c>
      <c r="G18" s="12">
        <v>-0.10100000000000001</v>
      </c>
      <c r="H18" s="12">
        <v>-0.10100000000000001</v>
      </c>
    </row>
    <row r="19" spans="1:8" ht="17.25" x14ac:dyDescent="0.25">
      <c r="A19" s="10" t="s">
        <v>6</v>
      </c>
      <c r="B19" s="12" t="s">
        <v>93</v>
      </c>
      <c r="C19" s="12" t="s">
        <v>94</v>
      </c>
      <c r="D19" s="12" t="s">
        <v>95</v>
      </c>
      <c r="E19" s="12">
        <v>-0.91200000000000003</v>
      </c>
      <c r="F19" s="12">
        <v>-1.0209999999999999</v>
      </c>
      <c r="G19" s="12">
        <v>-0.92400000000000004</v>
      </c>
      <c r="H19" s="12">
        <v>-1.032</v>
      </c>
    </row>
    <row r="20" spans="1:8" x14ac:dyDescent="0.25">
      <c r="A20" s="10"/>
      <c r="B20" s="12">
        <v>-0.70099999999999996</v>
      </c>
      <c r="C20" s="12">
        <v>-0.69699999999999995</v>
      </c>
      <c r="D20" s="12">
        <v>-0.71099999999999997</v>
      </c>
      <c r="E20" s="12">
        <v>-0.79300000000000004</v>
      </c>
      <c r="F20" s="12">
        <v>-0.79700000000000004</v>
      </c>
      <c r="G20" s="12">
        <v>-0.79700000000000004</v>
      </c>
      <c r="H20" s="12">
        <v>-0.79400000000000004</v>
      </c>
    </row>
    <row r="21" spans="1:8" ht="17.25" x14ac:dyDescent="0.25">
      <c r="A21" s="10" t="s">
        <v>8</v>
      </c>
      <c r="B21" s="12"/>
      <c r="C21" s="12" t="s">
        <v>96</v>
      </c>
      <c r="D21" s="12" t="s">
        <v>97</v>
      </c>
      <c r="E21" s="12">
        <v>0.312</v>
      </c>
      <c r="F21" s="12">
        <v>1.66</v>
      </c>
      <c r="G21" s="12">
        <v>0.221</v>
      </c>
      <c r="H21" s="12">
        <v>0.42599999999999999</v>
      </c>
    </row>
    <row r="22" spans="1:8" x14ac:dyDescent="0.25">
      <c r="A22" s="10"/>
      <c r="B22" s="12"/>
      <c r="C22" s="12">
        <v>-0.73299999999999998</v>
      </c>
      <c r="D22" s="12">
        <v>-0.71699999999999997</v>
      </c>
      <c r="E22" s="12">
        <v>-1.099</v>
      </c>
      <c r="F22" s="12">
        <v>-1.2290000000000001</v>
      </c>
      <c r="G22" s="12">
        <v>-1.101</v>
      </c>
      <c r="H22" s="12">
        <v>-1.1000000000000001</v>
      </c>
    </row>
    <row r="23" spans="1:8" ht="17.25" x14ac:dyDescent="0.25">
      <c r="A23" s="10" t="s">
        <v>9</v>
      </c>
      <c r="B23" s="12"/>
      <c r="C23" s="12" t="s">
        <v>98</v>
      </c>
      <c r="D23" s="12" t="s">
        <v>99</v>
      </c>
      <c r="E23" s="12" t="s">
        <v>143</v>
      </c>
      <c r="F23" s="12" t="s">
        <v>144</v>
      </c>
      <c r="G23" s="12">
        <v>0.93500000000000005</v>
      </c>
      <c r="H23" s="12">
        <v>-0.373</v>
      </c>
    </row>
    <row r="24" spans="1:8" x14ac:dyDescent="0.25">
      <c r="A24" s="10"/>
      <c r="B24" s="12"/>
      <c r="C24" s="12">
        <v>-0.24</v>
      </c>
      <c r="D24" s="12">
        <v>-0.24</v>
      </c>
      <c r="E24" s="12">
        <v>-0.24199999999999999</v>
      </c>
      <c r="F24" s="12">
        <v>-0.24199999999999999</v>
      </c>
      <c r="G24" s="12">
        <v>-1.921</v>
      </c>
      <c r="H24" s="12">
        <v>-0.58599999999999997</v>
      </c>
    </row>
    <row r="25" spans="1:8" ht="17.25" x14ac:dyDescent="0.25">
      <c r="A25" s="10" t="s">
        <v>82</v>
      </c>
      <c r="B25" s="12"/>
      <c r="C25" s="12" t="s">
        <v>100</v>
      </c>
      <c r="D25" s="12" t="s">
        <v>101</v>
      </c>
      <c r="E25" s="12" t="s">
        <v>145</v>
      </c>
      <c r="F25" s="12" t="s">
        <v>146</v>
      </c>
      <c r="G25" s="12" t="s">
        <v>145</v>
      </c>
      <c r="H25" s="12" t="s">
        <v>145</v>
      </c>
    </row>
    <row r="26" spans="1:8" x14ac:dyDescent="0.25">
      <c r="A26" s="10"/>
      <c r="B26" s="12"/>
      <c r="C26" s="12">
        <v>-1.6E-2</v>
      </c>
      <c r="D26" s="12">
        <v>-1.6E-2</v>
      </c>
      <c r="E26" s="12">
        <v>-1.6E-2</v>
      </c>
      <c r="F26" s="12">
        <v>-1.6E-2</v>
      </c>
      <c r="G26" s="12">
        <v>-1.6E-2</v>
      </c>
      <c r="H26" s="12">
        <v>-1.6E-2</v>
      </c>
    </row>
    <row r="27" spans="1:8" ht="17.25" x14ac:dyDescent="0.25">
      <c r="A27" s="10" t="s">
        <v>38</v>
      </c>
      <c r="B27" s="12"/>
      <c r="C27" s="12" t="s">
        <v>102</v>
      </c>
      <c r="D27" s="12"/>
      <c r="E27" s="12"/>
      <c r="F27" s="12"/>
      <c r="G27" s="12"/>
      <c r="H27" s="12"/>
    </row>
    <row r="28" spans="1:8" x14ac:dyDescent="0.25">
      <c r="A28" s="10"/>
      <c r="B28" s="12"/>
      <c r="C28" s="12">
        <v>-4.0000000000000001E-3</v>
      </c>
      <c r="D28" s="12"/>
      <c r="E28" s="12"/>
      <c r="F28" s="12"/>
      <c r="G28" s="12"/>
      <c r="H28" s="12"/>
    </row>
    <row r="29" spans="1:8" ht="17.25" x14ac:dyDescent="0.25">
      <c r="A29" s="10" t="s">
        <v>10</v>
      </c>
      <c r="B29" s="12"/>
      <c r="C29" s="12"/>
      <c r="D29" s="12" t="s">
        <v>103</v>
      </c>
      <c r="E29" s="12" t="s">
        <v>147</v>
      </c>
      <c r="F29" s="12" t="s">
        <v>148</v>
      </c>
      <c r="G29" s="12" t="s">
        <v>149</v>
      </c>
      <c r="H29" s="12" t="s">
        <v>150</v>
      </c>
    </row>
    <row r="30" spans="1:8" x14ac:dyDescent="0.25">
      <c r="A30" s="10"/>
      <c r="B30" s="12"/>
      <c r="C30" s="12"/>
      <c r="D30" s="12">
        <v>-8.3000000000000004E-2</v>
      </c>
      <c r="E30" s="12">
        <v>-8.4000000000000005E-2</v>
      </c>
      <c r="F30" s="12">
        <v>-8.4000000000000005E-2</v>
      </c>
      <c r="G30" s="12">
        <v>-8.5000000000000006E-2</v>
      </c>
      <c r="H30" s="12">
        <v>-8.5000000000000006E-2</v>
      </c>
    </row>
    <row r="31" spans="1:8" ht="17.25" x14ac:dyDescent="0.25">
      <c r="A31" s="10" t="s">
        <v>11</v>
      </c>
      <c r="B31" s="12"/>
      <c r="C31" s="12"/>
      <c r="D31" s="12" t="s">
        <v>104</v>
      </c>
      <c r="E31" s="12" t="s">
        <v>151</v>
      </c>
      <c r="F31" s="12" t="s">
        <v>152</v>
      </c>
      <c r="G31" s="12" t="s">
        <v>153</v>
      </c>
      <c r="H31" s="12" t="s">
        <v>153</v>
      </c>
    </row>
    <row r="32" spans="1:8" x14ac:dyDescent="0.25">
      <c r="A32" s="10"/>
      <c r="B32" s="12"/>
      <c r="C32" s="12"/>
      <c r="D32" s="12">
        <v>-9.1999999999999998E-2</v>
      </c>
      <c r="E32" s="12">
        <v>-9.2999999999999999E-2</v>
      </c>
      <c r="F32" s="12">
        <v>-9.2999999999999999E-2</v>
      </c>
      <c r="G32" s="12">
        <v>-9.2999999999999999E-2</v>
      </c>
      <c r="H32" s="12">
        <v>-9.4E-2</v>
      </c>
    </row>
    <row r="33" spans="1:8" ht="17.25" x14ac:dyDescent="0.25">
      <c r="A33" s="10" t="s">
        <v>12</v>
      </c>
      <c r="B33" s="12"/>
      <c r="C33" s="12"/>
      <c r="D33" s="12" t="s">
        <v>105</v>
      </c>
      <c r="E33" s="12" t="s">
        <v>154</v>
      </c>
      <c r="F33" s="12" t="s">
        <v>155</v>
      </c>
      <c r="G33" s="12" t="s">
        <v>156</v>
      </c>
      <c r="H33" s="12" t="s">
        <v>157</v>
      </c>
    </row>
    <row r="34" spans="1:8" x14ac:dyDescent="0.25">
      <c r="A34" s="10"/>
      <c r="B34" s="12"/>
      <c r="C34" s="12"/>
      <c r="D34" s="12">
        <v>-0.11600000000000001</v>
      </c>
      <c r="E34" s="12">
        <v>-0.11700000000000001</v>
      </c>
      <c r="F34" s="12">
        <v>-0.11799999999999999</v>
      </c>
      <c r="G34" s="12">
        <v>-0.11799999999999999</v>
      </c>
      <c r="H34" s="12">
        <v>-0.12</v>
      </c>
    </row>
    <row r="35" spans="1:8" x14ac:dyDescent="0.25">
      <c r="A35" s="10" t="s">
        <v>13</v>
      </c>
      <c r="B35" s="12"/>
      <c r="C35" s="12"/>
      <c r="D35" s="12"/>
      <c r="E35" s="12">
        <v>5.5E-2</v>
      </c>
      <c r="F35" s="12">
        <v>6.2E-2</v>
      </c>
      <c r="G35" s="12">
        <v>0.158</v>
      </c>
      <c r="H35" s="12">
        <v>5.1999999999999998E-2</v>
      </c>
    </row>
    <row r="36" spans="1:8" x14ac:dyDescent="0.25">
      <c r="A36" s="10"/>
      <c r="B36" s="12"/>
      <c r="C36" s="12"/>
      <c r="D36" s="12"/>
      <c r="E36" s="12">
        <v>-7.6999999999999999E-2</v>
      </c>
      <c r="F36" s="12">
        <v>-9.2999999999999999E-2</v>
      </c>
      <c r="G36" s="12">
        <v>-0.41499999999999998</v>
      </c>
      <c r="H36" s="12">
        <v>-7.6999999999999999E-2</v>
      </c>
    </row>
    <row r="37" spans="1:8" ht="17.25" x14ac:dyDescent="0.25">
      <c r="A37" s="10" t="s">
        <v>14</v>
      </c>
      <c r="B37" s="12"/>
      <c r="C37" s="12"/>
      <c r="D37" s="12"/>
      <c r="E37" s="12" t="s">
        <v>158</v>
      </c>
      <c r="F37" s="12" t="s">
        <v>159</v>
      </c>
      <c r="G37" s="12" t="s">
        <v>160</v>
      </c>
      <c r="H37" s="12" t="s">
        <v>161</v>
      </c>
    </row>
    <row r="38" spans="1:8" x14ac:dyDescent="0.25">
      <c r="A38" s="10"/>
      <c r="B38" s="12"/>
      <c r="C38" s="12"/>
      <c r="D38" s="12"/>
      <c r="E38" s="12">
        <v>-0.13700000000000001</v>
      </c>
      <c r="F38" s="12">
        <v>-0.13700000000000001</v>
      </c>
      <c r="G38" s="12">
        <v>-0.13700000000000001</v>
      </c>
      <c r="H38" s="12">
        <v>-0.13700000000000001</v>
      </c>
    </row>
    <row r="39" spans="1:8" x14ac:dyDescent="0.25">
      <c r="A39" s="10" t="s">
        <v>15</v>
      </c>
      <c r="B39" s="12"/>
      <c r="C39" s="12"/>
      <c r="D39" s="12"/>
      <c r="E39" s="12">
        <v>-0.05</v>
      </c>
      <c r="F39" s="12">
        <v>8.0000000000000002E-3</v>
      </c>
      <c r="G39" s="12">
        <v>-7.8E-2</v>
      </c>
      <c r="H39" s="12">
        <v>-4.8000000000000001E-2</v>
      </c>
    </row>
    <row r="40" spans="1:8" x14ac:dyDescent="0.25">
      <c r="A40" s="10"/>
      <c r="B40" s="12"/>
      <c r="C40" s="12"/>
      <c r="D40" s="12"/>
      <c r="E40" s="12">
        <v>-0.155</v>
      </c>
      <c r="F40" s="12">
        <v>-0.157</v>
      </c>
      <c r="G40" s="12">
        <v>-0.156</v>
      </c>
      <c r="H40" s="12">
        <v>-0.155</v>
      </c>
    </row>
    <row r="41" spans="1:8" ht="17.25" x14ac:dyDescent="0.25">
      <c r="A41" s="10" t="s">
        <v>16</v>
      </c>
      <c r="B41" s="12"/>
      <c r="C41" s="12"/>
      <c r="D41" s="12"/>
      <c r="E41" s="12">
        <v>0.23899999999999999</v>
      </c>
      <c r="F41" s="12" t="s">
        <v>162</v>
      </c>
      <c r="G41" s="12">
        <v>0.217</v>
      </c>
      <c r="H41" s="12">
        <v>0.24199999999999999</v>
      </c>
    </row>
    <row r="42" spans="1:8" x14ac:dyDescent="0.25">
      <c r="A42" s="10"/>
      <c r="B42" s="12"/>
      <c r="C42" s="12"/>
      <c r="D42" s="12"/>
      <c r="E42" s="12">
        <v>-0.155</v>
      </c>
      <c r="F42" s="12">
        <v>-0.156</v>
      </c>
      <c r="G42" s="12">
        <v>-0.156</v>
      </c>
      <c r="H42" s="12">
        <v>-0.155</v>
      </c>
    </row>
    <row r="43" spans="1:8" ht="17.25" x14ac:dyDescent="0.25">
      <c r="A43" s="10" t="s">
        <v>17</v>
      </c>
      <c r="B43" s="12"/>
      <c r="C43" s="12"/>
      <c r="D43" s="12"/>
      <c r="E43" s="12" t="s">
        <v>163</v>
      </c>
      <c r="F43" s="12" t="s">
        <v>164</v>
      </c>
      <c r="G43" s="12" t="s">
        <v>165</v>
      </c>
      <c r="H43" s="12" t="s">
        <v>166</v>
      </c>
    </row>
    <row r="44" spans="1:8" x14ac:dyDescent="0.25">
      <c r="A44" s="10"/>
      <c r="B44" s="12"/>
      <c r="C44" s="12"/>
      <c r="D44" s="12"/>
      <c r="E44" s="12">
        <v>-0.183</v>
      </c>
      <c r="F44" s="12">
        <v>-0.185</v>
      </c>
      <c r="G44" s="12">
        <v>-0.184</v>
      </c>
      <c r="H44" s="12">
        <v>-0.183</v>
      </c>
    </row>
    <row r="45" spans="1:8" ht="17.25" x14ac:dyDescent="0.25">
      <c r="A45" s="10" t="s">
        <v>18</v>
      </c>
      <c r="B45" s="12"/>
      <c r="C45" s="12"/>
      <c r="D45" s="12"/>
      <c r="E45" s="12" t="s">
        <v>167</v>
      </c>
      <c r="F45" s="12" t="s">
        <v>168</v>
      </c>
      <c r="G45" s="12" t="s">
        <v>169</v>
      </c>
      <c r="H45" s="12" t="s">
        <v>170</v>
      </c>
    </row>
    <row r="46" spans="1:8" x14ac:dyDescent="0.25">
      <c r="A46" s="10"/>
      <c r="B46" s="12"/>
      <c r="C46" s="12"/>
      <c r="D46" s="12"/>
      <c r="E46" s="12">
        <v>-0.14499999999999999</v>
      </c>
      <c r="F46" s="12">
        <v>-0.14599999999999999</v>
      </c>
      <c r="G46" s="12">
        <v>-0.14599999999999999</v>
      </c>
      <c r="H46" s="12">
        <v>-0.14499999999999999</v>
      </c>
    </row>
    <row r="47" spans="1:8" ht="17.25" x14ac:dyDescent="0.25">
      <c r="A47" s="10" t="s">
        <v>19</v>
      </c>
      <c r="B47" s="12"/>
      <c r="C47" s="12"/>
      <c r="D47" s="12"/>
      <c r="E47" s="12" t="s">
        <v>171</v>
      </c>
      <c r="F47" s="12" t="s">
        <v>172</v>
      </c>
      <c r="G47" s="12" t="s">
        <v>173</v>
      </c>
      <c r="H47" s="12" t="s">
        <v>174</v>
      </c>
    </row>
    <row r="48" spans="1:8" x14ac:dyDescent="0.25">
      <c r="A48" s="10"/>
      <c r="B48" s="12"/>
      <c r="C48" s="12"/>
      <c r="D48" s="12"/>
      <c r="E48" s="12">
        <v>-0.20200000000000001</v>
      </c>
      <c r="F48" s="12">
        <v>-0.20399999999999999</v>
      </c>
      <c r="G48" s="12">
        <v>-0.20200000000000001</v>
      </c>
      <c r="H48" s="12">
        <v>-0.20200000000000001</v>
      </c>
    </row>
    <row r="49" spans="1:8" ht="17.25" x14ac:dyDescent="0.25">
      <c r="A49" s="10" t="s">
        <v>20</v>
      </c>
      <c r="B49" s="12"/>
      <c r="C49" s="12"/>
      <c r="D49" s="12"/>
      <c r="E49" s="12" t="s">
        <v>175</v>
      </c>
      <c r="F49" s="12" t="s">
        <v>176</v>
      </c>
      <c r="G49" s="12" t="s">
        <v>177</v>
      </c>
      <c r="H49" s="12" t="s">
        <v>178</v>
      </c>
    </row>
    <row r="50" spans="1:8" x14ac:dyDescent="0.25">
      <c r="A50" s="10"/>
      <c r="B50" s="12"/>
      <c r="C50" s="12"/>
      <c r="D50" s="12"/>
      <c r="E50" s="12">
        <v>-0.19</v>
      </c>
      <c r="F50" s="12">
        <v>-0.19</v>
      </c>
      <c r="G50" s="12">
        <v>-0.19</v>
      </c>
      <c r="H50" s="12">
        <v>-0.19</v>
      </c>
    </row>
    <row r="51" spans="1:8" ht="17.25" x14ac:dyDescent="0.25">
      <c r="A51" s="10" t="s">
        <v>21</v>
      </c>
      <c r="B51" s="12"/>
      <c r="C51" s="12"/>
      <c r="D51" s="12"/>
      <c r="E51" s="12" t="s">
        <v>179</v>
      </c>
      <c r="F51" s="12" t="s">
        <v>180</v>
      </c>
      <c r="G51" s="12">
        <v>0.307</v>
      </c>
      <c r="H51" s="12">
        <v>0.36899999999999999</v>
      </c>
    </row>
    <row r="52" spans="1:8" x14ac:dyDescent="0.25">
      <c r="A52" s="10"/>
      <c r="B52" s="12"/>
      <c r="C52" s="12"/>
      <c r="D52" s="12"/>
      <c r="E52" s="12">
        <v>-0.22500000000000001</v>
      </c>
      <c r="F52" s="12">
        <v>-0.22500000000000001</v>
      </c>
      <c r="G52" s="12">
        <v>-0.22800000000000001</v>
      </c>
      <c r="H52" s="12">
        <v>-0.22500000000000001</v>
      </c>
    </row>
    <row r="53" spans="1:8" x14ac:dyDescent="0.25">
      <c r="A53" s="10" t="s">
        <v>22</v>
      </c>
      <c r="B53" s="12"/>
      <c r="C53" s="12"/>
      <c r="D53" s="12"/>
      <c r="E53" s="12">
        <v>-0.22600000000000001</v>
      </c>
      <c r="F53" s="12">
        <v>-0.28299999999999997</v>
      </c>
      <c r="G53" s="12">
        <v>-0.23899999999999999</v>
      </c>
      <c r="H53" s="12">
        <v>-0.21299999999999999</v>
      </c>
    </row>
    <row r="54" spans="1:8" x14ac:dyDescent="0.25">
      <c r="A54" s="10"/>
      <c r="B54" s="12"/>
      <c r="C54" s="12"/>
      <c r="D54" s="12"/>
      <c r="E54" s="12">
        <v>-0.23499999999999999</v>
      </c>
      <c r="F54" s="12">
        <v>-0.246</v>
      </c>
      <c r="G54" s="12">
        <v>-0.23599999999999999</v>
      </c>
      <c r="H54" s="12">
        <v>-0.23499999999999999</v>
      </c>
    </row>
    <row r="55" spans="1:8" ht="17.25" x14ac:dyDescent="0.25">
      <c r="A55" s="10" t="s">
        <v>23</v>
      </c>
      <c r="B55" s="12"/>
      <c r="C55" s="12"/>
      <c r="D55" s="12"/>
      <c r="E55" s="12" t="s">
        <v>181</v>
      </c>
      <c r="F55" s="12" t="s">
        <v>182</v>
      </c>
      <c r="G55" s="12" t="s">
        <v>183</v>
      </c>
      <c r="H55" s="12" t="s">
        <v>184</v>
      </c>
    </row>
    <row r="56" spans="1:8" x14ac:dyDescent="0.25">
      <c r="A56" s="10"/>
      <c r="B56" s="12"/>
      <c r="C56" s="12"/>
      <c r="D56" s="12"/>
      <c r="E56" s="12">
        <v>-0.17399999999999999</v>
      </c>
      <c r="F56" s="12">
        <v>-0.17599999999999999</v>
      </c>
      <c r="G56" s="12">
        <v>-0.17499999999999999</v>
      </c>
      <c r="H56" s="12">
        <v>-0.17399999999999999</v>
      </c>
    </row>
    <row r="57" spans="1:8" ht="17.25" x14ac:dyDescent="0.25">
      <c r="A57" s="10" t="s">
        <v>24</v>
      </c>
      <c r="B57" s="12"/>
      <c r="C57" s="12"/>
      <c r="D57" s="12"/>
      <c r="E57" s="12"/>
      <c r="F57" s="12" t="s">
        <v>185</v>
      </c>
      <c r="G57" s="12"/>
      <c r="H57" s="12"/>
    </row>
    <row r="58" spans="1:8" x14ac:dyDescent="0.25">
      <c r="A58" s="10"/>
      <c r="B58" s="12"/>
      <c r="C58" s="12"/>
      <c r="D58" s="12"/>
      <c r="E58" s="12"/>
      <c r="F58" s="12">
        <v>-4.6820000000000004</v>
      </c>
      <c r="G58" s="12"/>
      <c r="H58" s="12"/>
    </row>
    <row r="59" spans="1:8" x14ac:dyDescent="0.25">
      <c r="A59" s="10" t="s">
        <v>25</v>
      </c>
      <c r="B59" s="12"/>
      <c r="C59" s="12"/>
      <c r="D59" s="12"/>
      <c r="E59" s="12"/>
      <c r="F59" s="12">
        <v>-7.5999999999999998E-2</v>
      </c>
      <c r="G59" s="12"/>
      <c r="H59" s="12"/>
    </row>
    <row r="60" spans="1:8" x14ac:dyDescent="0.25">
      <c r="A60" s="10"/>
      <c r="B60" s="12"/>
      <c r="C60" s="12"/>
      <c r="D60" s="12"/>
      <c r="E60" s="12"/>
      <c r="F60" s="12">
        <v>-0.46800000000000003</v>
      </c>
      <c r="G60" s="12"/>
      <c r="H60" s="12"/>
    </row>
    <row r="61" spans="1:8" x14ac:dyDescent="0.25">
      <c r="A61" s="10" t="s">
        <v>26</v>
      </c>
      <c r="B61" s="12"/>
      <c r="C61" s="12"/>
      <c r="D61" s="12"/>
      <c r="E61" s="12"/>
      <c r="F61" s="12"/>
      <c r="G61" s="12">
        <v>-3.1389999999999998</v>
      </c>
      <c r="H61" s="12"/>
    </row>
    <row r="62" spans="1:8" x14ac:dyDescent="0.25">
      <c r="A62" s="10"/>
      <c r="B62" s="12"/>
      <c r="C62" s="12"/>
      <c r="D62" s="12"/>
      <c r="E62" s="12"/>
      <c r="F62" s="12"/>
      <c r="G62" s="12">
        <v>-2.661</v>
      </c>
      <c r="H62" s="12"/>
    </row>
    <row r="63" spans="1:8" x14ac:dyDescent="0.25">
      <c r="A63" s="10" t="s">
        <v>27</v>
      </c>
      <c r="B63" s="12"/>
      <c r="C63" s="12"/>
      <c r="D63" s="12"/>
      <c r="E63" s="12"/>
      <c r="F63" s="12"/>
      <c r="G63" s="12">
        <v>0.159</v>
      </c>
      <c r="H63" s="12"/>
    </row>
    <row r="64" spans="1:8" x14ac:dyDescent="0.25">
      <c r="A64" s="10"/>
      <c r="B64" s="12"/>
      <c r="C64" s="12"/>
      <c r="D64" s="12"/>
      <c r="E64" s="12"/>
      <c r="F64" s="12"/>
      <c r="G64" s="12">
        <v>-0.88</v>
      </c>
      <c r="H64" s="12"/>
    </row>
    <row r="65" spans="1:8" ht="17.25" x14ac:dyDescent="0.25">
      <c r="A65" s="10" t="s">
        <v>28</v>
      </c>
      <c r="B65" s="12"/>
      <c r="C65" s="12"/>
      <c r="D65" s="12"/>
      <c r="E65" s="12"/>
      <c r="F65" s="12"/>
      <c r="G65" s="12" t="s">
        <v>186</v>
      </c>
      <c r="H65" s="12"/>
    </row>
    <row r="66" spans="1:8" x14ac:dyDescent="0.25">
      <c r="A66" s="10"/>
      <c r="B66" s="12"/>
      <c r="C66" s="12"/>
      <c r="D66" s="12"/>
      <c r="E66" s="12"/>
      <c r="F66" s="12"/>
      <c r="G66" s="12">
        <v>-1.0609999999999999</v>
      </c>
      <c r="H66" s="12"/>
    </row>
    <row r="67" spans="1:8" x14ac:dyDescent="0.25">
      <c r="A67" s="10" t="s">
        <v>29</v>
      </c>
      <c r="B67" s="12"/>
      <c r="C67" s="12"/>
      <c r="D67" s="12"/>
      <c r="E67" s="12"/>
      <c r="F67" s="12"/>
      <c r="G67" s="12">
        <v>-2.726</v>
      </c>
      <c r="H67" s="12"/>
    </row>
    <row r="68" spans="1:8" x14ac:dyDescent="0.25">
      <c r="A68" s="10"/>
      <c r="B68" s="12"/>
      <c r="C68" s="12"/>
      <c r="D68" s="12"/>
      <c r="E68" s="12"/>
      <c r="F68" s="12"/>
      <c r="G68" s="12">
        <v>-3.7069999999999999</v>
      </c>
      <c r="H68" s="12"/>
    </row>
    <row r="69" spans="1:8" x14ac:dyDescent="0.25">
      <c r="A69" s="10" t="s">
        <v>30</v>
      </c>
      <c r="B69" s="12"/>
      <c r="C69" s="12"/>
      <c r="D69" s="12"/>
      <c r="E69" s="12"/>
      <c r="F69" s="12"/>
      <c r="G69" s="12">
        <v>-1.968</v>
      </c>
      <c r="H69" s="12"/>
    </row>
    <row r="70" spans="1:8" x14ac:dyDescent="0.25">
      <c r="A70" s="10"/>
      <c r="B70" s="12"/>
      <c r="C70" s="12"/>
      <c r="D70" s="12"/>
      <c r="E70" s="12"/>
      <c r="F70" s="12"/>
      <c r="G70" s="12">
        <v>-2.9910000000000001</v>
      </c>
      <c r="H70" s="12"/>
    </row>
    <row r="71" spans="1:8" x14ac:dyDescent="0.25">
      <c r="A71" s="10" t="s">
        <v>187</v>
      </c>
      <c r="B71" s="12"/>
      <c r="C71" s="12"/>
      <c r="D71" s="12"/>
      <c r="E71" s="12"/>
      <c r="F71" s="12"/>
      <c r="G71" s="12"/>
      <c r="H71" s="12">
        <v>-0.88800000000000001</v>
      </c>
    </row>
    <row r="72" spans="1:8" x14ac:dyDescent="0.25">
      <c r="A72" s="10"/>
      <c r="B72" s="12"/>
      <c r="C72" s="12"/>
      <c r="D72" s="12"/>
      <c r="E72" s="12"/>
      <c r="F72" s="12"/>
      <c r="G72" s="12"/>
      <c r="H72" s="12">
        <v>-0.71599999999999997</v>
      </c>
    </row>
    <row r="73" spans="1:8" x14ac:dyDescent="0.25">
      <c r="A73" s="10" t="s">
        <v>188</v>
      </c>
      <c r="B73" s="12"/>
      <c r="C73" s="12"/>
      <c r="D73" s="12"/>
      <c r="E73" s="12"/>
      <c r="F73" s="12"/>
      <c r="G73" s="12"/>
      <c r="H73" s="12">
        <v>-0.71299999999999997</v>
      </c>
    </row>
    <row r="74" spans="1:8" x14ac:dyDescent="0.25">
      <c r="A74" s="10"/>
      <c r="B74" s="12"/>
      <c r="C74" s="12"/>
      <c r="D74" s="12"/>
      <c r="E74" s="12"/>
      <c r="F74" s="12"/>
      <c r="G74" s="12"/>
      <c r="H74" s="12">
        <v>-0.82899999999999996</v>
      </c>
    </row>
    <row r="75" spans="1:8" x14ac:dyDescent="0.25">
      <c r="A75" s="10" t="s">
        <v>189</v>
      </c>
      <c r="B75" s="12"/>
      <c r="C75" s="12"/>
      <c r="D75" s="12"/>
      <c r="E75" s="12"/>
      <c r="F75" s="12"/>
      <c r="G75" s="12"/>
      <c r="H75" s="12">
        <v>0.34</v>
      </c>
    </row>
    <row r="76" spans="1:8" x14ac:dyDescent="0.25">
      <c r="A76" s="10"/>
      <c r="B76" s="12"/>
      <c r="C76" s="12"/>
      <c r="D76" s="12"/>
      <c r="E76" s="12"/>
      <c r="F76" s="12"/>
      <c r="G76" s="12"/>
      <c r="H76" s="12">
        <v>-0.72199999999999998</v>
      </c>
    </row>
    <row r="77" spans="1:8" x14ac:dyDescent="0.25">
      <c r="A77" s="10" t="s">
        <v>106</v>
      </c>
      <c r="B77" s="14">
        <v>1396</v>
      </c>
      <c r="C77" s="14">
        <v>1396</v>
      </c>
      <c r="D77" s="14">
        <v>1396</v>
      </c>
      <c r="E77" s="14">
        <v>1396</v>
      </c>
      <c r="F77" s="14">
        <v>1396</v>
      </c>
      <c r="G77" s="14">
        <v>1396</v>
      </c>
      <c r="H77" s="14">
        <v>1396</v>
      </c>
    </row>
    <row r="78" spans="1:8" ht="17.25" x14ac:dyDescent="0.25">
      <c r="A78" s="10" t="s">
        <v>107</v>
      </c>
      <c r="B78" s="12">
        <v>3.4000000000000002E-2</v>
      </c>
      <c r="C78" s="12">
        <v>8.8999999999999996E-2</v>
      </c>
      <c r="D78" s="12">
        <v>0.20100000000000001</v>
      </c>
      <c r="E78" s="12">
        <v>0.26300000000000001</v>
      </c>
      <c r="F78" s="12">
        <v>0.26600000000000001</v>
      </c>
      <c r="G78" s="12">
        <v>0.26500000000000001</v>
      </c>
      <c r="H78" s="12">
        <v>0.26500000000000001</v>
      </c>
    </row>
    <row r="79" spans="1:8" ht="17.25" x14ac:dyDescent="0.25">
      <c r="A79" s="10" t="s">
        <v>108</v>
      </c>
      <c r="B79" s="12">
        <v>1</v>
      </c>
      <c r="C79" s="12">
        <v>1</v>
      </c>
      <c r="D79" s="12">
        <v>1</v>
      </c>
      <c r="E79" s="12">
        <v>1</v>
      </c>
      <c r="F79" s="12">
        <v>1</v>
      </c>
      <c r="G79" s="12">
        <v>1</v>
      </c>
      <c r="H79" s="12">
        <v>1</v>
      </c>
    </row>
    <row r="80" spans="1:8" x14ac:dyDescent="0.25">
      <c r="A80" s="10" t="s">
        <v>109</v>
      </c>
      <c r="B80" s="15">
        <v>-6230.0240000000003</v>
      </c>
      <c r="C80" s="15">
        <v>-6189.1409999999996</v>
      </c>
      <c r="D80" s="15">
        <v>-6097.6440000000002</v>
      </c>
      <c r="E80" s="15">
        <v>-6041.6019999999999</v>
      </c>
      <c r="F80" s="15">
        <v>-6038.6779999999999</v>
      </c>
      <c r="G80" s="15">
        <v>-6039.2190000000001</v>
      </c>
      <c r="H80" s="15">
        <v>-6039.1980000000003</v>
      </c>
    </row>
    <row r="81" spans="1:8" ht="17.25" x14ac:dyDescent="0.25">
      <c r="A81" s="10" t="s">
        <v>110</v>
      </c>
      <c r="B81" s="12" t="s">
        <v>111</v>
      </c>
      <c r="C81" s="12" t="s">
        <v>112</v>
      </c>
      <c r="D81" s="12" t="s">
        <v>113</v>
      </c>
      <c r="E81" s="12" t="s">
        <v>190</v>
      </c>
      <c r="F81" s="12" t="s">
        <v>191</v>
      </c>
      <c r="G81" s="12" t="s">
        <v>192</v>
      </c>
      <c r="H81" s="12" t="s">
        <v>193</v>
      </c>
    </row>
    <row r="82" spans="1:8" ht="17.25" x14ac:dyDescent="0.25">
      <c r="A82" s="10" t="s">
        <v>114</v>
      </c>
      <c r="B82" s="12" t="s">
        <v>115</v>
      </c>
      <c r="C82" s="12" t="s">
        <v>116</v>
      </c>
      <c r="D82" s="12" t="s">
        <v>117</v>
      </c>
      <c r="E82" s="12" t="s">
        <v>194</v>
      </c>
      <c r="F82" s="12" t="s">
        <v>195</v>
      </c>
      <c r="G82" s="12" t="s">
        <v>196</v>
      </c>
      <c r="H82" s="12" t="s">
        <v>197</v>
      </c>
    </row>
    <row r="83" spans="1:8" ht="17.25" x14ac:dyDescent="0.25">
      <c r="A83" s="10" t="s">
        <v>118</v>
      </c>
      <c r="B83" s="12" t="s">
        <v>119</v>
      </c>
      <c r="C83" s="12" t="s">
        <v>120</v>
      </c>
      <c r="D83" s="12" t="s">
        <v>121</v>
      </c>
      <c r="E83" s="12" t="s">
        <v>198</v>
      </c>
      <c r="F83" s="12" t="s">
        <v>199</v>
      </c>
      <c r="G83" s="12" t="s">
        <v>200</v>
      </c>
      <c r="H83" s="12" t="s">
        <v>201</v>
      </c>
    </row>
    <row r="84" spans="1:8" ht="15.75" thickBot="1" x14ac:dyDescent="0.3">
      <c r="A84" s="9"/>
      <c r="B84" s="9"/>
      <c r="C84" s="9"/>
      <c r="D84" s="9"/>
      <c r="E84" s="9"/>
      <c r="F84" s="9"/>
      <c r="G84" s="9"/>
      <c r="H84" s="9"/>
    </row>
    <row r="85" spans="1:8" ht="17.25" customHeight="1" x14ac:dyDescent="0.25">
      <c r="A85" s="16" t="s">
        <v>122</v>
      </c>
      <c r="B85" s="17" t="s">
        <v>123</v>
      </c>
      <c r="C85" s="17"/>
      <c r="D85" s="17"/>
      <c r="E85" s="17"/>
      <c r="F85" s="17"/>
      <c r="G85" s="17"/>
      <c r="H85" s="17"/>
    </row>
  </sheetData>
  <mergeCells count="7">
    <mergeCell ref="A84:H84"/>
    <mergeCell ref="B85:H85"/>
    <mergeCell ref="A1:H1"/>
    <mergeCell ref="B2:H2"/>
    <mergeCell ref="B3:H3"/>
    <mergeCell ref="B4:H4"/>
    <mergeCell ref="A6:H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DA368-2C49-4305-84BF-586330197461}">
  <dimension ref="B2:R32"/>
  <sheetViews>
    <sheetView workbookViewId="0">
      <selection sqref="A1:X1048576"/>
    </sheetView>
  </sheetViews>
  <sheetFormatPr defaultRowHeight="15" x14ac:dyDescent="0.25"/>
  <cols>
    <col min="1" max="1" width="15.5703125" bestFit="1" customWidth="1"/>
    <col min="3" max="3" width="0" hidden="1" customWidth="1"/>
    <col min="6" max="6" width="0" hidden="1" customWidth="1"/>
    <col min="9" max="9" width="0" hidden="1" customWidth="1"/>
    <col min="12" max="12" width="0" hidden="1" customWidth="1"/>
    <col min="15" max="15" width="0" hidden="1" customWidth="1"/>
    <col min="18" max="18" width="0" hidden="1" customWidth="1"/>
  </cols>
  <sheetData>
    <row r="2" spans="2:18" x14ac:dyDescent="0.25">
      <c r="B2" s="2"/>
      <c r="E2" s="2"/>
      <c r="F2" s="1"/>
      <c r="H2" s="2"/>
      <c r="K2" s="2"/>
      <c r="L2" s="1"/>
      <c r="N2" s="2"/>
      <c r="Q2" s="2"/>
      <c r="R2" s="1"/>
    </row>
    <row r="3" spans="2:18" x14ac:dyDescent="0.25">
      <c r="B3" s="2"/>
      <c r="E3" s="2"/>
      <c r="F3" s="1"/>
      <c r="H3" s="2"/>
      <c r="K3" s="2"/>
      <c r="L3" s="1"/>
      <c r="N3" s="2"/>
      <c r="Q3" s="2"/>
      <c r="R3" s="1"/>
    </row>
    <row r="4" spans="2:18" x14ac:dyDescent="0.25">
      <c r="B4" s="2"/>
      <c r="E4" s="2"/>
      <c r="F4" s="1"/>
      <c r="H4" s="2"/>
      <c r="K4" s="2"/>
      <c r="L4" s="1"/>
      <c r="N4" s="2"/>
      <c r="Q4" s="2"/>
      <c r="R4" s="1"/>
    </row>
    <row r="5" spans="2:18" x14ac:dyDescent="0.25">
      <c r="B5" s="2"/>
      <c r="E5" s="2"/>
      <c r="F5" s="1"/>
      <c r="H5" s="2"/>
      <c r="K5" s="2"/>
      <c r="L5" s="1"/>
      <c r="N5" s="2"/>
      <c r="Q5" s="2"/>
      <c r="R5" s="1"/>
    </row>
    <row r="6" spans="2:18" x14ac:dyDescent="0.25">
      <c r="B6" s="2"/>
      <c r="E6" s="2"/>
      <c r="F6" s="1"/>
      <c r="H6" s="2"/>
      <c r="K6" s="2"/>
      <c r="L6" s="1"/>
      <c r="N6" s="2"/>
      <c r="Q6" s="2"/>
      <c r="R6" s="1"/>
    </row>
    <row r="7" spans="2:18" x14ac:dyDescent="0.25">
      <c r="B7" s="2"/>
      <c r="E7" s="2"/>
      <c r="F7" s="1"/>
      <c r="H7" s="2"/>
      <c r="K7" s="2"/>
      <c r="L7" s="1"/>
      <c r="N7" s="2"/>
      <c r="Q7" s="2"/>
      <c r="R7" s="1"/>
    </row>
    <row r="8" spans="2:18" x14ac:dyDescent="0.25">
      <c r="B8" s="2"/>
      <c r="E8" s="2"/>
      <c r="F8" s="1"/>
      <c r="H8" s="2"/>
      <c r="K8" s="2"/>
      <c r="L8" s="1"/>
      <c r="N8" s="2"/>
      <c r="Q8" s="2"/>
      <c r="R8" s="1"/>
    </row>
    <row r="9" spans="2:18" x14ac:dyDescent="0.25">
      <c r="B9" s="2"/>
      <c r="E9" s="2"/>
      <c r="F9" s="1"/>
      <c r="H9" s="2"/>
      <c r="K9" s="2"/>
      <c r="L9" s="1"/>
      <c r="N9" s="2"/>
      <c r="Q9" s="2"/>
      <c r="R9" s="1"/>
    </row>
    <row r="10" spans="2:18" x14ac:dyDescent="0.25">
      <c r="B10" s="2"/>
      <c r="E10" s="2"/>
      <c r="F10" s="1"/>
      <c r="H10" s="2"/>
      <c r="K10" s="2"/>
      <c r="L10" s="1"/>
      <c r="N10" s="2"/>
      <c r="Q10" s="2"/>
      <c r="R10" s="1"/>
    </row>
    <row r="11" spans="2:18" x14ac:dyDescent="0.25">
      <c r="B11" s="2"/>
      <c r="C11" s="1"/>
      <c r="E11" s="2"/>
      <c r="F11" s="1"/>
      <c r="H11" s="2"/>
      <c r="I11" s="1"/>
      <c r="K11" s="2"/>
      <c r="L11" s="1"/>
      <c r="N11" s="2"/>
      <c r="O11" s="1"/>
      <c r="Q11" s="2"/>
      <c r="R11" s="1"/>
    </row>
    <row r="12" spans="2:18" x14ac:dyDescent="0.25">
      <c r="B12" s="2"/>
      <c r="C12" s="1"/>
      <c r="E12" s="2"/>
      <c r="F12" s="1"/>
      <c r="H12" s="2"/>
      <c r="I12" s="1"/>
      <c r="K12" s="2"/>
      <c r="L12" s="1"/>
      <c r="N12" s="2"/>
      <c r="O12" s="1"/>
      <c r="Q12" s="2"/>
      <c r="R12" s="1"/>
    </row>
    <row r="13" spans="2:18" x14ac:dyDescent="0.25">
      <c r="B13" s="2"/>
      <c r="E13" s="2"/>
      <c r="F13" s="1"/>
      <c r="H13" s="2"/>
      <c r="K13" s="2"/>
      <c r="L13" s="1"/>
      <c r="N13" s="2"/>
      <c r="Q13" s="2"/>
      <c r="R13" s="1"/>
    </row>
    <row r="14" spans="2:18" x14ac:dyDescent="0.25">
      <c r="B14" s="2"/>
      <c r="E14" s="2"/>
      <c r="F14" s="1"/>
      <c r="H14" s="2"/>
      <c r="K14" s="2"/>
      <c r="L14" s="1"/>
      <c r="N14" s="2"/>
      <c r="Q14" s="2"/>
      <c r="R14" s="1"/>
    </row>
    <row r="15" spans="2:18" x14ac:dyDescent="0.25">
      <c r="B15" s="2"/>
      <c r="E15" s="2"/>
      <c r="F15" s="1"/>
      <c r="H15" s="2"/>
      <c r="K15" s="2"/>
      <c r="L15" s="1"/>
      <c r="N15" s="2"/>
      <c r="Q15" s="2"/>
      <c r="R15" s="1"/>
    </row>
    <row r="16" spans="2:18" x14ac:dyDescent="0.25">
      <c r="B16" s="2"/>
      <c r="C16" s="1"/>
      <c r="E16" s="2"/>
      <c r="F16" s="1"/>
      <c r="H16" s="2"/>
      <c r="I16" s="1"/>
      <c r="K16" s="2"/>
      <c r="L16" s="1"/>
      <c r="N16" s="2"/>
      <c r="O16" s="1"/>
      <c r="Q16" s="2"/>
      <c r="R16" s="1"/>
    </row>
    <row r="17" spans="2:18" x14ac:dyDescent="0.25">
      <c r="B17" s="2"/>
      <c r="E17" s="2"/>
      <c r="F17" s="1"/>
      <c r="H17" s="2"/>
      <c r="K17" s="2"/>
      <c r="L17" s="1"/>
      <c r="N17" s="2"/>
      <c r="Q17" s="2"/>
      <c r="R17" s="1"/>
    </row>
    <row r="18" spans="2:18" x14ac:dyDescent="0.25">
      <c r="B18" s="2"/>
      <c r="E18" s="2"/>
      <c r="F18" s="1"/>
      <c r="H18" s="2"/>
      <c r="K18" s="2"/>
      <c r="L18" s="1"/>
      <c r="N18" s="2"/>
      <c r="Q18" s="2"/>
      <c r="R18" s="1"/>
    </row>
    <row r="19" spans="2:18" x14ac:dyDescent="0.25">
      <c r="B19" s="2"/>
      <c r="E19" s="2"/>
      <c r="F19" s="1"/>
      <c r="H19" s="2"/>
      <c r="K19" s="2"/>
      <c r="L19" s="1"/>
      <c r="N19" s="2"/>
      <c r="Q19" s="2"/>
      <c r="R19" s="1"/>
    </row>
    <row r="20" spans="2:18" x14ac:dyDescent="0.25">
      <c r="B20" s="2"/>
      <c r="E20" s="2"/>
      <c r="F20" s="1"/>
      <c r="H20" s="2"/>
      <c r="K20" s="2"/>
      <c r="L20" s="1"/>
      <c r="N20" s="2"/>
      <c r="Q20" s="2"/>
      <c r="R20" s="1"/>
    </row>
    <row r="21" spans="2:18" x14ac:dyDescent="0.25">
      <c r="B21" s="2"/>
      <c r="E21" s="2"/>
      <c r="F21" s="1"/>
      <c r="H21" s="2"/>
      <c r="K21" s="2"/>
      <c r="L21" s="1"/>
      <c r="N21" s="2"/>
      <c r="Q21" s="2"/>
      <c r="R21" s="1"/>
    </row>
    <row r="22" spans="2:18" x14ac:dyDescent="0.25">
      <c r="B22" s="2"/>
      <c r="E22" s="2"/>
      <c r="F22" s="1"/>
      <c r="H22" s="2"/>
      <c r="K22" s="2"/>
      <c r="L22" s="1"/>
      <c r="N22" s="2"/>
      <c r="Q22" s="2"/>
      <c r="R22" s="1"/>
    </row>
    <row r="23" spans="2:18" x14ac:dyDescent="0.25">
      <c r="B23" s="2"/>
      <c r="E23" s="2"/>
      <c r="F23" s="1"/>
      <c r="H23" s="2"/>
      <c r="K23" s="2"/>
      <c r="L23" s="1"/>
      <c r="N23" s="2"/>
      <c r="Q23" s="2"/>
      <c r="R23" s="1"/>
    </row>
    <row r="24" spans="2:18" x14ac:dyDescent="0.25">
      <c r="B24" s="2"/>
      <c r="E24" s="2"/>
      <c r="F24" s="1"/>
      <c r="H24" s="2"/>
      <c r="K24" s="2"/>
      <c r="L24" s="1"/>
      <c r="N24" s="2"/>
      <c r="Q24" s="2"/>
      <c r="R24" s="1"/>
    </row>
    <row r="25" spans="2:18" x14ac:dyDescent="0.25">
      <c r="B25" s="2"/>
      <c r="E25" s="2"/>
      <c r="F25" s="1"/>
      <c r="H25" s="2"/>
      <c r="K25" s="2"/>
      <c r="L25" s="1"/>
      <c r="N25" s="2"/>
      <c r="Q25" s="2"/>
      <c r="R25" s="1"/>
    </row>
    <row r="26" spans="2:18" x14ac:dyDescent="0.25">
      <c r="L26" s="1"/>
      <c r="R26" s="1"/>
    </row>
    <row r="27" spans="2:18" x14ac:dyDescent="0.25">
      <c r="L27" s="1"/>
      <c r="R27" s="1"/>
    </row>
    <row r="28" spans="2:18" x14ac:dyDescent="0.25">
      <c r="R28" s="1"/>
    </row>
    <row r="29" spans="2:18" x14ac:dyDescent="0.25">
      <c r="R29" s="1"/>
    </row>
    <row r="30" spans="2:18" x14ac:dyDescent="0.25">
      <c r="R30" s="1"/>
    </row>
    <row r="31" spans="2:18" x14ac:dyDescent="0.25">
      <c r="R31" s="1"/>
    </row>
    <row r="32" spans="2:18" x14ac:dyDescent="0.25">
      <c r="R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AE4A3-EC7A-4E7C-B95B-9E53F7D3736D}">
  <dimension ref="A2:O73"/>
  <sheetViews>
    <sheetView tabSelected="1" topLeftCell="H34" workbookViewId="0">
      <selection activeCell="L14" sqref="L14:O15"/>
    </sheetView>
  </sheetViews>
  <sheetFormatPr defaultRowHeight="15" x14ac:dyDescent="0.25"/>
  <cols>
    <col min="1" max="1" width="20" style="18" bestFit="1" customWidth="1"/>
    <col min="2" max="2" width="10.7109375" style="21" customWidth="1"/>
    <col min="3" max="3" width="9.140625" style="21"/>
    <col min="4" max="4" width="10.7109375" style="21" customWidth="1"/>
    <col min="5" max="5" width="9.28515625" style="21" bestFit="1" customWidth="1"/>
    <col min="6" max="6" width="11.7109375" style="21" customWidth="1"/>
    <col min="7" max="10" width="9.140625" style="18"/>
    <col min="11" max="11" width="20" style="18" bestFit="1" customWidth="1"/>
    <col min="12" max="15" width="9.140625" style="21"/>
    <col min="16" max="16384" width="9.140625" style="18"/>
  </cols>
  <sheetData>
    <row r="2" spans="1:15" x14ac:dyDescent="0.25">
      <c r="H2" s="33"/>
      <c r="I2" s="33"/>
    </row>
    <row r="3" spans="1:15" ht="15.75" thickBot="1" x14ac:dyDescent="0.3">
      <c r="A3" s="25" t="s">
        <v>124</v>
      </c>
      <c r="B3" s="26" t="s">
        <v>125</v>
      </c>
      <c r="C3" s="26" t="s">
        <v>126</v>
      </c>
      <c r="D3" s="26" t="s">
        <v>127</v>
      </c>
      <c r="E3" s="26" t="s">
        <v>128</v>
      </c>
      <c r="F3" s="26" t="s">
        <v>129</v>
      </c>
      <c r="G3" s="26" t="s">
        <v>130</v>
      </c>
      <c r="H3" s="34" t="s">
        <v>222</v>
      </c>
      <c r="I3" s="34" t="s">
        <v>223</v>
      </c>
      <c r="K3" s="25" t="s">
        <v>124</v>
      </c>
      <c r="L3" s="26" t="s">
        <v>125</v>
      </c>
      <c r="M3" s="26" t="s">
        <v>126</v>
      </c>
      <c r="N3" s="26" t="s">
        <v>127</v>
      </c>
      <c r="O3" s="26" t="s">
        <v>128</v>
      </c>
    </row>
    <row r="4" spans="1:15" x14ac:dyDescent="0.25">
      <c r="A4" s="27" t="s">
        <v>1</v>
      </c>
      <c r="B4" s="21" t="str">
        <f>Sheet3!E7</f>
        <v>-0.956***</v>
      </c>
      <c r="C4" s="21" t="str">
        <f>_xlfn.CONCAT(ROUND(Sheet1!T2,3),Sheet1!Y2)</f>
        <v>-0.932***</v>
      </c>
      <c r="D4" s="21" t="str">
        <f>Sheet3!F7</f>
        <v>4.857**</v>
      </c>
      <c r="E4" s="21" t="str">
        <f>_xlfn.CONCAT(ROUND(Sheet1!Z2,3),Sheet1!AE2)</f>
        <v>5.094**</v>
      </c>
      <c r="F4" s="21" t="str">
        <f>Sheet3!G7</f>
        <v>-0.903***</v>
      </c>
      <c r="G4" s="21" t="str">
        <f>_xlfn.CONCAT(ROUND(Sheet1!AF2,3),Sheet1!AK2)</f>
        <v>-0.887***</v>
      </c>
      <c r="H4" s="21" t="str">
        <f>Sheet3!H7</f>
        <v>-0.965***</v>
      </c>
      <c r="I4" s="21" t="str">
        <f>_xlfn.CONCAT(ROUND(Sheet1!AL2,3),Sheet1!AQ2)</f>
        <v>-0.943***</v>
      </c>
      <c r="K4" s="29" t="s">
        <v>1</v>
      </c>
      <c r="L4" s="21" t="str">
        <f t="shared" ref="L4:L67" si="0">C4</f>
        <v>-0.932***</v>
      </c>
      <c r="M4" s="21" t="str">
        <f t="shared" ref="M4:M67" si="1">E4</f>
        <v>5.094**</v>
      </c>
      <c r="N4" s="21" t="str">
        <f t="shared" ref="N4:N67" si="2">G4</f>
        <v>-0.887***</v>
      </c>
      <c r="O4" s="21" t="str">
        <f t="shared" ref="O4:O67" si="3">I4</f>
        <v>-0.943***</v>
      </c>
    </row>
    <row r="5" spans="1:15" x14ac:dyDescent="0.25">
      <c r="A5" s="28"/>
      <c r="B5" s="21">
        <f>ABS(Sheet3!E8)</f>
        <v>0.27600000000000002</v>
      </c>
      <c r="C5" s="21">
        <f>ROUND(Sheet1!V2,3)</f>
        <v>0.27900000000000003</v>
      </c>
      <c r="D5" s="21">
        <f>ABS(Sheet3!F8)</f>
        <v>2.4369999999999998</v>
      </c>
      <c r="E5" s="21">
        <f>ROUND(Sheet1!AB2,3)</f>
        <v>2.4740000000000002</v>
      </c>
      <c r="F5" s="21">
        <f>ABS(Sheet3!G8)</f>
        <v>0.27600000000000002</v>
      </c>
      <c r="G5" s="21">
        <f>ROUND(Sheet1!AH2,3)</f>
        <v>0.27900000000000003</v>
      </c>
      <c r="H5" s="21">
        <f>ABS(Sheet3!H8)</f>
        <v>0.27600000000000002</v>
      </c>
      <c r="I5" s="21">
        <f>ROUND(Sheet1!AN2,3)</f>
        <v>0.27900000000000003</v>
      </c>
      <c r="K5" s="28"/>
      <c r="L5" s="21">
        <f t="shared" si="0"/>
        <v>0.27900000000000003</v>
      </c>
      <c r="M5" s="21">
        <f t="shared" si="1"/>
        <v>2.4740000000000002</v>
      </c>
      <c r="N5" s="21">
        <f t="shared" si="2"/>
        <v>0.27900000000000003</v>
      </c>
      <c r="O5" s="21">
        <f t="shared" si="3"/>
        <v>0.27900000000000003</v>
      </c>
    </row>
    <row r="6" spans="1:15" x14ac:dyDescent="0.25">
      <c r="A6" s="29" t="s">
        <v>3</v>
      </c>
      <c r="B6" s="21" t="str">
        <f>Sheet3!E9</f>
        <v>1.570*</v>
      </c>
      <c r="C6" s="21" t="str">
        <f>_xlfn.CONCAT(ROUND(Sheet1!T4,3),Sheet1!Y4)</f>
        <v>1.358</v>
      </c>
      <c r="D6" s="21" t="str">
        <f>Sheet3!F9</f>
        <v>1.533*</v>
      </c>
      <c r="E6" s="21" t="str">
        <f>_xlfn.CONCAT(ROUND(Sheet1!Z4,3),Sheet1!AE4)</f>
        <v>1.297</v>
      </c>
      <c r="F6" s="21" t="str">
        <f>Sheet3!G9</f>
        <v>1.709*</v>
      </c>
      <c r="G6" s="21" t="str">
        <f>_xlfn.CONCAT(ROUND(Sheet1!AF4,3),Sheet1!AK4)</f>
        <v>1.488</v>
      </c>
      <c r="H6" s="21" t="str">
        <f>Sheet3!H9</f>
        <v>1.645*</v>
      </c>
      <c r="I6" s="21" t="str">
        <f>_xlfn.CONCAT(ROUND(Sheet1!AL4,3),Sheet1!AQ4)</f>
        <v>1.441</v>
      </c>
      <c r="K6" s="29" t="s">
        <v>3</v>
      </c>
      <c r="L6" s="21" t="str">
        <f t="shared" si="0"/>
        <v>1.358</v>
      </c>
      <c r="M6" s="21" t="str">
        <f t="shared" si="1"/>
        <v>1.297</v>
      </c>
      <c r="N6" s="21" t="str">
        <f t="shared" si="2"/>
        <v>1.488</v>
      </c>
      <c r="O6" s="21" t="str">
        <f t="shared" si="3"/>
        <v>1.441</v>
      </c>
    </row>
    <row r="7" spans="1:15" x14ac:dyDescent="0.25">
      <c r="A7" s="29"/>
      <c r="B7" s="21">
        <f>ABS(Sheet3!E10)</f>
        <v>0.90500000000000003</v>
      </c>
      <c r="C7" s="21">
        <f>ROUND(Sheet1!V4,3)</f>
        <v>0.92400000000000004</v>
      </c>
      <c r="D7" s="21">
        <f>ABS(Sheet3!F10)</f>
        <v>0.90800000000000003</v>
      </c>
      <c r="E7" s="21">
        <f>ROUND(Sheet1!AB4,3)</f>
        <v>0.92800000000000005</v>
      </c>
      <c r="F7" s="21">
        <f>ABS(Sheet3!G10)</f>
        <v>0.90800000000000003</v>
      </c>
      <c r="G7" s="21">
        <f>ROUND(Sheet1!AH4,3)</f>
        <v>0.92600000000000005</v>
      </c>
      <c r="H7" s="21">
        <f>ABS(Sheet3!H10)</f>
        <v>0.90400000000000003</v>
      </c>
      <c r="I7" s="21">
        <f>ROUND(Sheet1!AN4,3)</f>
        <v>0.92300000000000004</v>
      </c>
      <c r="K7" s="29"/>
      <c r="L7" s="21">
        <f t="shared" si="0"/>
        <v>0.92400000000000004</v>
      </c>
      <c r="M7" s="21">
        <f t="shared" si="1"/>
        <v>0.92800000000000005</v>
      </c>
      <c r="N7" s="21">
        <f t="shared" si="2"/>
        <v>0.92600000000000005</v>
      </c>
      <c r="O7" s="21">
        <f t="shared" si="3"/>
        <v>0.92300000000000004</v>
      </c>
    </row>
    <row r="8" spans="1:15" x14ac:dyDescent="0.25">
      <c r="A8" s="29" t="s">
        <v>2</v>
      </c>
      <c r="B8" s="21">
        <f>Sheet3!E11</f>
        <v>0.54700000000000004</v>
      </c>
      <c r="C8" s="21" t="str">
        <f>_xlfn.CONCAT(ROUND(Sheet1!T6,3),Sheet1!Y6)</f>
        <v>0.234</v>
      </c>
      <c r="D8" s="21">
        <f>Sheet3!F11</f>
        <v>0.58399999999999996</v>
      </c>
      <c r="E8" s="21" t="str">
        <f>_xlfn.CONCAT(ROUND(Sheet1!Z6,3),Sheet1!AE6)</f>
        <v>0.306</v>
      </c>
      <c r="F8" s="21">
        <f>Sheet3!G11</f>
        <v>0.55200000000000005</v>
      </c>
      <c r="G8" s="21" t="str">
        <f>_xlfn.CONCAT(ROUND(Sheet1!AF6,3),Sheet1!AK6)</f>
        <v>0.246</v>
      </c>
      <c r="H8" s="21">
        <f>Sheet3!H11</f>
        <v>0.54400000000000004</v>
      </c>
      <c r="I8" s="21" t="str">
        <f>_xlfn.CONCAT(ROUND(Sheet1!AL6,3),Sheet1!AQ6)</f>
        <v>0.226</v>
      </c>
      <c r="K8" s="29" t="s">
        <v>2</v>
      </c>
      <c r="L8" s="21" t="str">
        <f t="shared" si="0"/>
        <v>0.234</v>
      </c>
      <c r="M8" s="21" t="str">
        <f t="shared" si="1"/>
        <v>0.306</v>
      </c>
      <c r="N8" s="21" t="str">
        <f t="shared" si="2"/>
        <v>0.246</v>
      </c>
      <c r="O8" s="21" t="str">
        <f t="shared" si="3"/>
        <v>0.226</v>
      </c>
    </row>
    <row r="9" spans="1:15" x14ac:dyDescent="0.25">
      <c r="A9" s="29"/>
      <c r="B9" s="21">
        <f>ABS(Sheet3!E12)</f>
        <v>0.69399999999999995</v>
      </c>
      <c r="C9" s="21">
        <f>ROUND(Sheet1!V6,3)</f>
        <v>0.70699999999999996</v>
      </c>
      <c r="D9" s="21">
        <f>ABS(Sheet3!F12)</f>
        <v>0.69699999999999995</v>
      </c>
      <c r="E9" s="21">
        <f>ROUND(Sheet1!AB6,3)</f>
        <v>0.70899999999999996</v>
      </c>
      <c r="F9" s="21">
        <f>ABS(Sheet3!G12)</f>
        <v>0.69599999999999995</v>
      </c>
      <c r="G9" s="21">
        <f>ROUND(Sheet1!AH6,3)</f>
        <v>0.70899999999999996</v>
      </c>
      <c r="H9" s="21">
        <f>ABS(Sheet3!H12)</f>
        <v>0.69599999999999995</v>
      </c>
      <c r="I9" s="21">
        <f>ROUND(Sheet1!AN6,3)</f>
        <v>0.70799999999999996</v>
      </c>
      <c r="K9" s="29"/>
      <c r="L9" s="21">
        <f t="shared" si="0"/>
        <v>0.70699999999999996</v>
      </c>
      <c r="M9" s="21">
        <f t="shared" si="1"/>
        <v>0.70899999999999996</v>
      </c>
      <c r="N9" s="21">
        <f t="shared" si="2"/>
        <v>0.70899999999999996</v>
      </c>
      <c r="O9" s="21">
        <f t="shared" si="3"/>
        <v>0.70799999999999996</v>
      </c>
    </row>
    <row r="10" spans="1:15" x14ac:dyDescent="0.25">
      <c r="A10" s="29" t="s">
        <v>4</v>
      </c>
      <c r="B10" s="21">
        <f>Sheet3!E13</f>
        <v>-0.67100000000000004</v>
      </c>
      <c r="C10" s="21" t="str">
        <f>_xlfn.CONCAT(ROUND(Sheet1!T8,3),Sheet1!Y8)</f>
        <v>-1.315*</v>
      </c>
      <c r="D10" s="21">
        <f>Sheet3!F13</f>
        <v>-0.621</v>
      </c>
      <c r="E10" s="21" t="str">
        <f>_xlfn.CONCAT(ROUND(Sheet1!Z8,3),Sheet1!AE8)</f>
        <v>-1.234*</v>
      </c>
      <c r="F10" s="21">
        <f>Sheet3!G13</f>
        <v>-0.78900000000000003</v>
      </c>
      <c r="G10" s="21" t="str">
        <f>_xlfn.CONCAT(ROUND(Sheet1!AF8,3),Sheet1!AK8)</f>
        <v>-1.402*</v>
      </c>
      <c r="H10" s="21">
        <f>Sheet3!H13</f>
        <v>-0.63800000000000001</v>
      </c>
      <c r="I10" s="21" t="str">
        <f>_xlfn.CONCAT(ROUND(Sheet1!AL8,3),Sheet1!AQ8)</f>
        <v>-1.292*</v>
      </c>
      <c r="K10" s="29" t="s">
        <v>4</v>
      </c>
      <c r="L10" s="21" t="str">
        <f t="shared" si="0"/>
        <v>-1.315*</v>
      </c>
      <c r="M10" s="21" t="str">
        <f t="shared" si="1"/>
        <v>-1.234*</v>
      </c>
      <c r="N10" s="21" t="str">
        <f t="shared" si="2"/>
        <v>-1.402*</v>
      </c>
      <c r="O10" s="21" t="str">
        <f t="shared" si="3"/>
        <v>-1.292*</v>
      </c>
    </row>
    <row r="11" spans="1:15" x14ac:dyDescent="0.25">
      <c r="A11" s="29"/>
      <c r="B11" s="21">
        <f>ABS(Sheet3!E14)</f>
        <v>0.66500000000000004</v>
      </c>
      <c r="C11" s="21">
        <f>ROUND(Sheet1!V8,3)</f>
        <v>0.68</v>
      </c>
      <c r="D11" s="21">
        <f>ABS(Sheet3!F14)</f>
        <v>0.67</v>
      </c>
      <c r="E11" s="21">
        <f>ROUND(Sheet1!AB8,3)</f>
        <v>0.68500000000000005</v>
      </c>
      <c r="F11" s="21">
        <f>ABS(Sheet3!G14)</f>
        <v>0.83899999999999997</v>
      </c>
      <c r="G11" s="21">
        <f>ROUND(Sheet1!AH8,3)</f>
        <v>0.83399999999999996</v>
      </c>
      <c r="H11" s="21">
        <f>ABS(Sheet3!H14)</f>
        <v>0.66500000000000004</v>
      </c>
      <c r="I11" s="21">
        <f>ROUND(Sheet1!AN8,3)</f>
        <v>0.68100000000000005</v>
      </c>
      <c r="K11" s="29"/>
      <c r="L11" s="21">
        <f t="shared" si="0"/>
        <v>0.68</v>
      </c>
      <c r="M11" s="21">
        <f t="shared" si="1"/>
        <v>0.68500000000000005</v>
      </c>
      <c r="N11" s="21">
        <f t="shared" si="2"/>
        <v>0.83399999999999996</v>
      </c>
      <c r="O11" s="21">
        <f t="shared" si="3"/>
        <v>0.68100000000000005</v>
      </c>
    </row>
    <row r="12" spans="1:15" x14ac:dyDescent="0.25">
      <c r="A12" s="29" t="s">
        <v>5</v>
      </c>
      <c r="B12" s="21">
        <f>Sheet3!E15</f>
        <v>-0.59499999999999997</v>
      </c>
      <c r="C12" s="21" t="str">
        <f>_xlfn.CONCAT(ROUND(Sheet1!T10,3),Sheet1!Y10)</f>
        <v>-0.693</v>
      </c>
      <c r="D12" s="21">
        <f>Sheet3!F15</f>
        <v>-0.60499999999999998</v>
      </c>
      <c r="E12" s="21" t="str">
        <f>_xlfn.CONCAT(ROUND(Sheet1!Z10,3),Sheet1!AE10)</f>
        <v>-0.691</v>
      </c>
      <c r="F12" s="21">
        <f>Sheet3!G15</f>
        <v>0.47499999999999998</v>
      </c>
      <c r="G12" s="21" t="str">
        <f>_xlfn.CONCAT(ROUND(Sheet1!AF10,3),Sheet1!AK10)</f>
        <v>0.483</v>
      </c>
      <c r="H12" s="21">
        <f>Sheet3!H15</f>
        <v>-0.61399999999999999</v>
      </c>
      <c r="I12" s="21" t="str">
        <f>_xlfn.CONCAT(ROUND(Sheet1!AL10,3),Sheet1!AQ10)</f>
        <v>-0.721</v>
      </c>
      <c r="K12" s="29" t="s">
        <v>5</v>
      </c>
      <c r="L12" s="21" t="str">
        <f t="shared" si="0"/>
        <v>-0.693</v>
      </c>
      <c r="M12" s="21" t="str">
        <f t="shared" si="1"/>
        <v>-0.691</v>
      </c>
      <c r="N12" s="21" t="str">
        <f t="shared" si="2"/>
        <v>0.483</v>
      </c>
      <c r="O12" s="21" t="str">
        <f t="shared" si="3"/>
        <v>-0.721</v>
      </c>
    </row>
    <row r="13" spans="1:15" x14ac:dyDescent="0.25">
      <c r="A13" s="29"/>
      <c r="B13" s="21">
        <f>ABS(Sheet3!E16)</f>
        <v>0.746</v>
      </c>
      <c r="C13" s="21">
        <f>ROUND(Sheet1!V10,3)</f>
        <v>0.74</v>
      </c>
      <c r="D13" s="21">
        <f>ABS(Sheet3!F16)</f>
        <v>0.75</v>
      </c>
      <c r="E13" s="21">
        <f>ROUND(Sheet1!AB10,3)</f>
        <v>0.74299999999999999</v>
      </c>
      <c r="F13" s="21">
        <f>ABS(Sheet3!G16)</f>
        <v>0.95399999999999996</v>
      </c>
      <c r="G13" s="21">
        <f>ROUND(Sheet1!AH10,3)</f>
        <v>0.94899999999999995</v>
      </c>
      <c r="H13" s="21">
        <f>ABS(Sheet3!H16)</f>
        <v>0.747</v>
      </c>
      <c r="I13" s="21">
        <f>ROUND(Sheet1!AN10,3)</f>
        <v>0.74099999999999999</v>
      </c>
      <c r="K13" s="29"/>
      <c r="L13" s="21">
        <f t="shared" si="0"/>
        <v>0.74</v>
      </c>
      <c r="M13" s="21">
        <f t="shared" si="1"/>
        <v>0.74299999999999999</v>
      </c>
      <c r="N13" s="21">
        <f t="shared" si="2"/>
        <v>0.94899999999999995</v>
      </c>
      <c r="O13" s="21">
        <f t="shared" si="3"/>
        <v>0.74099999999999999</v>
      </c>
    </row>
    <row r="14" spans="1:15" x14ac:dyDescent="0.25">
      <c r="A14" s="29" t="s">
        <v>80</v>
      </c>
      <c r="B14" s="21" t="str">
        <f>Sheet3!E17</f>
        <v>0.204**</v>
      </c>
      <c r="C14" s="21" t="str">
        <f>_xlfn.CONCAT(ROUND(Sheet1!T12,3),Sheet1!Y12)</f>
        <v>0.088</v>
      </c>
      <c r="D14" s="21" t="str">
        <f>Sheet3!F17</f>
        <v>0.209**</v>
      </c>
      <c r="E14" s="21" t="str">
        <f>_xlfn.CONCAT(ROUND(Sheet1!Z12,3),Sheet1!AE12)</f>
        <v>0.093</v>
      </c>
      <c r="F14" s="21" t="str">
        <f>Sheet3!G17</f>
        <v>0.207**</v>
      </c>
      <c r="G14" s="21" t="str">
        <f>_xlfn.CONCAT(ROUND(Sheet1!AF12,3),Sheet1!AK12)</f>
        <v>0.084</v>
      </c>
      <c r="H14" s="21" t="str">
        <f>Sheet3!H17</f>
        <v>0.210**</v>
      </c>
      <c r="I14" s="21" t="str">
        <f>_xlfn.CONCAT(ROUND(Sheet1!AL12,3),Sheet1!AQ12)</f>
        <v>0.096</v>
      </c>
      <c r="K14" s="29" t="s">
        <v>80</v>
      </c>
      <c r="L14" s="21" t="str">
        <f t="shared" si="0"/>
        <v>0.088</v>
      </c>
      <c r="M14" s="21" t="str">
        <f t="shared" si="1"/>
        <v>0.093</v>
      </c>
      <c r="N14" s="21" t="str">
        <f t="shared" si="2"/>
        <v>0.084</v>
      </c>
      <c r="O14" s="21" t="str">
        <f t="shared" si="3"/>
        <v>0.096</v>
      </c>
    </row>
    <row r="15" spans="1:15" x14ac:dyDescent="0.25">
      <c r="A15" s="29"/>
      <c r="B15" s="21">
        <f>ABS(Sheet3!E18)</f>
        <v>0.10100000000000001</v>
      </c>
      <c r="C15" s="21">
        <f>ROUND(Sheet1!V12,3)</f>
        <v>0.108</v>
      </c>
      <c r="D15" s="21">
        <f>ABS(Sheet3!F18)</f>
        <v>0.10199999999999999</v>
      </c>
      <c r="E15" s="21">
        <f>ROUND(Sheet1!AB12,3)</f>
        <v>0.109</v>
      </c>
      <c r="F15" s="21">
        <f>ABS(Sheet3!G18)</f>
        <v>0.10100000000000001</v>
      </c>
      <c r="G15" s="21">
        <f>ROUND(Sheet1!AH12,3)</f>
        <v>0.109</v>
      </c>
      <c r="H15" s="21">
        <f>ABS(Sheet3!H18)</f>
        <v>0.10100000000000001</v>
      </c>
      <c r="I15" s="21">
        <f>ROUND(Sheet1!AN12,3)</f>
        <v>0.108</v>
      </c>
      <c r="K15" s="29"/>
      <c r="L15" s="21">
        <f t="shared" si="0"/>
        <v>0.108</v>
      </c>
      <c r="M15" s="21">
        <f t="shared" si="1"/>
        <v>0.109</v>
      </c>
      <c r="N15" s="21">
        <f t="shared" si="2"/>
        <v>0.109</v>
      </c>
      <c r="O15" s="21">
        <f t="shared" si="3"/>
        <v>0.108</v>
      </c>
    </row>
    <row r="16" spans="1:15" x14ac:dyDescent="0.25">
      <c r="A16" s="29" t="s">
        <v>6</v>
      </c>
      <c r="B16" s="3">
        <f>Sheet3!E19</f>
        <v>-0.91200000000000003</v>
      </c>
      <c r="C16" s="3" t="str">
        <f>_xlfn.CONCAT(ROUND(Sheet1!T14,3),Sheet1!Y14)</f>
        <v>-0.478</v>
      </c>
      <c r="D16" s="3">
        <f>Sheet3!F19</f>
        <v>-1.0209999999999999</v>
      </c>
      <c r="E16" s="3" t="str">
        <f>_xlfn.CONCAT(ROUND(Sheet1!Z14,3),Sheet1!AE14)</f>
        <v>-0.596</v>
      </c>
      <c r="F16" s="3">
        <f>Sheet3!G19</f>
        <v>-0.92400000000000004</v>
      </c>
      <c r="G16" s="3" t="str">
        <f>_xlfn.CONCAT(ROUND(Sheet1!AF14,3),Sheet1!AK14)</f>
        <v>-0.497</v>
      </c>
      <c r="H16" s="3">
        <f>Sheet3!H19</f>
        <v>-1.032</v>
      </c>
      <c r="I16" s="3" t="str">
        <f>_xlfn.CONCAT(ROUND(Sheet1!AL14,3),Sheet1!AQ14)</f>
        <v>-0.601</v>
      </c>
      <c r="K16" s="29" t="s">
        <v>6</v>
      </c>
      <c r="L16" s="3" t="str">
        <f t="shared" si="0"/>
        <v>-0.478</v>
      </c>
      <c r="M16" s="3" t="str">
        <f t="shared" si="1"/>
        <v>-0.596</v>
      </c>
      <c r="N16" s="3" t="str">
        <f t="shared" si="2"/>
        <v>-0.497</v>
      </c>
      <c r="O16" s="3" t="str">
        <f t="shared" si="3"/>
        <v>-0.601</v>
      </c>
    </row>
    <row r="17" spans="1:15" x14ac:dyDescent="0.25">
      <c r="A17" s="30"/>
      <c r="B17" s="7">
        <f>ABS(Sheet3!E20)</f>
        <v>0.79300000000000004</v>
      </c>
      <c r="C17" s="7">
        <f>ROUND(Sheet1!V14,3)</f>
        <v>0.81</v>
      </c>
      <c r="D17" s="7">
        <f>ABS(Sheet3!F20)</f>
        <v>0.79700000000000004</v>
      </c>
      <c r="E17" s="7">
        <f>ROUND(Sheet1!AB14,3)</f>
        <v>0.81399999999999995</v>
      </c>
      <c r="F17" s="7">
        <f>ABS(Sheet3!G20)</f>
        <v>0.79700000000000004</v>
      </c>
      <c r="G17" s="7">
        <f>ROUND(Sheet1!AH14,3)</f>
        <v>0.81399999999999995</v>
      </c>
      <c r="H17" s="7">
        <f>ABS(Sheet3!H20)</f>
        <v>0.79400000000000004</v>
      </c>
      <c r="I17" s="7">
        <f>ROUND(Sheet1!AN14,3)</f>
        <v>0.81200000000000006</v>
      </c>
      <c r="K17" s="30"/>
      <c r="L17" s="7">
        <f t="shared" si="0"/>
        <v>0.81</v>
      </c>
      <c r="M17" s="7">
        <f t="shared" si="1"/>
        <v>0.81399999999999995</v>
      </c>
      <c r="N17" s="7">
        <f t="shared" si="2"/>
        <v>0.81399999999999995</v>
      </c>
      <c r="O17" s="7">
        <f t="shared" si="3"/>
        <v>0.81200000000000006</v>
      </c>
    </row>
    <row r="18" spans="1:15" x14ac:dyDescent="0.25">
      <c r="A18" s="29" t="s">
        <v>8</v>
      </c>
      <c r="B18" s="21">
        <f>Sheet3!E21</f>
        <v>0.312</v>
      </c>
      <c r="C18" s="21" t="str">
        <f>_xlfn.CONCAT(ROUND(Sheet1!T16,3),Sheet1!Y16)</f>
        <v>0.518</v>
      </c>
      <c r="D18" s="21">
        <f>Sheet3!F21</f>
        <v>1.66</v>
      </c>
      <c r="E18" s="21" t="str">
        <f>_xlfn.CONCAT(ROUND(Sheet1!Z16,3),Sheet1!AE16)</f>
        <v>1.887</v>
      </c>
      <c r="F18" s="21">
        <f>Sheet3!G21</f>
        <v>0.221</v>
      </c>
      <c r="G18" s="21" t="str">
        <f>_xlfn.CONCAT(ROUND(Sheet1!AF16,3),Sheet1!AK16)</f>
        <v>0.388</v>
      </c>
      <c r="H18" s="21">
        <f>Sheet3!H21</f>
        <v>0.42599999999999999</v>
      </c>
      <c r="I18" s="21" t="str">
        <f>_xlfn.CONCAT(ROUND(Sheet1!AL16,3),Sheet1!AQ16)</f>
        <v>0.643</v>
      </c>
      <c r="K18" s="29" t="s">
        <v>8</v>
      </c>
      <c r="L18" s="21" t="str">
        <f t="shared" si="0"/>
        <v>0.518</v>
      </c>
      <c r="M18" s="21" t="str">
        <f t="shared" si="1"/>
        <v>1.887</v>
      </c>
      <c r="N18" s="21" t="str">
        <f t="shared" si="2"/>
        <v>0.388</v>
      </c>
      <c r="O18" s="21" t="str">
        <f t="shared" si="3"/>
        <v>0.643</v>
      </c>
    </row>
    <row r="19" spans="1:15" x14ac:dyDescent="0.25">
      <c r="A19" s="29"/>
      <c r="B19" s="21">
        <f>ABS(Sheet3!E22)</f>
        <v>1.099</v>
      </c>
      <c r="C19" s="21">
        <f>ROUND(Sheet1!V16,3)</f>
        <v>1.107</v>
      </c>
      <c r="D19" s="21">
        <f>ABS(Sheet3!F22)</f>
        <v>1.2290000000000001</v>
      </c>
      <c r="E19" s="21">
        <f>ROUND(Sheet1!AB16,3)</f>
        <v>1.234</v>
      </c>
      <c r="F19" s="21">
        <f>ABS(Sheet3!G22)</f>
        <v>1.101</v>
      </c>
      <c r="G19" s="21">
        <f>ROUND(Sheet1!AH16,3)</f>
        <v>1.1100000000000001</v>
      </c>
      <c r="H19" s="21">
        <f>ABS(Sheet3!H22)</f>
        <v>1.1000000000000001</v>
      </c>
      <c r="I19" s="21">
        <f>ROUND(Sheet1!AN16,3)</f>
        <v>1.1080000000000001</v>
      </c>
      <c r="K19" s="29"/>
      <c r="L19" s="21">
        <f t="shared" si="0"/>
        <v>1.107</v>
      </c>
      <c r="M19" s="21">
        <f t="shared" si="1"/>
        <v>1.234</v>
      </c>
      <c r="N19" s="21">
        <f t="shared" si="2"/>
        <v>1.1100000000000001</v>
      </c>
      <c r="O19" s="21">
        <f t="shared" si="3"/>
        <v>1.1080000000000001</v>
      </c>
    </row>
    <row r="20" spans="1:15" x14ac:dyDescent="0.25">
      <c r="A20" s="29" t="s">
        <v>9</v>
      </c>
      <c r="B20" s="21" t="str">
        <f>Sheet3!E23</f>
        <v>-0.812***</v>
      </c>
      <c r="C20" s="21" t="str">
        <f>_xlfn.CONCAT(ROUND(Sheet1!T18,3),Sheet1!Y18)</f>
        <v>-0.721***</v>
      </c>
      <c r="D20" s="21" t="str">
        <f>Sheet3!F23</f>
        <v>-0.801***</v>
      </c>
      <c r="E20" s="21" t="str">
        <f>_xlfn.CONCAT(ROUND(Sheet1!Z18,3),Sheet1!AE18)</f>
        <v>-0.718***</v>
      </c>
      <c r="F20" s="21">
        <f>Sheet3!G23</f>
        <v>0.93500000000000005</v>
      </c>
      <c r="G20" s="21" t="str">
        <f>_xlfn.CONCAT(ROUND(Sheet1!AF18,3),Sheet1!AK18)</f>
        <v>0.414</v>
      </c>
      <c r="H20" s="21">
        <f>Sheet3!H23</f>
        <v>-0.373</v>
      </c>
      <c r="I20" s="21" t="str">
        <f>_xlfn.CONCAT(ROUND(Sheet1!AL18,3),Sheet1!AQ18)</f>
        <v>-0.312</v>
      </c>
      <c r="K20" s="29" t="s">
        <v>9</v>
      </c>
      <c r="L20" s="21" t="str">
        <f t="shared" si="0"/>
        <v>-0.721***</v>
      </c>
      <c r="M20" s="21" t="str">
        <f t="shared" si="1"/>
        <v>-0.718***</v>
      </c>
      <c r="N20" s="21" t="str">
        <f t="shared" si="2"/>
        <v>0.414</v>
      </c>
      <c r="O20" s="21" t="str">
        <f t="shared" si="3"/>
        <v>-0.312</v>
      </c>
    </row>
    <row r="21" spans="1:15" x14ac:dyDescent="0.25">
      <c r="A21" s="29"/>
      <c r="B21" s="21">
        <f>ABS(Sheet3!E24)</f>
        <v>0.24199999999999999</v>
      </c>
      <c r="C21" s="21">
        <f>ROUND(Sheet1!V18,3)</f>
        <v>0.246</v>
      </c>
      <c r="D21" s="21">
        <f>ABS(Sheet3!F24)</f>
        <v>0.24199999999999999</v>
      </c>
      <c r="E21" s="21">
        <f>ROUND(Sheet1!AB18,3)</f>
        <v>0.246</v>
      </c>
      <c r="F21" s="21">
        <f>ABS(Sheet3!G24)</f>
        <v>1.921</v>
      </c>
      <c r="G21" s="21">
        <f>ROUND(Sheet1!AH18,3)</f>
        <v>1.948</v>
      </c>
      <c r="H21" s="21">
        <f>ABS(Sheet3!H24)</f>
        <v>0.58599999999999997</v>
      </c>
      <c r="I21" s="21">
        <f>ROUND(Sheet1!AN18,3)</f>
        <v>0.58599999999999997</v>
      </c>
      <c r="K21" s="29"/>
      <c r="L21" s="21">
        <f t="shared" si="0"/>
        <v>0.246</v>
      </c>
      <c r="M21" s="21">
        <f t="shared" si="1"/>
        <v>0.246</v>
      </c>
      <c r="N21" s="21">
        <f t="shared" si="2"/>
        <v>1.948</v>
      </c>
      <c r="O21" s="21">
        <f t="shared" si="3"/>
        <v>0.58599999999999997</v>
      </c>
    </row>
    <row r="22" spans="1:15" x14ac:dyDescent="0.25">
      <c r="A22" s="29" t="s">
        <v>82</v>
      </c>
      <c r="B22" s="21" t="str">
        <f>Sheet3!E25</f>
        <v>-0.109***</v>
      </c>
      <c r="C22" s="21" t="str">
        <f>_xlfn.CONCAT(ROUND(Sheet1!T20,3),Sheet1!Y20)</f>
        <v>-0.108***</v>
      </c>
      <c r="D22" s="21" t="str">
        <f>Sheet3!F25</f>
        <v>-0.108***</v>
      </c>
      <c r="E22" s="21" t="str">
        <f>_xlfn.CONCAT(ROUND(Sheet1!Z20,3),Sheet1!AE20)</f>
        <v>-0.107***</v>
      </c>
      <c r="F22" s="21" t="str">
        <f>Sheet3!G25</f>
        <v>-0.109***</v>
      </c>
      <c r="G22" s="21" t="str">
        <f>_xlfn.CONCAT(ROUND(Sheet1!AF20,3),Sheet1!AK20)</f>
        <v>-0.107***</v>
      </c>
      <c r="H22" s="21" t="str">
        <f>Sheet3!H25</f>
        <v>-0.109***</v>
      </c>
      <c r="I22" s="21" t="str">
        <f>_xlfn.CONCAT(ROUND(Sheet1!AL20,3),Sheet1!AQ20)</f>
        <v>-0.109***</v>
      </c>
      <c r="K22" s="29" t="s">
        <v>82</v>
      </c>
      <c r="L22" s="21" t="str">
        <f t="shared" si="0"/>
        <v>-0.108***</v>
      </c>
      <c r="M22" s="21" t="str">
        <f t="shared" si="1"/>
        <v>-0.107***</v>
      </c>
      <c r="N22" s="21" t="str">
        <f t="shared" si="2"/>
        <v>-0.107***</v>
      </c>
      <c r="O22" s="21" t="str">
        <f t="shared" si="3"/>
        <v>-0.109***</v>
      </c>
    </row>
    <row r="23" spans="1:15" x14ac:dyDescent="0.25">
      <c r="A23" s="29"/>
      <c r="B23" s="21">
        <f>ABS(Sheet3!E26)</f>
        <v>1.6E-2</v>
      </c>
      <c r="C23" s="21">
        <f>ROUND(Sheet1!V20,3)</f>
        <v>1.7000000000000001E-2</v>
      </c>
      <c r="D23" s="21">
        <f>ABS(Sheet3!F26)</f>
        <v>1.6E-2</v>
      </c>
      <c r="E23" s="21">
        <f>ROUND(Sheet1!AB20,3)</f>
        <v>1.7000000000000001E-2</v>
      </c>
      <c r="F23" s="21">
        <f>ABS(Sheet3!G26)</f>
        <v>1.6E-2</v>
      </c>
      <c r="G23" s="21">
        <f>ROUND(Sheet1!AH20,3)</f>
        <v>1.7000000000000001E-2</v>
      </c>
      <c r="H23" s="21">
        <f>ABS(Sheet3!H26)</f>
        <v>1.6E-2</v>
      </c>
      <c r="I23" s="21">
        <f>ROUND(Sheet1!AN20,3)</f>
        <v>1.7000000000000001E-2</v>
      </c>
      <c r="K23" s="29"/>
      <c r="L23" s="21">
        <f t="shared" si="0"/>
        <v>1.7000000000000001E-2</v>
      </c>
      <c r="M23" s="21">
        <f t="shared" si="1"/>
        <v>1.7000000000000001E-2</v>
      </c>
      <c r="N23" s="21">
        <f t="shared" si="2"/>
        <v>1.7000000000000001E-2</v>
      </c>
      <c r="O23" s="21">
        <f t="shared" si="3"/>
        <v>1.7000000000000001E-2</v>
      </c>
    </row>
    <row r="24" spans="1:15" x14ac:dyDescent="0.25">
      <c r="A24" s="29" t="s">
        <v>10</v>
      </c>
      <c r="B24" s="21" t="str">
        <f>Sheet3!E29</f>
        <v>0.776***</v>
      </c>
      <c r="C24" s="21" t="str">
        <f>_xlfn.CONCAT(ROUND(Sheet1!T24,3),Sheet1!Y24)</f>
        <v>0.834***</v>
      </c>
      <c r="D24" s="21" t="str">
        <f>Sheet3!F29</f>
        <v>0.782***</v>
      </c>
      <c r="E24" s="21" t="str">
        <f>_xlfn.CONCAT(ROUND(Sheet1!Z24,3),Sheet1!AE24)</f>
        <v>0.841***</v>
      </c>
      <c r="F24" s="21" t="str">
        <f>Sheet3!G29</f>
        <v>0.785***</v>
      </c>
      <c r="G24" s="21" t="str">
        <f>_xlfn.CONCAT(ROUND(Sheet1!AF24,3),Sheet1!AK24)</f>
        <v>0.842***</v>
      </c>
      <c r="H24" s="21" t="str">
        <f>Sheet3!H29</f>
        <v>0.791***</v>
      </c>
      <c r="I24" s="21" t="str">
        <f>_xlfn.CONCAT(ROUND(Sheet1!AL24,3),Sheet1!AQ24)</f>
        <v>0.848***</v>
      </c>
      <c r="K24" s="29" t="s">
        <v>10</v>
      </c>
      <c r="L24" s="21" t="str">
        <f t="shared" si="0"/>
        <v>0.834***</v>
      </c>
      <c r="M24" s="21" t="str">
        <f t="shared" si="1"/>
        <v>0.841***</v>
      </c>
      <c r="N24" s="21" t="str">
        <f t="shared" si="2"/>
        <v>0.842***</v>
      </c>
      <c r="O24" s="21" t="str">
        <f t="shared" si="3"/>
        <v>0.848***</v>
      </c>
    </row>
    <row r="25" spans="1:15" x14ac:dyDescent="0.25">
      <c r="A25" s="29"/>
      <c r="B25" s="21">
        <f>ABS(Sheet3!E30)</f>
        <v>8.4000000000000005E-2</v>
      </c>
      <c r="C25" s="21">
        <f>ROUND(Sheet1!V24,3)</f>
        <v>8.5999999999999993E-2</v>
      </c>
      <c r="D25" s="21">
        <f>ABS(Sheet3!F30)</f>
        <v>8.4000000000000005E-2</v>
      </c>
      <c r="E25" s="21">
        <f>ROUND(Sheet1!AB24,3)</f>
        <v>8.5999999999999993E-2</v>
      </c>
      <c r="F25" s="21">
        <f>ABS(Sheet3!G30)</f>
        <v>8.5000000000000006E-2</v>
      </c>
      <c r="G25" s="21">
        <f>ROUND(Sheet1!AH24,3)</f>
        <v>8.5999999999999993E-2</v>
      </c>
      <c r="H25" s="21">
        <f>ABS(Sheet3!H30)</f>
        <v>8.5000000000000006E-2</v>
      </c>
      <c r="I25" s="21">
        <f>ROUND(Sheet1!AN24,3)</f>
        <v>8.5999999999999993E-2</v>
      </c>
      <c r="K25" s="29"/>
      <c r="L25" s="21">
        <f t="shared" si="0"/>
        <v>8.5999999999999993E-2</v>
      </c>
      <c r="M25" s="21">
        <f t="shared" si="1"/>
        <v>8.5999999999999993E-2</v>
      </c>
      <c r="N25" s="21">
        <f t="shared" si="2"/>
        <v>8.5999999999999993E-2</v>
      </c>
      <c r="O25" s="21">
        <f t="shared" si="3"/>
        <v>8.5999999999999993E-2</v>
      </c>
    </row>
    <row r="26" spans="1:15" x14ac:dyDescent="0.25">
      <c r="A26" s="29" t="s">
        <v>11</v>
      </c>
      <c r="B26" s="21" t="str">
        <f>Sheet3!E31</f>
        <v>-0.280***</v>
      </c>
      <c r="C26" s="21" t="str">
        <f>_xlfn.CONCAT(ROUND(Sheet1!T26,3),Sheet1!Y26)</f>
        <v>-0.18*</v>
      </c>
      <c r="D26" s="21" t="str">
        <f>Sheet3!F31</f>
        <v>-0.273***</v>
      </c>
      <c r="E26" s="21" t="str">
        <f>_xlfn.CONCAT(ROUND(Sheet1!Z26,3),Sheet1!AE26)</f>
        <v>-0.176*</v>
      </c>
      <c r="F26" s="21" t="str">
        <f>Sheet3!G31</f>
        <v>-0.271***</v>
      </c>
      <c r="G26" s="21" t="str">
        <f>_xlfn.CONCAT(ROUND(Sheet1!AF26,3),Sheet1!AK26)</f>
        <v>-0.173*</v>
      </c>
      <c r="H26" s="21" t="str">
        <f>Sheet3!H31</f>
        <v>-0.271***</v>
      </c>
      <c r="I26" s="21" t="str">
        <f>_xlfn.CONCAT(ROUND(Sheet1!AL26,3),Sheet1!AQ26)</f>
        <v>-0.172*</v>
      </c>
      <c r="K26" s="29" t="s">
        <v>11</v>
      </c>
      <c r="L26" s="21" t="str">
        <f t="shared" si="0"/>
        <v>-0.18*</v>
      </c>
      <c r="M26" s="21" t="str">
        <f t="shared" si="1"/>
        <v>-0.176*</v>
      </c>
      <c r="N26" s="21" t="str">
        <f t="shared" si="2"/>
        <v>-0.173*</v>
      </c>
      <c r="O26" s="21" t="str">
        <f t="shared" si="3"/>
        <v>-0.172*</v>
      </c>
    </row>
    <row r="27" spans="1:15" x14ac:dyDescent="0.25">
      <c r="A27" s="29"/>
      <c r="B27" s="21">
        <f>ABS(Sheet3!E32)</f>
        <v>9.2999999999999999E-2</v>
      </c>
      <c r="C27" s="21">
        <f>ROUND(Sheet1!V26,3)</f>
        <v>9.7000000000000003E-2</v>
      </c>
      <c r="D27" s="21">
        <f>ABS(Sheet3!F32)</f>
        <v>9.2999999999999999E-2</v>
      </c>
      <c r="E27" s="21">
        <f>ROUND(Sheet1!AB26,3)</f>
        <v>9.7000000000000003E-2</v>
      </c>
      <c r="F27" s="21">
        <f>ABS(Sheet3!G32)</f>
        <v>9.2999999999999999E-2</v>
      </c>
      <c r="G27" s="21">
        <f>ROUND(Sheet1!AH26,3)</f>
        <v>9.7000000000000003E-2</v>
      </c>
      <c r="H27" s="21">
        <f>ABS(Sheet3!H32)</f>
        <v>9.4E-2</v>
      </c>
      <c r="I27" s="21">
        <f>ROUND(Sheet1!AN26,3)</f>
        <v>9.8000000000000004E-2</v>
      </c>
      <c r="K27" s="29"/>
      <c r="L27" s="21">
        <f t="shared" si="0"/>
        <v>9.7000000000000003E-2</v>
      </c>
      <c r="M27" s="21">
        <f t="shared" si="1"/>
        <v>9.7000000000000003E-2</v>
      </c>
      <c r="N27" s="21">
        <f t="shared" si="2"/>
        <v>9.7000000000000003E-2</v>
      </c>
      <c r="O27" s="21">
        <f t="shared" si="3"/>
        <v>9.8000000000000004E-2</v>
      </c>
    </row>
    <row r="28" spans="1:15" x14ac:dyDescent="0.25">
      <c r="A28" s="29" t="s">
        <v>12</v>
      </c>
      <c r="B28" s="3" t="str">
        <f>Sheet3!E33</f>
        <v>-0.233**</v>
      </c>
      <c r="C28" s="3" t="str">
        <f>_xlfn.CONCAT(ROUND(Sheet1!T28,3),Sheet1!Y28)</f>
        <v>-0.137</v>
      </c>
      <c r="D28" s="3" t="str">
        <f>Sheet3!F33</f>
        <v>-0.235**</v>
      </c>
      <c r="E28" s="3" t="str">
        <f>_xlfn.CONCAT(ROUND(Sheet1!Z28,3),Sheet1!AE28)</f>
        <v>-0.143</v>
      </c>
      <c r="F28" s="3" t="str">
        <f>Sheet3!G33</f>
        <v>-0.238**</v>
      </c>
      <c r="G28" s="3" t="str">
        <f>_xlfn.CONCAT(ROUND(Sheet1!AF28,3),Sheet1!AK28)</f>
        <v>-0.144</v>
      </c>
      <c r="H28" s="3" t="str">
        <f>Sheet3!H33</f>
        <v>-0.261**</v>
      </c>
      <c r="I28" s="3" t="str">
        <f>_xlfn.CONCAT(ROUND(Sheet1!AL28,3),Sheet1!AQ28)</f>
        <v>-0.166</v>
      </c>
      <c r="K28" s="29" t="s">
        <v>12</v>
      </c>
      <c r="L28" s="21" t="str">
        <f t="shared" si="0"/>
        <v>-0.137</v>
      </c>
      <c r="M28" s="21" t="str">
        <f t="shared" si="1"/>
        <v>-0.143</v>
      </c>
      <c r="N28" s="21" t="str">
        <f t="shared" si="2"/>
        <v>-0.144</v>
      </c>
      <c r="O28" s="21" t="str">
        <f t="shared" si="3"/>
        <v>-0.166</v>
      </c>
    </row>
    <row r="29" spans="1:15" x14ac:dyDescent="0.25">
      <c r="A29" s="30"/>
      <c r="B29" s="7">
        <f>ABS(Sheet3!E34)</f>
        <v>0.11700000000000001</v>
      </c>
      <c r="C29" s="7">
        <f>ROUND(Sheet1!V28,3)</f>
        <v>0.121</v>
      </c>
      <c r="D29" s="7">
        <f>ABS(Sheet3!F34)</f>
        <v>0.11799999999999999</v>
      </c>
      <c r="E29" s="7">
        <f>ROUND(Sheet1!AB28,3)</f>
        <v>0.121</v>
      </c>
      <c r="F29" s="7">
        <f>ABS(Sheet3!G34)</f>
        <v>0.11799999999999999</v>
      </c>
      <c r="G29" s="7">
        <f>ROUND(Sheet1!AH28,3)</f>
        <v>0.121</v>
      </c>
      <c r="H29" s="7">
        <f>ABS(Sheet3!H34)</f>
        <v>0.12</v>
      </c>
      <c r="I29" s="7">
        <f>ROUND(Sheet1!AN28,3)</f>
        <v>0.123</v>
      </c>
      <c r="K29" s="30"/>
      <c r="L29" s="7">
        <f t="shared" si="0"/>
        <v>0.121</v>
      </c>
      <c r="M29" s="7">
        <f t="shared" si="1"/>
        <v>0.121</v>
      </c>
      <c r="N29" s="7">
        <f t="shared" si="2"/>
        <v>0.121</v>
      </c>
      <c r="O29" s="7">
        <f t="shared" si="3"/>
        <v>0.123</v>
      </c>
    </row>
    <row r="30" spans="1:15" x14ac:dyDescent="0.25">
      <c r="A30" s="29" t="s">
        <v>13</v>
      </c>
      <c r="B30" s="21">
        <f>Sheet3!E35</f>
        <v>5.5E-2</v>
      </c>
      <c r="C30" s="21" t="str">
        <f>_xlfn.CONCAT(ROUND(Sheet1!T30,3),Sheet1!Y30)</f>
        <v>0.061</v>
      </c>
      <c r="D30" s="21">
        <f>Sheet3!F35</f>
        <v>6.2E-2</v>
      </c>
      <c r="E30" s="21" t="str">
        <f>_xlfn.CONCAT(ROUND(Sheet1!Z30,3),Sheet1!AE30)</f>
        <v>0.052</v>
      </c>
      <c r="F30" s="21">
        <f>Sheet3!G35</f>
        <v>0.158</v>
      </c>
      <c r="G30" s="21" t="str">
        <f>_xlfn.CONCAT(ROUND(Sheet1!AF30,3),Sheet1!AK30)</f>
        <v>0.234</v>
      </c>
      <c r="H30" s="21">
        <f>Sheet3!H35</f>
        <v>5.1999999999999998E-2</v>
      </c>
      <c r="I30" s="21" t="str">
        <f>_xlfn.CONCAT(ROUND(Sheet1!AL30,3),Sheet1!AQ30)</f>
        <v>0.056</v>
      </c>
      <c r="K30" s="29" t="s">
        <v>13</v>
      </c>
      <c r="L30" s="21" t="str">
        <f t="shared" si="0"/>
        <v>0.061</v>
      </c>
      <c r="M30" s="21" t="str">
        <f t="shared" si="1"/>
        <v>0.052</v>
      </c>
      <c r="N30" s="21" t="str">
        <f t="shared" si="2"/>
        <v>0.234</v>
      </c>
      <c r="O30" s="21" t="str">
        <f t="shared" si="3"/>
        <v>0.056</v>
      </c>
    </row>
    <row r="31" spans="1:15" x14ac:dyDescent="0.25">
      <c r="A31" s="29"/>
      <c r="B31" s="21">
        <f>ABS(Sheet3!E36)</f>
        <v>7.6999999999999999E-2</v>
      </c>
      <c r="C31" s="21">
        <f>ROUND(Sheet1!V30,3)</f>
        <v>7.6999999999999999E-2</v>
      </c>
      <c r="D31" s="21">
        <f>ABS(Sheet3!F36)</f>
        <v>9.2999999999999999E-2</v>
      </c>
      <c r="E31" s="21">
        <f>ROUND(Sheet1!AB30,3)</f>
        <v>9.2999999999999999E-2</v>
      </c>
      <c r="F31" s="21">
        <f>ABS(Sheet3!G36)</f>
        <v>0.41499999999999998</v>
      </c>
      <c r="G31" s="21">
        <f>ROUND(Sheet1!AH30,3)</f>
        <v>0.40799999999999997</v>
      </c>
      <c r="H31" s="21">
        <f>ABS(Sheet3!H36)</f>
        <v>7.6999999999999999E-2</v>
      </c>
      <c r="I31" s="21">
        <f>ROUND(Sheet1!AN30,3)</f>
        <v>7.8E-2</v>
      </c>
      <c r="K31" s="29"/>
      <c r="L31" s="21">
        <f t="shared" si="0"/>
        <v>7.6999999999999999E-2</v>
      </c>
      <c r="M31" s="21">
        <f t="shared" si="1"/>
        <v>9.2999999999999999E-2</v>
      </c>
      <c r="N31" s="21">
        <f t="shared" si="2"/>
        <v>0.40799999999999997</v>
      </c>
      <c r="O31" s="21">
        <f t="shared" si="3"/>
        <v>7.8E-2</v>
      </c>
    </row>
    <row r="32" spans="1:15" x14ac:dyDescent="0.25">
      <c r="A32" s="29" t="s">
        <v>224</v>
      </c>
      <c r="B32" s="21" t="str">
        <f>Sheet3!E37</f>
        <v>0.951***</v>
      </c>
      <c r="C32" s="21" t="str">
        <f>_xlfn.CONCAT(ROUND(Sheet1!T32,3),Sheet1!Y32)</f>
        <v>1.092***</v>
      </c>
      <c r="D32" s="21" t="str">
        <f>Sheet3!F37</f>
        <v>0.945***</v>
      </c>
      <c r="E32" s="21" t="str">
        <f>_xlfn.CONCAT(ROUND(Sheet1!Z32,3),Sheet1!AE32)</f>
        <v>1.088***</v>
      </c>
      <c r="F32" s="21" t="str">
        <f>Sheet3!G37</f>
        <v>0.948***</v>
      </c>
      <c r="G32" s="21" t="str">
        <f>_xlfn.CONCAT(ROUND(Sheet1!AF32,3),Sheet1!AK32)</f>
        <v>1.094***</v>
      </c>
      <c r="H32" s="21" t="str">
        <f>Sheet3!H37</f>
        <v>0.960***</v>
      </c>
      <c r="I32" s="21" t="str">
        <f>_xlfn.CONCAT(ROUND(Sheet1!AL32,3),Sheet1!AQ32)</f>
        <v>1.104***</v>
      </c>
      <c r="K32" s="29" t="s">
        <v>224</v>
      </c>
      <c r="L32" s="21" t="str">
        <f t="shared" si="0"/>
        <v>1.092***</v>
      </c>
      <c r="M32" s="21" t="str">
        <f t="shared" si="1"/>
        <v>1.088***</v>
      </c>
      <c r="N32" s="21" t="str">
        <f t="shared" si="2"/>
        <v>1.094***</v>
      </c>
      <c r="O32" s="21" t="str">
        <f t="shared" si="3"/>
        <v>1.104***</v>
      </c>
    </row>
    <row r="33" spans="1:15" x14ac:dyDescent="0.25">
      <c r="A33" s="29"/>
      <c r="B33" s="21">
        <f>ABS(Sheet3!E38)</f>
        <v>0.13700000000000001</v>
      </c>
      <c r="C33" s="21">
        <f>ROUND(Sheet1!V32,3)</f>
        <v>0.14299999999999999</v>
      </c>
      <c r="D33" s="21">
        <f>ABS(Sheet3!F38)</f>
        <v>0.13700000000000001</v>
      </c>
      <c r="E33" s="21">
        <f>ROUND(Sheet1!AB32,3)</f>
        <v>0.14299999999999999</v>
      </c>
      <c r="F33" s="21">
        <f>ABS(Sheet3!G38)</f>
        <v>0.13700000000000001</v>
      </c>
      <c r="G33" s="21">
        <f>ROUND(Sheet1!AH32,3)</f>
        <v>0.14199999999999999</v>
      </c>
      <c r="H33" s="21">
        <f>ABS(Sheet3!H38)</f>
        <v>0.13700000000000001</v>
      </c>
      <c r="I33" s="21">
        <f>ROUND(Sheet1!AN32,3)</f>
        <v>0.14299999999999999</v>
      </c>
      <c r="K33" s="29"/>
      <c r="L33" s="21">
        <f t="shared" si="0"/>
        <v>0.14299999999999999</v>
      </c>
      <c r="M33" s="21">
        <f t="shared" si="1"/>
        <v>0.14299999999999999</v>
      </c>
      <c r="N33" s="21">
        <f t="shared" si="2"/>
        <v>0.14199999999999999</v>
      </c>
      <c r="O33" s="21">
        <f t="shared" si="3"/>
        <v>0.14299999999999999</v>
      </c>
    </row>
    <row r="34" spans="1:15" x14ac:dyDescent="0.25">
      <c r="A34" s="29" t="s">
        <v>15</v>
      </c>
      <c r="B34" s="21">
        <f>Sheet3!E39</f>
        <v>-0.05</v>
      </c>
      <c r="C34" s="21" t="str">
        <f>_xlfn.CONCAT(ROUND(Sheet1!T34,3),Sheet1!Y34)</f>
        <v>0.01</v>
      </c>
      <c r="D34" s="21">
        <f>Sheet3!F39</f>
        <v>8.0000000000000002E-3</v>
      </c>
      <c r="E34" s="21" t="str">
        <f>_xlfn.CONCAT(ROUND(Sheet1!Z34,3),Sheet1!AE34)</f>
        <v>0.065</v>
      </c>
      <c r="F34" s="21">
        <f>Sheet3!G39</f>
        <v>-7.8E-2</v>
      </c>
      <c r="G34" s="21" t="str">
        <f>_xlfn.CONCAT(ROUND(Sheet1!AF34,3),Sheet1!AK34)</f>
        <v>-0.023</v>
      </c>
      <c r="H34" s="21">
        <f>Sheet3!H39</f>
        <v>-4.8000000000000001E-2</v>
      </c>
      <c r="I34" s="21" t="str">
        <f>_xlfn.CONCAT(ROUND(Sheet1!AL34,3),Sheet1!AQ34)</f>
        <v>0.015</v>
      </c>
      <c r="K34" s="29" t="s">
        <v>15</v>
      </c>
      <c r="L34" s="21" t="str">
        <f t="shared" si="0"/>
        <v>0.01</v>
      </c>
      <c r="M34" s="21" t="str">
        <f t="shared" si="1"/>
        <v>0.065</v>
      </c>
      <c r="N34" s="21" t="str">
        <f t="shared" si="2"/>
        <v>-0.023</v>
      </c>
      <c r="O34" s="21" t="str">
        <f t="shared" si="3"/>
        <v>0.015</v>
      </c>
    </row>
    <row r="35" spans="1:15" x14ac:dyDescent="0.25">
      <c r="A35" s="29"/>
      <c r="B35" s="21">
        <f>ABS(Sheet3!E40)</f>
        <v>0.155</v>
      </c>
      <c r="C35" s="21">
        <f>ROUND(Sheet1!V34,3)</f>
        <v>0.156</v>
      </c>
      <c r="D35" s="21">
        <f>ABS(Sheet3!F40)</f>
        <v>0.157</v>
      </c>
      <c r="E35" s="21">
        <f>ROUND(Sheet1!AB34,3)</f>
        <v>0.158</v>
      </c>
      <c r="F35" s="21">
        <f>ABS(Sheet3!G40)</f>
        <v>0.156</v>
      </c>
      <c r="G35" s="21">
        <f>ROUND(Sheet1!AH34,3)</f>
        <v>0.157</v>
      </c>
      <c r="H35" s="21">
        <f>ABS(Sheet3!H40)</f>
        <v>0.155</v>
      </c>
      <c r="I35" s="21">
        <f>ROUND(Sheet1!AN34,3)</f>
        <v>0.156</v>
      </c>
      <c r="K35" s="29"/>
      <c r="L35" s="21">
        <f t="shared" si="0"/>
        <v>0.156</v>
      </c>
      <c r="M35" s="21">
        <f t="shared" si="1"/>
        <v>0.158</v>
      </c>
      <c r="N35" s="21">
        <f t="shared" si="2"/>
        <v>0.157</v>
      </c>
      <c r="O35" s="21">
        <f t="shared" si="3"/>
        <v>0.156</v>
      </c>
    </row>
    <row r="36" spans="1:15" x14ac:dyDescent="0.25">
      <c r="A36" s="29" t="s">
        <v>16</v>
      </c>
      <c r="B36" s="21">
        <f>Sheet3!E41</f>
        <v>0.23899999999999999</v>
      </c>
      <c r="C36" s="21" t="str">
        <f>_xlfn.CONCAT(ROUND(Sheet1!T36,3),Sheet1!Y36)</f>
        <v>0.203</v>
      </c>
      <c r="D36" s="21" t="str">
        <f>Sheet3!F41</f>
        <v>0.286*</v>
      </c>
      <c r="E36" s="21" t="str">
        <f>_xlfn.CONCAT(ROUND(Sheet1!Z36,3),Sheet1!AE36)</f>
        <v>0.252</v>
      </c>
      <c r="F36" s="21">
        <f>Sheet3!G41</f>
        <v>0.217</v>
      </c>
      <c r="G36" s="21" t="str">
        <f>_xlfn.CONCAT(ROUND(Sheet1!AF36,3),Sheet1!AK36)</f>
        <v>0.178</v>
      </c>
      <c r="H36" s="21">
        <f>Sheet3!H41</f>
        <v>0.24199999999999999</v>
      </c>
      <c r="I36" s="21" t="str">
        <f>_xlfn.CONCAT(ROUND(Sheet1!AL36,3),Sheet1!AQ36)</f>
        <v>0.209</v>
      </c>
      <c r="K36" s="29" t="s">
        <v>16</v>
      </c>
      <c r="L36" s="21" t="str">
        <f t="shared" si="0"/>
        <v>0.203</v>
      </c>
      <c r="M36" s="21" t="str">
        <f t="shared" si="1"/>
        <v>0.252</v>
      </c>
      <c r="N36" s="21" t="str">
        <f t="shared" si="2"/>
        <v>0.178</v>
      </c>
      <c r="O36" s="21" t="str">
        <f t="shared" si="3"/>
        <v>0.209</v>
      </c>
    </row>
    <row r="37" spans="1:15" x14ac:dyDescent="0.25">
      <c r="A37" s="29"/>
      <c r="B37" s="21">
        <f>ABS(Sheet3!E42)</f>
        <v>0.155</v>
      </c>
      <c r="C37" s="21">
        <f>ROUND(Sheet1!V36,3)</f>
        <v>0.156</v>
      </c>
      <c r="D37" s="21">
        <f>ABS(Sheet3!F42)</f>
        <v>0.156</v>
      </c>
      <c r="E37" s="21">
        <f>ROUND(Sheet1!AB36,3)</f>
        <v>0.157</v>
      </c>
      <c r="F37" s="21">
        <f>ABS(Sheet3!G42)</f>
        <v>0.156</v>
      </c>
      <c r="G37" s="21">
        <f>ROUND(Sheet1!AH36,3)</f>
        <v>0.157</v>
      </c>
      <c r="H37" s="21">
        <f>ABS(Sheet3!H42)</f>
        <v>0.155</v>
      </c>
      <c r="I37" s="21">
        <f>ROUND(Sheet1!AN36,3)</f>
        <v>0.156</v>
      </c>
      <c r="K37" s="29"/>
      <c r="L37" s="21">
        <f t="shared" si="0"/>
        <v>0.156</v>
      </c>
      <c r="M37" s="21">
        <f t="shared" si="1"/>
        <v>0.157</v>
      </c>
      <c r="N37" s="21">
        <f t="shared" si="2"/>
        <v>0.157</v>
      </c>
      <c r="O37" s="21">
        <f t="shared" si="3"/>
        <v>0.156</v>
      </c>
    </row>
    <row r="38" spans="1:15" x14ac:dyDescent="0.25">
      <c r="A38" s="29" t="s">
        <v>17</v>
      </c>
      <c r="B38" s="21" t="str">
        <f>Sheet3!E43</f>
        <v>0.544***</v>
      </c>
      <c r="C38" s="21" t="str">
        <f>_xlfn.CONCAT(ROUND(Sheet1!T38,3),Sheet1!Y38)</f>
        <v>0.474**</v>
      </c>
      <c r="D38" s="21" t="str">
        <f>Sheet3!F43</f>
        <v>0.572***</v>
      </c>
      <c r="E38" s="21" t="str">
        <f>_xlfn.CONCAT(ROUND(Sheet1!Z38,3),Sheet1!AE38)</f>
        <v>0.501***</v>
      </c>
      <c r="F38" s="21" t="str">
        <f>Sheet3!G43</f>
        <v>0.514***</v>
      </c>
      <c r="G38" s="21" t="str">
        <f>_xlfn.CONCAT(ROUND(Sheet1!AF38,3),Sheet1!AK38)</f>
        <v>0.437**</v>
      </c>
      <c r="H38" s="21" t="str">
        <f>Sheet3!H43</f>
        <v>0.548***</v>
      </c>
      <c r="I38" s="21" t="str">
        <f>_xlfn.CONCAT(ROUND(Sheet1!AL38,3),Sheet1!AQ38)</f>
        <v>0.481**</v>
      </c>
      <c r="K38" s="29" t="s">
        <v>17</v>
      </c>
      <c r="L38" s="21" t="str">
        <f t="shared" si="0"/>
        <v>0.474**</v>
      </c>
      <c r="M38" s="21" t="str">
        <f t="shared" si="1"/>
        <v>0.501***</v>
      </c>
      <c r="N38" s="21" t="str">
        <f t="shared" si="2"/>
        <v>0.437**</v>
      </c>
      <c r="O38" s="21" t="str">
        <f t="shared" si="3"/>
        <v>0.481**</v>
      </c>
    </row>
    <row r="39" spans="1:15" x14ac:dyDescent="0.25">
      <c r="A39" s="29"/>
      <c r="B39" s="21">
        <f>ABS(Sheet3!E44)</f>
        <v>0.183</v>
      </c>
      <c r="C39" s="21">
        <f>ROUND(Sheet1!V38,3)</f>
        <v>0.187</v>
      </c>
      <c r="D39" s="21">
        <f>ABS(Sheet3!F44)</f>
        <v>0.185</v>
      </c>
      <c r="E39" s="21">
        <f>ROUND(Sheet1!AB38,3)</f>
        <v>0.188</v>
      </c>
      <c r="F39" s="21">
        <f>ABS(Sheet3!G44)</f>
        <v>0.184</v>
      </c>
      <c r="G39" s="21">
        <f>ROUND(Sheet1!AH38,3)</f>
        <v>0.188</v>
      </c>
      <c r="H39" s="21">
        <f>ABS(Sheet3!H44)</f>
        <v>0.183</v>
      </c>
      <c r="I39" s="21">
        <f>ROUND(Sheet1!AN38,3)</f>
        <v>0.187</v>
      </c>
      <c r="K39" s="29"/>
      <c r="L39" s="21">
        <f t="shared" si="0"/>
        <v>0.187</v>
      </c>
      <c r="M39" s="21">
        <f t="shared" si="1"/>
        <v>0.188</v>
      </c>
      <c r="N39" s="21">
        <f t="shared" si="2"/>
        <v>0.188</v>
      </c>
      <c r="O39" s="21">
        <f t="shared" si="3"/>
        <v>0.187</v>
      </c>
    </row>
    <row r="40" spans="1:15" x14ac:dyDescent="0.25">
      <c r="A40" s="29" t="s">
        <v>18</v>
      </c>
      <c r="B40" s="21" t="str">
        <f>Sheet3!E45</f>
        <v>0.394***</v>
      </c>
      <c r="C40" s="21" t="str">
        <f>_xlfn.CONCAT(ROUND(Sheet1!T40,3),Sheet1!Y40)</f>
        <v>0.363**</v>
      </c>
      <c r="D40" s="21" t="str">
        <f>Sheet3!F45</f>
        <v>0.391***</v>
      </c>
      <c r="E40" s="21" t="str">
        <f>_xlfn.CONCAT(ROUND(Sheet1!Z40,3),Sheet1!AE40)</f>
        <v>0.361**</v>
      </c>
      <c r="F40" s="21" t="str">
        <f>Sheet3!G45</f>
        <v>0.380***</v>
      </c>
      <c r="G40" s="21" t="str">
        <f>_xlfn.CONCAT(ROUND(Sheet1!AF40,3),Sheet1!AK40)</f>
        <v>0.343**</v>
      </c>
      <c r="H40" s="21" t="str">
        <f>Sheet3!H45</f>
        <v>0.390***</v>
      </c>
      <c r="I40" s="21" t="str">
        <f>_xlfn.CONCAT(ROUND(Sheet1!AL40,3),Sheet1!AQ40)</f>
        <v>0.362**</v>
      </c>
      <c r="K40" s="29" t="s">
        <v>18</v>
      </c>
      <c r="L40" s="21" t="str">
        <f t="shared" si="0"/>
        <v>0.363**</v>
      </c>
      <c r="M40" s="21" t="str">
        <f t="shared" si="1"/>
        <v>0.361**</v>
      </c>
      <c r="N40" s="21" t="str">
        <f t="shared" si="2"/>
        <v>0.343**</v>
      </c>
      <c r="O40" s="21" t="str">
        <f t="shared" si="3"/>
        <v>0.362**</v>
      </c>
    </row>
    <row r="41" spans="1:15" x14ac:dyDescent="0.25">
      <c r="A41" s="29"/>
      <c r="B41" s="21">
        <f>ABS(Sheet3!E46)</f>
        <v>0.14499999999999999</v>
      </c>
      <c r="C41" s="21">
        <f>ROUND(Sheet1!V40,3)</f>
        <v>0.14799999999999999</v>
      </c>
      <c r="D41" s="21">
        <f>ABS(Sheet3!F46)</f>
        <v>0.14599999999999999</v>
      </c>
      <c r="E41" s="21">
        <f>ROUND(Sheet1!AB40,3)</f>
        <v>0.14799999999999999</v>
      </c>
      <c r="F41" s="21">
        <f>ABS(Sheet3!G46)</f>
        <v>0.14599999999999999</v>
      </c>
      <c r="G41" s="21">
        <f>ROUND(Sheet1!AH40,3)</f>
        <v>0.14899999999999999</v>
      </c>
      <c r="H41" s="21">
        <f>ABS(Sheet3!H46)</f>
        <v>0.14499999999999999</v>
      </c>
      <c r="I41" s="21">
        <f>ROUND(Sheet1!AN40,3)</f>
        <v>0.14799999999999999</v>
      </c>
      <c r="K41" s="29"/>
      <c r="L41" s="21">
        <f t="shared" si="0"/>
        <v>0.14799999999999999</v>
      </c>
      <c r="M41" s="21">
        <f t="shared" si="1"/>
        <v>0.14799999999999999</v>
      </c>
      <c r="N41" s="21">
        <f t="shared" si="2"/>
        <v>0.14899999999999999</v>
      </c>
      <c r="O41" s="21">
        <f t="shared" si="3"/>
        <v>0.14799999999999999</v>
      </c>
    </row>
    <row r="42" spans="1:15" x14ac:dyDescent="0.25">
      <c r="A42" s="29" t="s">
        <v>19</v>
      </c>
      <c r="B42" s="21" t="str">
        <f>Sheet3!E47</f>
        <v>0.793***</v>
      </c>
      <c r="C42" s="21" t="str">
        <f>_xlfn.CONCAT(ROUND(Sheet1!T42,3),Sheet1!Y42)</f>
        <v>0.732***</v>
      </c>
      <c r="D42" s="21" t="str">
        <f>Sheet3!F47</f>
        <v>0.820***</v>
      </c>
      <c r="E42" s="21" t="str">
        <f>_xlfn.CONCAT(ROUND(Sheet1!Z42,3),Sheet1!AE42)</f>
        <v>0.755***</v>
      </c>
      <c r="F42" s="21" t="str">
        <f>Sheet3!G47</f>
        <v>0.770***</v>
      </c>
      <c r="G42" s="21" t="str">
        <f>_xlfn.CONCAT(ROUND(Sheet1!AF42,3),Sheet1!AK42)</f>
        <v>0.703***</v>
      </c>
      <c r="H42" s="21" t="str">
        <f>Sheet3!H47</f>
        <v>0.797***</v>
      </c>
      <c r="I42" s="21" t="str">
        <f>_xlfn.CONCAT(ROUND(Sheet1!AL42,3),Sheet1!AQ42)</f>
        <v>0.74***</v>
      </c>
      <c r="K42" s="29" t="s">
        <v>19</v>
      </c>
      <c r="L42" s="21" t="str">
        <f t="shared" si="0"/>
        <v>0.732***</v>
      </c>
      <c r="M42" s="21" t="str">
        <f t="shared" si="1"/>
        <v>0.755***</v>
      </c>
      <c r="N42" s="21" t="str">
        <f t="shared" si="2"/>
        <v>0.703***</v>
      </c>
      <c r="O42" s="21" t="str">
        <f t="shared" si="3"/>
        <v>0.74***</v>
      </c>
    </row>
    <row r="43" spans="1:15" x14ac:dyDescent="0.25">
      <c r="A43" s="29"/>
      <c r="B43" s="21">
        <f>ABS(Sheet3!E48)</f>
        <v>0.20200000000000001</v>
      </c>
      <c r="C43" s="21">
        <f>ROUND(Sheet1!V42,3)</f>
        <v>0.20300000000000001</v>
      </c>
      <c r="D43" s="21">
        <f>ABS(Sheet3!F48)</f>
        <v>0.20399999999999999</v>
      </c>
      <c r="E43" s="21">
        <f>ROUND(Sheet1!AB42,3)</f>
        <v>0.20599999999999999</v>
      </c>
      <c r="F43" s="21">
        <f>ABS(Sheet3!G48)</f>
        <v>0.20200000000000001</v>
      </c>
      <c r="G43" s="21">
        <f>ROUND(Sheet1!AH42,3)</f>
        <v>0.20399999999999999</v>
      </c>
      <c r="H43" s="21">
        <f>ABS(Sheet3!H48)</f>
        <v>0.20200000000000001</v>
      </c>
      <c r="I43" s="21">
        <f>ROUND(Sheet1!AN42,3)</f>
        <v>0.20399999999999999</v>
      </c>
      <c r="K43" s="29"/>
      <c r="L43" s="21">
        <f t="shared" si="0"/>
        <v>0.20300000000000001</v>
      </c>
      <c r="M43" s="21">
        <f t="shared" si="1"/>
        <v>0.20599999999999999</v>
      </c>
      <c r="N43" s="21">
        <f t="shared" si="2"/>
        <v>0.20399999999999999</v>
      </c>
      <c r="O43" s="21">
        <f t="shared" si="3"/>
        <v>0.20399999999999999</v>
      </c>
    </row>
    <row r="44" spans="1:15" x14ac:dyDescent="0.25">
      <c r="A44" s="29" t="s">
        <v>20</v>
      </c>
      <c r="B44" s="21" t="str">
        <f>Sheet3!E49</f>
        <v>0.403**</v>
      </c>
      <c r="C44" s="21" t="str">
        <f>_xlfn.CONCAT(ROUND(Sheet1!T44,3),Sheet1!Y44)</f>
        <v>0.309</v>
      </c>
      <c r="D44" s="21" t="str">
        <f>Sheet3!F49</f>
        <v>0.417**</v>
      </c>
      <c r="E44" s="21" t="str">
        <f>_xlfn.CONCAT(ROUND(Sheet1!Z44,3),Sheet1!AE44)</f>
        <v>0.323*</v>
      </c>
      <c r="F44" s="21" t="str">
        <f>Sheet3!G49</f>
        <v>0.380**</v>
      </c>
      <c r="G44" s="21" t="str">
        <f>_xlfn.CONCAT(ROUND(Sheet1!AF44,3),Sheet1!AK44)</f>
        <v>0.279</v>
      </c>
      <c r="H44" s="21" t="str">
        <f>Sheet3!H49</f>
        <v>0.394**</v>
      </c>
      <c r="I44" s="21" t="str">
        <f>_xlfn.CONCAT(ROUND(Sheet1!AL44,3),Sheet1!AQ44)</f>
        <v>0.302</v>
      </c>
      <c r="K44" s="29" t="s">
        <v>20</v>
      </c>
      <c r="L44" s="21" t="str">
        <f t="shared" si="0"/>
        <v>0.309</v>
      </c>
      <c r="M44" s="21" t="str">
        <f t="shared" si="1"/>
        <v>0.323*</v>
      </c>
      <c r="N44" s="21" t="str">
        <f t="shared" si="2"/>
        <v>0.279</v>
      </c>
      <c r="O44" s="21" t="str">
        <f t="shared" si="3"/>
        <v>0.302</v>
      </c>
    </row>
    <row r="45" spans="1:15" x14ac:dyDescent="0.25">
      <c r="A45" s="29"/>
      <c r="B45" s="21">
        <f>ABS(Sheet3!E50)</f>
        <v>0.19</v>
      </c>
      <c r="C45" s="21">
        <f>ROUND(Sheet1!V44,3)</f>
        <v>0.19400000000000001</v>
      </c>
      <c r="D45" s="21">
        <f>ABS(Sheet3!F50)</f>
        <v>0.19</v>
      </c>
      <c r="E45" s="21">
        <f>ROUND(Sheet1!AB44,3)</f>
        <v>0.19400000000000001</v>
      </c>
      <c r="F45" s="21">
        <f>ABS(Sheet3!G50)</f>
        <v>0.19</v>
      </c>
      <c r="G45" s="21">
        <f>ROUND(Sheet1!AH44,3)</f>
        <v>0.19400000000000001</v>
      </c>
      <c r="H45" s="21">
        <f>ABS(Sheet3!H50)</f>
        <v>0.19</v>
      </c>
      <c r="I45" s="21">
        <f>ROUND(Sheet1!AN44,3)</f>
        <v>0.19400000000000001</v>
      </c>
      <c r="K45" s="29"/>
      <c r="L45" s="21">
        <f t="shared" si="0"/>
        <v>0.19400000000000001</v>
      </c>
      <c r="M45" s="21">
        <f t="shared" si="1"/>
        <v>0.19400000000000001</v>
      </c>
      <c r="N45" s="21">
        <f t="shared" si="2"/>
        <v>0.19400000000000001</v>
      </c>
      <c r="O45" s="21">
        <f t="shared" si="3"/>
        <v>0.19400000000000001</v>
      </c>
    </row>
    <row r="46" spans="1:15" x14ac:dyDescent="0.25">
      <c r="A46" s="29" t="s">
        <v>21</v>
      </c>
      <c r="B46" s="21" t="str">
        <f>Sheet3!E51</f>
        <v>0.375*</v>
      </c>
      <c r="C46" s="21" t="str">
        <f>_xlfn.CONCAT(ROUND(Sheet1!T46,3),Sheet1!Y46)</f>
        <v>0.337</v>
      </c>
      <c r="D46" s="21" t="str">
        <f>Sheet3!F51</f>
        <v>0.405*</v>
      </c>
      <c r="E46" s="21" t="str">
        <f>_xlfn.CONCAT(ROUND(Sheet1!Z46,3),Sheet1!AE46)</f>
        <v>0.364</v>
      </c>
      <c r="F46" s="21">
        <f>Sheet3!G51</f>
        <v>0.307</v>
      </c>
      <c r="G46" s="21" t="str">
        <f>_xlfn.CONCAT(ROUND(Sheet1!AF46,3),Sheet1!AK46)</f>
        <v>0.26</v>
      </c>
      <c r="H46" s="21">
        <f>Sheet3!H51</f>
        <v>0.36899999999999999</v>
      </c>
      <c r="I46" s="21" t="str">
        <f>_xlfn.CONCAT(ROUND(Sheet1!AL46,3),Sheet1!AQ46)</f>
        <v>0.325</v>
      </c>
      <c r="K46" s="29" t="s">
        <v>21</v>
      </c>
      <c r="L46" s="21" t="str">
        <f t="shared" si="0"/>
        <v>0.337</v>
      </c>
      <c r="M46" s="21" t="str">
        <f t="shared" si="1"/>
        <v>0.364</v>
      </c>
      <c r="N46" s="21" t="str">
        <f t="shared" si="2"/>
        <v>0.26</v>
      </c>
      <c r="O46" s="21" t="str">
        <f t="shared" si="3"/>
        <v>0.325</v>
      </c>
    </row>
    <row r="47" spans="1:15" x14ac:dyDescent="0.25">
      <c r="A47" s="29"/>
      <c r="B47" s="21">
        <f>ABS(Sheet3!E52)</f>
        <v>0.22500000000000001</v>
      </c>
      <c r="C47" s="21">
        <f>ROUND(Sheet1!V46,3)</f>
        <v>0.23100000000000001</v>
      </c>
      <c r="D47" s="21">
        <f>ABS(Sheet3!F52)</f>
        <v>0.22500000000000001</v>
      </c>
      <c r="E47" s="21">
        <f>ROUND(Sheet1!AB46,3)</f>
        <v>0.23100000000000001</v>
      </c>
      <c r="F47" s="21">
        <f>ABS(Sheet3!G52)</f>
        <v>0.22800000000000001</v>
      </c>
      <c r="G47" s="21">
        <f>ROUND(Sheet1!AH46,3)</f>
        <v>0.23400000000000001</v>
      </c>
      <c r="H47" s="21">
        <f>ABS(Sheet3!H52)</f>
        <v>0.22500000000000001</v>
      </c>
      <c r="I47" s="21">
        <f>ROUND(Sheet1!AN46,3)</f>
        <v>0.23100000000000001</v>
      </c>
      <c r="K47" s="29"/>
      <c r="L47" s="21">
        <f t="shared" si="0"/>
        <v>0.23100000000000001</v>
      </c>
      <c r="M47" s="21">
        <f t="shared" si="1"/>
        <v>0.23100000000000001</v>
      </c>
      <c r="N47" s="21">
        <f t="shared" si="2"/>
        <v>0.23400000000000001</v>
      </c>
      <c r="O47" s="21">
        <f t="shared" si="3"/>
        <v>0.23100000000000001</v>
      </c>
    </row>
    <row r="48" spans="1:15" x14ac:dyDescent="0.25">
      <c r="A48" s="29" t="s">
        <v>22</v>
      </c>
      <c r="B48" s="21">
        <f>Sheet3!E53</f>
        <v>-0.22600000000000001</v>
      </c>
      <c r="C48" s="21" t="str">
        <f>_xlfn.CONCAT(ROUND(Sheet1!T48,3),Sheet1!Y48)</f>
        <v>-0.288</v>
      </c>
      <c r="D48" s="21">
        <f>Sheet3!F53</f>
        <v>-0.28299999999999997</v>
      </c>
      <c r="E48" s="21" t="str">
        <f>_xlfn.CONCAT(ROUND(Sheet1!Z48,3),Sheet1!AE48)</f>
        <v>-0.367</v>
      </c>
      <c r="F48" s="21">
        <f>Sheet3!G53</f>
        <v>-0.23899999999999999</v>
      </c>
      <c r="G48" s="21" t="str">
        <f>_xlfn.CONCAT(ROUND(Sheet1!AF48,3),Sheet1!AK48)</f>
        <v>-0.312</v>
      </c>
      <c r="H48" s="21">
        <f>Sheet3!H53</f>
        <v>-0.21299999999999999</v>
      </c>
      <c r="I48" s="21" t="str">
        <f>_xlfn.CONCAT(ROUND(Sheet1!AL48,3),Sheet1!AQ48)</f>
        <v>-0.269</v>
      </c>
      <c r="K48" s="29" t="s">
        <v>22</v>
      </c>
      <c r="L48" s="21" t="str">
        <f t="shared" si="0"/>
        <v>-0.288</v>
      </c>
      <c r="M48" s="21" t="str">
        <f t="shared" si="1"/>
        <v>-0.367</v>
      </c>
      <c r="N48" s="21" t="str">
        <f t="shared" si="2"/>
        <v>-0.312</v>
      </c>
      <c r="O48" s="21" t="str">
        <f t="shared" si="3"/>
        <v>-0.269</v>
      </c>
    </row>
    <row r="49" spans="1:15" x14ac:dyDescent="0.25">
      <c r="A49" s="29"/>
      <c r="B49" s="21">
        <f>ABS(Sheet3!E54)</f>
        <v>0.23499999999999999</v>
      </c>
      <c r="C49" s="21">
        <f>ROUND(Sheet1!V48,3)</f>
        <v>0.23599999999999999</v>
      </c>
      <c r="D49" s="21">
        <f>ABS(Sheet3!F54)</f>
        <v>0.246</v>
      </c>
      <c r="E49" s="21">
        <f>ROUND(Sheet1!AB48,3)</f>
        <v>0.249</v>
      </c>
      <c r="F49" s="21">
        <f>ABS(Sheet3!G54)</f>
        <v>0.23599999999999999</v>
      </c>
      <c r="G49" s="21">
        <f>ROUND(Sheet1!AH48,3)</f>
        <v>0.23699999999999999</v>
      </c>
      <c r="H49" s="21">
        <f>ABS(Sheet3!H54)</f>
        <v>0.23499999999999999</v>
      </c>
      <c r="I49" s="21">
        <f>ROUND(Sheet1!AN48,3)</f>
        <v>0.23599999999999999</v>
      </c>
      <c r="K49" s="29"/>
      <c r="L49" s="21">
        <f t="shared" si="0"/>
        <v>0.23599999999999999</v>
      </c>
      <c r="M49" s="21">
        <f t="shared" si="1"/>
        <v>0.249</v>
      </c>
      <c r="N49" s="21">
        <f t="shared" si="2"/>
        <v>0.23699999999999999</v>
      </c>
      <c r="O49" s="21">
        <f t="shared" si="3"/>
        <v>0.23599999999999999</v>
      </c>
    </row>
    <row r="50" spans="1:15" x14ac:dyDescent="0.25">
      <c r="A50" s="29" t="s">
        <v>23</v>
      </c>
      <c r="B50" s="3" t="str">
        <f>Sheet3!E55</f>
        <v>0.732***</v>
      </c>
      <c r="C50" s="3" t="str">
        <f>_xlfn.CONCAT(ROUND(Sheet1!T50,3),Sheet1!Y50)</f>
        <v>0.714***</v>
      </c>
      <c r="D50" s="3" t="str">
        <f>Sheet3!F55</f>
        <v>0.780***</v>
      </c>
      <c r="E50" s="3" t="str">
        <f>_xlfn.CONCAT(ROUND(Sheet1!Z50,3),Sheet1!AE50)</f>
        <v>0.759***</v>
      </c>
      <c r="F50" s="3" t="str">
        <f>Sheet3!G55</f>
        <v>0.725***</v>
      </c>
      <c r="G50" s="3" t="str">
        <f>_xlfn.CONCAT(ROUND(Sheet1!AF50,3),Sheet1!AK50)</f>
        <v>0.704***</v>
      </c>
      <c r="H50" s="3" t="str">
        <f>Sheet3!H55</f>
        <v>0.741***</v>
      </c>
      <c r="I50" s="3" t="str">
        <f>_xlfn.CONCAT(ROUND(Sheet1!AL50,3),Sheet1!AQ50)</f>
        <v>0.727***</v>
      </c>
      <c r="K50" s="29" t="s">
        <v>23</v>
      </c>
      <c r="L50" s="3" t="str">
        <f t="shared" si="0"/>
        <v>0.714***</v>
      </c>
      <c r="M50" s="3" t="str">
        <f t="shared" si="1"/>
        <v>0.759***</v>
      </c>
      <c r="N50" s="3" t="str">
        <f t="shared" si="2"/>
        <v>0.704***</v>
      </c>
      <c r="O50" s="3" t="str">
        <f t="shared" si="3"/>
        <v>0.727***</v>
      </c>
    </row>
    <row r="51" spans="1:15" x14ac:dyDescent="0.25">
      <c r="A51" s="30"/>
      <c r="B51" s="7">
        <f>ABS(Sheet3!E56)</f>
        <v>0.17399999999999999</v>
      </c>
      <c r="C51" s="7">
        <f>ROUND(Sheet1!V50,3)</f>
        <v>0.17799999999999999</v>
      </c>
      <c r="D51" s="7">
        <f>ABS(Sheet3!F56)</f>
        <v>0.17599999999999999</v>
      </c>
      <c r="E51" s="7">
        <f>ROUND(Sheet1!AB50,3)</f>
        <v>0.17899999999999999</v>
      </c>
      <c r="F51" s="7">
        <f>ABS(Sheet3!G56)</f>
        <v>0.17499999999999999</v>
      </c>
      <c r="G51" s="7">
        <f>ROUND(Sheet1!AH50,3)</f>
        <v>0.17799999999999999</v>
      </c>
      <c r="H51" s="7">
        <f>ABS(Sheet3!H56)</f>
        <v>0.17399999999999999</v>
      </c>
      <c r="I51" s="7">
        <f>ROUND(Sheet1!AN50,3)</f>
        <v>0.17799999999999999</v>
      </c>
      <c r="K51" s="30"/>
      <c r="L51" s="7">
        <f t="shared" si="0"/>
        <v>0.17799999999999999</v>
      </c>
      <c r="M51" s="7">
        <f t="shared" si="1"/>
        <v>0.17899999999999999</v>
      </c>
      <c r="N51" s="7">
        <f t="shared" si="2"/>
        <v>0.17799999999999999</v>
      </c>
      <c r="O51" s="7">
        <f t="shared" si="3"/>
        <v>0.17799999999999999</v>
      </c>
    </row>
    <row r="52" spans="1:15" x14ac:dyDescent="0.25">
      <c r="A52" s="29" t="s">
        <v>24</v>
      </c>
      <c r="D52" s="21" t="str">
        <f>Sheet3!F57</f>
        <v>-11.009**</v>
      </c>
      <c r="E52" s="21" t="str">
        <f>_xlfn.CONCAT(ROUND(Sheet1!Z52,3),Sheet1!AE52)</f>
        <v>-11.525**</v>
      </c>
      <c r="G52" s="21"/>
      <c r="H52" s="21"/>
      <c r="I52" s="21"/>
      <c r="K52" s="29" t="s">
        <v>24</v>
      </c>
      <c r="M52" s="21" t="str">
        <f t="shared" si="1"/>
        <v>-11.525**</v>
      </c>
    </row>
    <row r="53" spans="1:15" x14ac:dyDescent="0.25">
      <c r="A53" s="29"/>
      <c r="D53" s="21">
        <f>ABS(Sheet3!F58)</f>
        <v>4.6820000000000004</v>
      </c>
      <c r="E53" s="21">
        <f>ROUND(Sheet1!AB52,3)</f>
        <v>4.7590000000000003</v>
      </c>
      <c r="G53" s="21"/>
      <c r="H53" s="21"/>
      <c r="I53" s="21"/>
      <c r="K53" s="29"/>
      <c r="M53" s="21">
        <f t="shared" si="1"/>
        <v>4.7590000000000003</v>
      </c>
    </row>
    <row r="54" spans="1:15" x14ac:dyDescent="0.25">
      <c r="A54" s="29" t="s">
        <v>25</v>
      </c>
      <c r="B54" s="3"/>
      <c r="C54" s="3"/>
      <c r="D54" s="3">
        <f>Sheet3!F59</f>
        <v>-7.5999999999999998E-2</v>
      </c>
      <c r="E54" s="3" t="str">
        <f>_xlfn.CONCAT(ROUND(Sheet1!Z54,3),Sheet1!AE54)</f>
        <v>0.056</v>
      </c>
      <c r="F54" s="3"/>
      <c r="G54" s="3"/>
      <c r="H54" s="3"/>
      <c r="I54" s="3"/>
      <c r="K54" s="29" t="s">
        <v>25</v>
      </c>
      <c r="M54" s="21" t="str">
        <f t="shared" si="1"/>
        <v>0.056</v>
      </c>
    </row>
    <row r="55" spans="1:15" x14ac:dyDescent="0.25">
      <c r="A55" s="30"/>
      <c r="B55" s="7"/>
      <c r="C55" s="7"/>
      <c r="D55" s="7">
        <f>ABS(Sheet3!F60)</f>
        <v>0.46800000000000003</v>
      </c>
      <c r="E55" s="7">
        <f>ROUND(Sheet1!AB54,3)</f>
        <v>0.47099999999999997</v>
      </c>
      <c r="F55" s="7"/>
      <c r="G55" s="7"/>
      <c r="H55" s="7"/>
      <c r="I55" s="7"/>
      <c r="K55" s="30"/>
      <c r="L55" s="7"/>
      <c r="M55" s="7">
        <f t="shared" si="1"/>
        <v>0.47099999999999997</v>
      </c>
      <c r="N55" s="7"/>
      <c r="O55" s="7"/>
    </row>
    <row r="56" spans="1:15" x14ac:dyDescent="0.25">
      <c r="A56" s="29" t="s">
        <v>26</v>
      </c>
      <c r="F56" s="21">
        <f>Sheet3!G61</f>
        <v>-3.1389999999999998</v>
      </c>
      <c r="G56" s="21" t="str">
        <f>_xlfn.CONCAT(ROUND(Sheet1!AF56,3),Sheet1!AK56)</f>
        <v>-3.004</v>
      </c>
      <c r="H56" s="21"/>
      <c r="I56" s="21"/>
      <c r="K56" s="29" t="s">
        <v>26</v>
      </c>
      <c r="N56" s="21" t="str">
        <f t="shared" si="2"/>
        <v>-3.004</v>
      </c>
    </row>
    <row r="57" spans="1:15" x14ac:dyDescent="0.25">
      <c r="A57" s="29"/>
      <c r="F57" s="21">
        <f>ABS(Sheet3!G62)</f>
        <v>2.661</v>
      </c>
      <c r="G57" s="21">
        <f>ROUND(Sheet1!AH56,3)</f>
        <v>2.6739999999999999</v>
      </c>
      <c r="H57" s="21"/>
      <c r="I57" s="21"/>
      <c r="K57" s="29"/>
      <c r="N57" s="21">
        <f t="shared" si="2"/>
        <v>2.6739999999999999</v>
      </c>
    </row>
    <row r="58" spans="1:15" x14ac:dyDescent="0.25">
      <c r="A58" s="29" t="s">
        <v>27</v>
      </c>
      <c r="F58" s="21">
        <f>Sheet3!G63</f>
        <v>0.159</v>
      </c>
      <c r="G58" s="21" t="str">
        <f>_xlfn.CONCAT(ROUND(Sheet1!AF58,3),Sheet1!AK58)</f>
        <v>0.046</v>
      </c>
      <c r="H58" s="21"/>
      <c r="I58" s="21"/>
      <c r="K58" s="29" t="s">
        <v>27</v>
      </c>
      <c r="N58" s="21" t="str">
        <f t="shared" si="2"/>
        <v>0.046</v>
      </c>
    </row>
    <row r="59" spans="1:15" x14ac:dyDescent="0.25">
      <c r="A59" s="29"/>
      <c r="F59" s="21">
        <f>ABS(Sheet3!G64)</f>
        <v>0.88</v>
      </c>
      <c r="G59" s="21">
        <f>ROUND(Sheet1!AH58,3)</f>
        <v>0.86499999999999999</v>
      </c>
      <c r="H59" s="21"/>
      <c r="I59" s="21"/>
      <c r="K59" s="29"/>
      <c r="N59" s="21">
        <f t="shared" si="2"/>
        <v>0.86499999999999999</v>
      </c>
    </row>
    <row r="60" spans="1:15" x14ac:dyDescent="0.25">
      <c r="A60" s="29" t="s">
        <v>28</v>
      </c>
      <c r="F60" s="21" t="str">
        <f>Sheet3!G65</f>
        <v>-1.782*</v>
      </c>
      <c r="G60" s="21" t="str">
        <f>_xlfn.CONCAT(ROUND(Sheet1!AF60,3),Sheet1!AK60)</f>
        <v>-1.979*</v>
      </c>
      <c r="H60" s="21"/>
      <c r="I60" s="21"/>
      <c r="K60" s="29" t="s">
        <v>28</v>
      </c>
      <c r="N60" s="21" t="str">
        <f t="shared" si="2"/>
        <v>-1.979*</v>
      </c>
    </row>
    <row r="61" spans="1:15" x14ac:dyDescent="0.25">
      <c r="A61" s="29"/>
      <c r="F61" s="21">
        <f>ABS(Sheet3!G66)</f>
        <v>1.0609999999999999</v>
      </c>
      <c r="G61" s="21">
        <f>ROUND(Sheet1!AH60,3)</f>
        <v>1.0669999999999999</v>
      </c>
      <c r="H61" s="21"/>
      <c r="I61" s="21"/>
      <c r="K61" s="29"/>
      <c r="N61" s="21">
        <f t="shared" si="2"/>
        <v>1.0669999999999999</v>
      </c>
    </row>
    <row r="62" spans="1:15" x14ac:dyDescent="0.25">
      <c r="A62" s="29" t="s">
        <v>29</v>
      </c>
      <c r="F62" s="21">
        <f>Sheet3!G67</f>
        <v>-2.726</v>
      </c>
      <c r="G62" s="21" t="str">
        <f>_xlfn.CONCAT(ROUND(Sheet1!AF62,3),Sheet1!AK62)</f>
        <v>-1.589</v>
      </c>
      <c r="H62" s="21"/>
      <c r="I62" s="21"/>
      <c r="K62" s="29" t="s">
        <v>29</v>
      </c>
      <c r="N62" s="21" t="str">
        <f t="shared" si="2"/>
        <v>-1.589</v>
      </c>
    </row>
    <row r="63" spans="1:15" x14ac:dyDescent="0.25">
      <c r="A63" s="29"/>
      <c r="F63" s="21">
        <f>ABS(Sheet3!G68)</f>
        <v>3.7069999999999999</v>
      </c>
      <c r="G63" s="21">
        <f>ROUND(Sheet1!AH62,3)</f>
        <v>3.7709999999999999</v>
      </c>
      <c r="H63" s="21"/>
      <c r="I63" s="21"/>
      <c r="K63" s="29"/>
      <c r="N63" s="21">
        <f t="shared" si="2"/>
        <v>3.7709999999999999</v>
      </c>
    </row>
    <row r="64" spans="1:15" x14ac:dyDescent="0.25">
      <c r="A64" s="29" t="s">
        <v>30</v>
      </c>
      <c r="B64" s="3"/>
      <c r="C64" s="3"/>
      <c r="D64" s="3"/>
      <c r="E64" s="3"/>
      <c r="F64" s="3">
        <f>Sheet3!G69</f>
        <v>-1.968</v>
      </c>
      <c r="G64" s="3" t="str">
        <f>_xlfn.CONCAT(ROUND(Sheet1!AF64,3),Sheet1!AK64)</f>
        <v>-1.226</v>
      </c>
      <c r="H64" s="3"/>
      <c r="I64" s="3"/>
      <c r="K64" s="29" t="s">
        <v>30</v>
      </c>
      <c r="N64" s="21" t="str">
        <f t="shared" si="2"/>
        <v>-1.226</v>
      </c>
    </row>
    <row r="65" spans="1:15" x14ac:dyDescent="0.25">
      <c r="A65" s="30"/>
      <c r="B65" s="7"/>
      <c r="C65" s="7"/>
      <c r="D65" s="7"/>
      <c r="E65" s="7"/>
      <c r="F65" s="7">
        <f>ABS(Sheet3!G70)</f>
        <v>2.9910000000000001</v>
      </c>
      <c r="G65" s="7">
        <f>ROUND(Sheet1!AH64,3)</f>
        <v>3.0289999999999999</v>
      </c>
      <c r="H65" s="7"/>
      <c r="I65" s="7"/>
      <c r="K65" s="30"/>
      <c r="L65" s="7"/>
      <c r="M65" s="7"/>
      <c r="N65" s="7">
        <f t="shared" si="2"/>
        <v>3.0289999999999999</v>
      </c>
      <c r="O65" s="7"/>
    </row>
    <row r="66" spans="1:15" x14ac:dyDescent="0.25">
      <c r="A66" s="29" t="s">
        <v>187</v>
      </c>
      <c r="G66" s="21"/>
      <c r="H66" s="21">
        <f>Sheet3!H71</f>
        <v>-0.88800000000000001</v>
      </c>
      <c r="I66" s="21" t="str">
        <f>_xlfn.CONCAT(ROUND(Sheet1!AL66,3),Sheet1!AQ66)</f>
        <v>-0.861</v>
      </c>
      <c r="K66" s="29" t="s">
        <v>187</v>
      </c>
      <c r="O66" s="21" t="str">
        <f t="shared" si="3"/>
        <v>-0.861</v>
      </c>
    </row>
    <row r="67" spans="1:15" x14ac:dyDescent="0.25">
      <c r="A67" s="29"/>
      <c r="G67" s="21"/>
      <c r="H67" s="21">
        <f>ABS(Sheet3!H72)</f>
        <v>0.71599999999999997</v>
      </c>
      <c r="I67" s="21">
        <f>ROUND(Sheet1!AN66,3)</f>
        <v>0.72</v>
      </c>
      <c r="K67" s="29"/>
      <c r="O67" s="21">
        <f t="shared" si="3"/>
        <v>0.72</v>
      </c>
    </row>
    <row r="68" spans="1:15" x14ac:dyDescent="0.25">
      <c r="A68" s="29" t="s">
        <v>188</v>
      </c>
      <c r="G68" s="21"/>
      <c r="H68" s="21">
        <f>Sheet3!H73</f>
        <v>-0.71299999999999997</v>
      </c>
      <c r="I68" s="21" t="str">
        <f>_xlfn.CONCAT(ROUND(Sheet1!AL68,3),Sheet1!AQ68)</f>
        <v>-0.692</v>
      </c>
      <c r="K68" s="29" t="s">
        <v>188</v>
      </c>
      <c r="O68" s="21" t="str">
        <f t="shared" ref="O68:O71" si="4">I68</f>
        <v>-0.692</v>
      </c>
    </row>
    <row r="69" spans="1:15" x14ac:dyDescent="0.25">
      <c r="A69" s="29"/>
      <c r="G69" s="21"/>
      <c r="H69" s="21">
        <f>ABS(Sheet3!H74)</f>
        <v>0.82899999999999996</v>
      </c>
      <c r="I69" s="21">
        <f>ROUND(Sheet1!AN68,3)</f>
        <v>0.83099999999999996</v>
      </c>
      <c r="K69" s="29"/>
      <c r="O69" s="21">
        <f t="shared" si="4"/>
        <v>0.83099999999999996</v>
      </c>
    </row>
    <row r="70" spans="1:15" x14ac:dyDescent="0.25">
      <c r="A70" s="29" t="s">
        <v>189</v>
      </c>
      <c r="B70" s="3"/>
      <c r="C70" s="3"/>
      <c r="D70" s="3"/>
      <c r="E70" s="3"/>
      <c r="F70" s="3"/>
      <c r="G70" s="3"/>
      <c r="H70" s="3">
        <f>Sheet3!H75</f>
        <v>0.34</v>
      </c>
      <c r="I70" s="3" t="str">
        <f>_xlfn.CONCAT(ROUND(Sheet1!AL70,3),Sheet1!AQ70)</f>
        <v>0.383</v>
      </c>
      <c r="K70" s="29" t="s">
        <v>189</v>
      </c>
      <c r="L70" s="3"/>
      <c r="M70" s="3"/>
      <c r="N70" s="3"/>
      <c r="O70" s="3" t="str">
        <f t="shared" si="4"/>
        <v>0.383</v>
      </c>
    </row>
    <row r="71" spans="1:15" ht="15.75" thickBot="1" x14ac:dyDescent="0.3">
      <c r="A71" s="31"/>
      <c r="B71" s="32"/>
      <c r="C71" s="32"/>
      <c r="D71" s="32"/>
      <c r="E71" s="32"/>
      <c r="F71" s="32"/>
      <c r="G71" s="32"/>
      <c r="H71" s="32">
        <f>ABS(Sheet3!H76)</f>
        <v>0.72199999999999998</v>
      </c>
      <c r="I71" s="32">
        <f>ROUND(Sheet1!AN70,3)</f>
        <v>0.72399999999999998</v>
      </c>
      <c r="K71" s="31"/>
      <c r="L71" s="32"/>
      <c r="M71" s="32"/>
      <c r="N71" s="32"/>
      <c r="O71" s="32">
        <f t="shared" si="4"/>
        <v>0.72399999999999998</v>
      </c>
    </row>
    <row r="72" spans="1:15" x14ac:dyDescent="0.25">
      <c r="H72" s="21"/>
      <c r="I72" s="21"/>
    </row>
    <row r="73" spans="1:15" x14ac:dyDescent="0.25">
      <c r="H73" s="21"/>
      <c r="I73" s="21"/>
    </row>
  </sheetData>
  <mergeCells count="68">
    <mergeCell ref="K64:K65"/>
    <mergeCell ref="K66:K67"/>
    <mergeCell ref="K68:K69"/>
    <mergeCell ref="K70:K71"/>
    <mergeCell ref="K52:K53"/>
    <mergeCell ref="K54:K55"/>
    <mergeCell ref="K56:K57"/>
    <mergeCell ref="K58:K59"/>
    <mergeCell ref="K60:K61"/>
    <mergeCell ref="K62:K63"/>
    <mergeCell ref="K40:K41"/>
    <mergeCell ref="K42:K43"/>
    <mergeCell ref="K44:K45"/>
    <mergeCell ref="K46:K47"/>
    <mergeCell ref="K48:K49"/>
    <mergeCell ref="K50:K51"/>
    <mergeCell ref="K28:K29"/>
    <mergeCell ref="K30:K31"/>
    <mergeCell ref="K32:K33"/>
    <mergeCell ref="K34:K35"/>
    <mergeCell ref="K36:K37"/>
    <mergeCell ref="K38:K39"/>
    <mergeCell ref="K16:K17"/>
    <mergeCell ref="K18:K19"/>
    <mergeCell ref="K20:K21"/>
    <mergeCell ref="K22:K23"/>
    <mergeCell ref="K24:K25"/>
    <mergeCell ref="K26:K27"/>
    <mergeCell ref="K4:K5"/>
    <mergeCell ref="K6:K7"/>
    <mergeCell ref="K8:K9"/>
    <mergeCell ref="K10:K11"/>
    <mergeCell ref="K12:K13"/>
    <mergeCell ref="K14:K15"/>
    <mergeCell ref="A60:A61"/>
    <mergeCell ref="A62:A63"/>
    <mergeCell ref="A64:A65"/>
    <mergeCell ref="A66:A67"/>
    <mergeCell ref="A68:A69"/>
    <mergeCell ref="A70:A71"/>
    <mergeCell ref="A48:A49"/>
    <mergeCell ref="A50:A51"/>
    <mergeCell ref="A52:A53"/>
    <mergeCell ref="A54:A55"/>
    <mergeCell ref="A56:A57"/>
    <mergeCell ref="A58:A59"/>
    <mergeCell ref="A36:A37"/>
    <mergeCell ref="A38:A39"/>
    <mergeCell ref="A40:A41"/>
    <mergeCell ref="A42:A43"/>
    <mergeCell ref="A44:A45"/>
    <mergeCell ref="A46:A47"/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  <mergeCell ref="A4:A5"/>
    <mergeCell ref="A6:A7"/>
    <mergeCell ref="A8:A9"/>
    <mergeCell ref="A10:A11"/>
    <mergeCell ref="A12:A13"/>
    <mergeCell ref="A14:A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B0BE8-058A-48DD-9A7F-F6B87805489C}">
  <dimension ref="A1:I43"/>
  <sheetViews>
    <sheetView workbookViewId="0">
      <selection activeCell="C15" sqref="C15"/>
    </sheetView>
  </sheetViews>
  <sheetFormatPr defaultRowHeight="15" x14ac:dyDescent="0.25"/>
  <cols>
    <col min="1" max="1" width="17.85546875" bestFit="1" customWidth="1"/>
    <col min="2" max="2" width="40.28515625" bestFit="1" customWidth="1"/>
    <col min="3" max="4" width="10.5703125" bestFit="1" customWidth="1"/>
    <col min="5" max="5" width="9.42578125" bestFit="1" customWidth="1"/>
    <col min="6" max="6" width="11.5703125" bestFit="1" customWidth="1"/>
  </cols>
  <sheetData>
    <row r="1" spans="1:6" x14ac:dyDescent="0.25">
      <c r="A1" s="8" t="s">
        <v>59</v>
      </c>
      <c r="B1" s="8"/>
      <c r="C1" s="8"/>
      <c r="D1" s="8"/>
      <c r="E1" s="8"/>
      <c r="F1" s="8"/>
    </row>
    <row r="2" spans="1:6" x14ac:dyDescent="0.25">
      <c r="A2" s="4" t="s">
        <v>60</v>
      </c>
      <c r="B2" s="4" t="s">
        <v>42</v>
      </c>
      <c r="C2" s="4" t="s">
        <v>31</v>
      </c>
      <c r="D2" s="4" t="s">
        <v>32</v>
      </c>
      <c r="E2" s="4" t="s">
        <v>40</v>
      </c>
      <c r="F2" s="4" t="s">
        <v>41</v>
      </c>
    </row>
    <row r="3" spans="1:6" x14ac:dyDescent="0.25">
      <c r="A3" t="s">
        <v>34</v>
      </c>
      <c r="B3" t="s">
        <v>43</v>
      </c>
      <c r="C3" s="2">
        <v>0.68189999999999995</v>
      </c>
      <c r="D3" s="2">
        <v>0.46589999999999998</v>
      </c>
      <c r="E3" s="2">
        <v>0</v>
      </c>
      <c r="F3" s="2">
        <v>1</v>
      </c>
    </row>
    <row r="4" spans="1:6" x14ac:dyDescent="0.25">
      <c r="A4" t="s">
        <v>33</v>
      </c>
      <c r="B4" t="s">
        <v>44</v>
      </c>
      <c r="C4" s="2">
        <v>5389</v>
      </c>
      <c r="D4" s="2">
        <v>3039</v>
      </c>
      <c r="E4" s="2">
        <v>111</v>
      </c>
      <c r="F4" s="2">
        <v>12540</v>
      </c>
    </row>
    <row r="5" spans="1:6" x14ac:dyDescent="0.25">
      <c r="A5" t="s">
        <v>37</v>
      </c>
      <c r="B5" t="s">
        <v>45</v>
      </c>
      <c r="C5" s="2">
        <v>143.9</v>
      </c>
      <c r="D5" s="2">
        <v>599.4</v>
      </c>
      <c r="E5" s="2">
        <v>1.0000000000000001E-5</v>
      </c>
      <c r="F5" s="2">
        <v>14760</v>
      </c>
    </row>
    <row r="6" spans="1:6" x14ac:dyDescent="0.25">
      <c r="A6" t="s">
        <v>38</v>
      </c>
      <c r="B6" t="s">
        <v>46</v>
      </c>
      <c r="C6" s="2">
        <v>43.14</v>
      </c>
      <c r="D6" s="2">
        <v>8.6630000000000003</v>
      </c>
      <c r="E6" s="2">
        <v>28.51</v>
      </c>
      <c r="F6" s="2">
        <v>84.91</v>
      </c>
    </row>
    <row r="7" spans="1:6" x14ac:dyDescent="0.25">
      <c r="A7" t="s">
        <v>39</v>
      </c>
      <c r="B7" t="s">
        <v>47</v>
      </c>
      <c r="C7" s="2">
        <v>0.1196</v>
      </c>
      <c r="D7" s="2">
        <v>0.3246</v>
      </c>
      <c r="E7" s="2">
        <v>0</v>
      </c>
      <c r="F7" s="2">
        <v>1</v>
      </c>
    </row>
    <row r="8" spans="1:6" x14ac:dyDescent="0.25">
      <c r="A8" t="s">
        <v>9</v>
      </c>
      <c r="B8" t="s">
        <v>65</v>
      </c>
      <c r="C8" s="2">
        <v>3.4380000000000001E-2</v>
      </c>
      <c r="D8" s="2">
        <v>0.18229999999999999</v>
      </c>
      <c r="E8" s="2">
        <v>0</v>
      </c>
      <c r="F8" s="2">
        <v>1</v>
      </c>
    </row>
    <row r="9" spans="1:6" x14ac:dyDescent="0.25">
      <c r="A9" t="s">
        <v>36</v>
      </c>
      <c r="B9" t="s">
        <v>48</v>
      </c>
      <c r="C9" s="2">
        <v>4799</v>
      </c>
      <c r="D9" s="2">
        <v>2488</v>
      </c>
      <c r="E9" s="2">
        <v>69.94</v>
      </c>
      <c r="F9" s="2">
        <v>35680</v>
      </c>
    </row>
    <row r="10" spans="1:6" x14ac:dyDescent="0.25">
      <c r="A10" t="s">
        <v>1</v>
      </c>
      <c r="B10" t="s">
        <v>49</v>
      </c>
      <c r="C10" s="2">
        <v>0.1434</v>
      </c>
      <c r="D10" s="2">
        <v>0.1772</v>
      </c>
      <c r="E10" s="2">
        <v>0</v>
      </c>
      <c r="F10" s="2">
        <v>0.9829</v>
      </c>
    </row>
    <row r="11" spans="1:6" x14ac:dyDescent="0.25">
      <c r="A11" t="s">
        <v>3</v>
      </c>
      <c r="B11" t="s">
        <v>50</v>
      </c>
      <c r="C11" s="2">
        <v>0.1103</v>
      </c>
      <c r="D11" s="2">
        <v>4.9599999999999998E-2</v>
      </c>
      <c r="E11" s="2">
        <v>0</v>
      </c>
      <c r="F11" s="2">
        <v>0.53469999999999995</v>
      </c>
    </row>
    <row r="12" spans="1:6" x14ac:dyDescent="0.25">
      <c r="A12" t="s">
        <v>2</v>
      </c>
      <c r="B12" t="s">
        <v>51</v>
      </c>
      <c r="C12" s="2">
        <v>5.5419999999999997E-2</v>
      </c>
      <c r="D12" s="2">
        <v>5.3249999999999999E-2</v>
      </c>
      <c r="E12" s="2">
        <v>1.519E-3</v>
      </c>
      <c r="F12" s="2">
        <v>0.29759999999999998</v>
      </c>
    </row>
    <row r="13" spans="1:6" x14ac:dyDescent="0.25">
      <c r="A13" t="s">
        <v>35</v>
      </c>
      <c r="B13" t="s">
        <v>52</v>
      </c>
      <c r="C13" s="2">
        <v>6.5809999999999994E-2</v>
      </c>
      <c r="D13" s="2">
        <v>4.5359999999999998E-2</v>
      </c>
      <c r="E13" s="2">
        <v>0</v>
      </c>
      <c r="F13" s="2">
        <v>0.2722</v>
      </c>
    </row>
    <row r="14" spans="1:6" x14ac:dyDescent="0.25">
      <c r="A14" t="s">
        <v>4</v>
      </c>
      <c r="B14" t="s">
        <v>53</v>
      </c>
      <c r="C14" s="2">
        <v>0.43919999999999998</v>
      </c>
      <c r="D14" s="2">
        <v>8.0509999999999998E-2</v>
      </c>
      <c r="E14" s="2">
        <v>2.7570000000000001E-2</v>
      </c>
      <c r="F14" s="2">
        <v>0.82150000000000001</v>
      </c>
    </row>
    <row r="15" spans="1:6" x14ac:dyDescent="0.25">
      <c r="A15" t="s">
        <v>5</v>
      </c>
      <c r="B15" t="s">
        <v>54</v>
      </c>
      <c r="C15" s="2">
        <v>0.1076</v>
      </c>
      <c r="D15" s="2">
        <v>7.3179999999999995E-2</v>
      </c>
      <c r="E15" s="2">
        <v>2.1250000000000002E-3</v>
      </c>
      <c r="F15" s="2">
        <v>0.54979999999999996</v>
      </c>
    </row>
    <row r="16" spans="1:6" x14ac:dyDescent="0.25">
      <c r="A16" t="s">
        <v>57</v>
      </c>
      <c r="B16" t="s">
        <v>58</v>
      </c>
      <c r="C16" s="2">
        <v>30870</v>
      </c>
      <c r="D16" s="2">
        <v>15560</v>
      </c>
      <c r="E16" s="2">
        <v>275.2</v>
      </c>
      <c r="F16" s="2">
        <v>113600</v>
      </c>
    </row>
    <row r="17" spans="1:9" x14ac:dyDescent="0.25">
      <c r="A17" t="s">
        <v>8</v>
      </c>
      <c r="B17" t="s">
        <v>55</v>
      </c>
      <c r="C17" s="2">
        <v>0.54659999999999997</v>
      </c>
      <c r="D17" s="2">
        <v>4.9000000000000002E-2</v>
      </c>
      <c r="E17" s="2">
        <v>0.39700000000000002</v>
      </c>
      <c r="F17" s="2">
        <v>0.66900000000000004</v>
      </c>
    </row>
    <row r="18" spans="1:9" ht="15.75" thickBot="1" x14ac:dyDescent="0.3">
      <c r="A18" s="5" t="s">
        <v>13</v>
      </c>
      <c r="B18" s="5" t="s">
        <v>56</v>
      </c>
      <c r="C18" s="6">
        <v>0.50290000000000001</v>
      </c>
      <c r="D18" s="6">
        <v>0.50019999999999998</v>
      </c>
      <c r="E18" s="6">
        <v>0</v>
      </c>
      <c r="F18" s="6">
        <v>1</v>
      </c>
    </row>
    <row r="24" spans="1:9" x14ac:dyDescent="0.25">
      <c r="A24" t="s">
        <v>34</v>
      </c>
      <c r="B24">
        <v>0.68189999999999995</v>
      </c>
      <c r="C24">
        <v>0.46589999999999998</v>
      </c>
      <c r="D24">
        <v>0</v>
      </c>
      <c r="E24">
        <v>1</v>
      </c>
    </row>
    <row r="25" spans="1:9" x14ac:dyDescent="0.25">
      <c r="A25" t="s">
        <v>33</v>
      </c>
      <c r="B25">
        <v>5389</v>
      </c>
      <c r="C25">
        <v>3039</v>
      </c>
      <c r="D25">
        <v>111</v>
      </c>
      <c r="E25">
        <v>12540</v>
      </c>
      <c r="F25">
        <f>B25/365</f>
        <v>14.764383561643836</v>
      </c>
      <c r="G25">
        <f t="shared" ref="G25:I25" si="0">C25/365</f>
        <v>8.3260273972602743</v>
      </c>
      <c r="H25">
        <f t="shared" si="0"/>
        <v>0.30410958904109592</v>
      </c>
      <c r="I25">
        <f t="shared" si="0"/>
        <v>34.356164383561641</v>
      </c>
    </row>
    <row r="26" spans="1:9" x14ac:dyDescent="0.25">
      <c r="A26" t="s">
        <v>37</v>
      </c>
      <c r="B26">
        <v>143.9</v>
      </c>
      <c r="C26">
        <v>599.4</v>
      </c>
      <c r="D26">
        <v>1.0000000000000001E-5</v>
      </c>
      <c r="E26">
        <v>14760</v>
      </c>
    </row>
    <row r="27" spans="1:9" x14ac:dyDescent="0.25">
      <c r="A27" t="s">
        <v>38</v>
      </c>
      <c r="B27">
        <v>43.14</v>
      </c>
      <c r="C27">
        <v>8.6630000000000003</v>
      </c>
      <c r="D27">
        <v>28.51</v>
      </c>
      <c r="E27">
        <v>84.91</v>
      </c>
    </row>
    <row r="28" spans="1:9" x14ac:dyDescent="0.25">
      <c r="A28" t="s">
        <v>39</v>
      </c>
      <c r="B28">
        <v>0.1196</v>
      </c>
      <c r="C28">
        <v>0.3246</v>
      </c>
      <c r="D28">
        <v>0</v>
      </c>
      <c r="E28">
        <v>1</v>
      </c>
    </row>
    <row r="29" spans="1:9" x14ac:dyDescent="0.25">
      <c r="A29" t="s">
        <v>9</v>
      </c>
      <c r="B29">
        <v>3.4380000000000001E-2</v>
      </c>
      <c r="C29">
        <v>0.18229999999999999</v>
      </c>
      <c r="D29">
        <v>0</v>
      </c>
      <c r="E29">
        <v>1</v>
      </c>
    </row>
    <row r="30" spans="1:9" x14ac:dyDescent="0.25">
      <c r="A30" t="s">
        <v>36</v>
      </c>
      <c r="B30">
        <v>4799</v>
      </c>
      <c r="C30">
        <v>2488</v>
      </c>
      <c r="D30">
        <v>69.94</v>
      </c>
      <c r="E30">
        <v>35680</v>
      </c>
    </row>
    <row r="31" spans="1:9" x14ac:dyDescent="0.25">
      <c r="A31" t="s">
        <v>1</v>
      </c>
      <c r="B31">
        <v>0.1434</v>
      </c>
      <c r="C31">
        <v>0.1772</v>
      </c>
      <c r="D31">
        <v>0</v>
      </c>
      <c r="E31">
        <v>0.9829</v>
      </c>
    </row>
    <row r="32" spans="1:9" x14ac:dyDescent="0.25">
      <c r="A32" t="s">
        <v>3</v>
      </c>
      <c r="B32">
        <v>0.1103</v>
      </c>
      <c r="C32">
        <v>4.9599999999999998E-2</v>
      </c>
      <c r="D32">
        <v>0</v>
      </c>
      <c r="E32">
        <v>0.53469999999999995</v>
      </c>
    </row>
    <row r="33" spans="1:5" x14ac:dyDescent="0.25">
      <c r="A33" t="s">
        <v>2</v>
      </c>
      <c r="B33">
        <v>5.5419999999999997E-2</v>
      </c>
      <c r="C33">
        <v>5.3249999999999999E-2</v>
      </c>
      <c r="D33">
        <v>1.519E-3</v>
      </c>
      <c r="E33">
        <v>0.29759999999999998</v>
      </c>
    </row>
    <row r="34" spans="1:5" x14ac:dyDescent="0.25">
      <c r="A34" t="s">
        <v>35</v>
      </c>
      <c r="B34">
        <v>6.5809999999999994E-2</v>
      </c>
      <c r="C34">
        <v>4.5359999999999998E-2</v>
      </c>
      <c r="D34">
        <v>0</v>
      </c>
      <c r="E34">
        <v>0.2722</v>
      </c>
    </row>
    <row r="35" spans="1:5" x14ac:dyDescent="0.25">
      <c r="A35" t="s">
        <v>4</v>
      </c>
      <c r="B35">
        <v>0.43919999999999998</v>
      </c>
      <c r="C35">
        <v>8.0509999999999998E-2</v>
      </c>
      <c r="D35">
        <v>2.7570000000000001E-2</v>
      </c>
      <c r="E35">
        <v>0.82150000000000001</v>
      </c>
    </row>
    <row r="36" spans="1:5" x14ac:dyDescent="0.25">
      <c r="A36" t="s">
        <v>5</v>
      </c>
      <c r="B36">
        <v>0.1076</v>
      </c>
      <c r="C36">
        <v>7.3179999999999995E-2</v>
      </c>
      <c r="D36">
        <v>2.1250000000000002E-3</v>
      </c>
      <c r="E36">
        <v>0.54979999999999996</v>
      </c>
    </row>
    <row r="37" spans="1:5" x14ac:dyDescent="0.25">
      <c r="A37" t="s">
        <v>57</v>
      </c>
      <c r="B37">
        <v>30870</v>
      </c>
      <c r="C37">
        <v>15560</v>
      </c>
      <c r="D37">
        <v>275.2</v>
      </c>
      <c r="E37">
        <v>113600</v>
      </c>
    </row>
    <row r="38" spans="1:5" x14ac:dyDescent="0.25">
      <c r="A38" t="s">
        <v>8</v>
      </c>
      <c r="B38">
        <v>0.54659999999999997</v>
      </c>
      <c r="C38">
        <v>4.9000000000000002E-2</v>
      </c>
      <c r="D38">
        <v>0.39700000000000002</v>
      </c>
      <c r="E38">
        <v>0.66900000000000004</v>
      </c>
    </row>
    <row r="39" spans="1:5" x14ac:dyDescent="0.25">
      <c r="A39" t="s">
        <v>13</v>
      </c>
      <c r="B39">
        <v>0.50290000000000001</v>
      </c>
      <c r="C39">
        <v>0.50019999999999998</v>
      </c>
      <c r="D39">
        <v>0</v>
      </c>
      <c r="E39">
        <v>1</v>
      </c>
    </row>
    <row r="40" spans="1:5" x14ac:dyDescent="0.25">
      <c r="A40" t="s">
        <v>61</v>
      </c>
      <c r="B40">
        <v>0.26500000000000001</v>
      </c>
      <c r="C40">
        <v>0.4415</v>
      </c>
      <c r="D40">
        <v>0</v>
      </c>
      <c r="E40">
        <v>1</v>
      </c>
    </row>
    <row r="41" spans="1:5" x14ac:dyDescent="0.25">
      <c r="A41" t="s">
        <v>62</v>
      </c>
      <c r="B41">
        <v>0.28439999999999999</v>
      </c>
      <c r="C41">
        <v>0.45129999999999998</v>
      </c>
      <c r="D41">
        <v>0</v>
      </c>
      <c r="E41">
        <v>1</v>
      </c>
    </row>
    <row r="42" spans="1:5" x14ac:dyDescent="0.25">
      <c r="A42" t="s">
        <v>63</v>
      </c>
      <c r="B42">
        <v>0.32090000000000002</v>
      </c>
      <c r="C42">
        <v>0.46700000000000003</v>
      </c>
      <c r="D42">
        <v>0</v>
      </c>
      <c r="E42">
        <v>1</v>
      </c>
    </row>
    <row r="43" spans="1:5" x14ac:dyDescent="0.25">
      <c r="A43" t="s">
        <v>64</v>
      </c>
      <c r="B43">
        <v>0.12970000000000001</v>
      </c>
      <c r="C43">
        <v>0.33600000000000002</v>
      </c>
      <c r="D43">
        <v>0</v>
      </c>
      <c r="E43">
        <v>1</v>
      </c>
    </row>
  </sheetData>
  <mergeCells count="1">
    <mergeCell ref="A1:F1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46616-DB30-494A-9CD3-CA31A7064009}">
  <dimension ref="A3:G40"/>
  <sheetViews>
    <sheetView workbookViewId="0">
      <selection activeCell="B18" sqref="B18"/>
    </sheetView>
  </sheetViews>
  <sheetFormatPr defaultRowHeight="15" x14ac:dyDescent="0.25"/>
  <cols>
    <col min="1" max="1" width="19" style="18" bestFit="1" customWidth="1"/>
    <col min="2" max="2" width="10.7109375" style="21" customWidth="1"/>
    <col min="3" max="3" width="9.140625" style="21" customWidth="1"/>
    <col min="4" max="4" width="9.85546875" style="21" customWidth="1"/>
    <col min="5" max="5" width="9.28515625" style="21" bestFit="1" customWidth="1"/>
    <col min="6" max="6" width="11.7109375" style="21" customWidth="1"/>
    <col min="7" max="16384" width="9.140625" style="18"/>
  </cols>
  <sheetData>
    <row r="3" spans="1:7" ht="15.75" thickBot="1" x14ac:dyDescent="0.3">
      <c r="A3" s="25" t="s">
        <v>124</v>
      </c>
      <c r="B3" s="26" t="s">
        <v>125</v>
      </c>
      <c r="C3" s="26" t="s">
        <v>126</v>
      </c>
      <c r="D3" s="26" t="s">
        <v>127</v>
      </c>
      <c r="E3" s="26" t="s">
        <v>128</v>
      </c>
      <c r="F3" s="26" t="s">
        <v>129</v>
      </c>
      <c r="G3" s="26" t="s">
        <v>130</v>
      </c>
    </row>
    <row r="4" spans="1:7" x14ac:dyDescent="0.25">
      <c r="A4" s="27" t="s">
        <v>1</v>
      </c>
      <c r="B4" s="21" t="str">
        <f>Sheet3!B7</f>
        <v>-0.592**</v>
      </c>
      <c r="C4" s="21" t="str">
        <f>_xlfn.CONCAT(ROUND(Sheet1!B2,3),Sheet1!G2)</f>
        <v>-0.539**</v>
      </c>
      <c r="D4" s="21">
        <f>Sheet3!C7</f>
        <v>-0.31900000000000001</v>
      </c>
      <c r="E4" s="21" t="str">
        <f>_xlfn.CONCAT(ROUND(Sheet1!H2,3),Sheet1!M2)</f>
        <v>-0.319</v>
      </c>
      <c r="F4" s="21" t="str">
        <f>Sheet3!D7</f>
        <v>-0.512**</v>
      </c>
      <c r="G4" s="21" t="str">
        <f>_xlfn.CONCAT(ROUND(Sheet1!N2,3),Sheet1!S2)</f>
        <v>-0.596**</v>
      </c>
    </row>
    <row r="5" spans="1:7" x14ac:dyDescent="0.25">
      <c r="A5" s="28"/>
      <c r="B5" s="21">
        <f>ABS(Sheet3!B8)</f>
        <v>0.23200000000000001</v>
      </c>
      <c r="C5" s="21">
        <f>ROUND(Sheet1!D2,3)</f>
        <v>0.23899999999999999</v>
      </c>
      <c r="D5" s="21">
        <f>ABS(Sheet3!C8)</f>
        <v>0.23899999999999999</v>
      </c>
      <c r="E5" s="21">
        <f>ROUND(Sheet1!J2,3)</f>
        <v>0.246</v>
      </c>
      <c r="F5" s="21">
        <f>ABS(Sheet3!D8)</f>
        <v>0.24099999999999999</v>
      </c>
      <c r="G5" s="21">
        <f>ROUND(Sheet1!P2,3)</f>
        <v>0.248</v>
      </c>
    </row>
    <row r="6" spans="1:7" x14ac:dyDescent="0.25">
      <c r="A6" s="29" t="s">
        <v>3</v>
      </c>
      <c r="B6" s="21">
        <f>Sheet3!B9</f>
        <v>0.42699999999999999</v>
      </c>
      <c r="C6" s="21" t="str">
        <f>_xlfn.CONCAT(ROUND(Sheet1!B4,3),Sheet1!G4)</f>
        <v>0.521</v>
      </c>
      <c r="D6" s="21">
        <f>Sheet3!C9</f>
        <v>0.498</v>
      </c>
      <c r="E6" s="21" t="str">
        <f>_xlfn.CONCAT(ROUND(Sheet1!H4,3),Sheet1!M4)</f>
        <v>0.591</v>
      </c>
      <c r="F6" s="21">
        <f>Sheet3!D9</f>
        <v>1.353</v>
      </c>
      <c r="G6" s="21" t="str">
        <f>_xlfn.CONCAT(ROUND(Sheet1!N4,3),Sheet1!S4)</f>
        <v>1.283</v>
      </c>
    </row>
    <row r="7" spans="1:7" x14ac:dyDescent="0.25">
      <c r="A7" s="29"/>
      <c r="B7" s="21">
        <f>ABS(Sheet3!B10)</f>
        <v>0.84899999999999998</v>
      </c>
      <c r="C7" s="21">
        <f>ROUND(Sheet1!D4,3)</f>
        <v>0.85799999999999998</v>
      </c>
      <c r="D7" s="21">
        <f>ABS(Sheet3!C10)</f>
        <v>0.85099999999999998</v>
      </c>
      <c r="E7" s="21">
        <f>ROUND(Sheet1!J4,3)</f>
        <v>0.86099999999999999</v>
      </c>
      <c r="F7" s="21">
        <f>ABS(Sheet3!D10)</f>
        <v>0.85799999999999998</v>
      </c>
      <c r="G7" s="21">
        <f>ROUND(Sheet1!P4,3)</f>
        <v>0.86299999999999999</v>
      </c>
    </row>
    <row r="8" spans="1:7" x14ac:dyDescent="0.25">
      <c r="A8" s="29" t="s">
        <v>2</v>
      </c>
      <c r="B8" s="21" t="str">
        <f>Sheet3!B11</f>
        <v>1.619**</v>
      </c>
      <c r="C8" s="21" t="str">
        <f>_xlfn.CONCAT(ROUND(Sheet1!B6,3),Sheet1!G6)</f>
        <v>1.313**</v>
      </c>
      <c r="D8" s="21" t="str">
        <f>Sheet3!C11</f>
        <v>1.615**</v>
      </c>
      <c r="E8" s="21" t="str">
        <f>_xlfn.CONCAT(ROUND(Sheet1!H6,3),Sheet1!M6)</f>
        <v>1.465**</v>
      </c>
      <c r="F8" s="21">
        <f>Sheet3!D11</f>
        <v>0.85399999999999998</v>
      </c>
      <c r="G8" s="21" t="str">
        <f>_xlfn.CONCAT(ROUND(Sheet1!N6,3),Sheet1!S6)</f>
        <v>0.854</v>
      </c>
    </row>
    <row r="9" spans="1:7" x14ac:dyDescent="0.25">
      <c r="A9" s="29"/>
      <c r="B9" s="21">
        <f>ABS(Sheet3!B12)</f>
        <v>0.63300000000000001</v>
      </c>
      <c r="C9" s="21">
        <f>ROUND(Sheet1!D6,3)</f>
        <v>0.65200000000000002</v>
      </c>
      <c r="D9" s="21">
        <f>ABS(Sheet3!C12)</f>
        <v>0.63300000000000001</v>
      </c>
      <c r="E9" s="21">
        <f>ROUND(Sheet1!J6,3)</f>
        <v>0.64400000000000002</v>
      </c>
      <c r="F9" s="21">
        <f>ABS(Sheet3!D12)</f>
        <v>0.65700000000000003</v>
      </c>
      <c r="G9" s="21">
        <f>ROUND(Sheet1!P6,3)</f>
        <v>0.66300000000000003</v>
      </c>
    </row>
    <row r="10" spans="1:7" x14ac:dyDescent="0.25">
      <c r="A10" s="29" t="s">
        <v>4</v>
      </c>
      <c r="B10" s="21" t="str">
        <f>Sheet3!B13</f>
        <v>-1.437**</v>
      </c>
      <c r="C10" s="21" t="str">
        <f>_xlfn.CONCAT(ROUND(Sheet1!B8,3),Sheet1!G8)</f>
        <v>-2.064***</v>
      </c>
      <c r="D10" s="21" t="str">
        <f>Sheet3!C13</f>
        <v>-1.351**</v>
      </c>
      <c r="E10" s="21" t="str">
        <f>_xlfn.CONCAT(ROUND(Sheet1!H8,3),Sheet1!M8)</f>
        <v>-1.948***</v>
      </c>
      <c r="F10" s="21">
        <f>Sheet3!D13</f>
        <v>-1.0529999999999999</v>
      </c>
      <c r="G10" s="21" t="str">
        <f>_xlfn.CONCAT(ROUND(Sheet1!N8,3),Sheet1!S8)</f>
        <v>-1.758***</v>
      </c>
    </row>
    <row r="11" spans="1:7" x14ac:dyDescent="0.25">
      <c r="A11" s="29"/>
      <c r="B11" s="21">
        <f>ABS(Sheet3!B14)</f>
        <v>0.60799999999999998</v>
      </c>
      <c r="C11" s="21">
        <f>ROUND(Sheet1!D8,3)</f>
        <v>0.64300000000000002</v>
      </c>
      <c r="D11" s="21">
        <f>ABS(Sheet3!C14)</f>
        <v>0.61099999999999999</v>
      </c>
      <c r="E11" s="21">
        <f>ROUND(Sheet1!J8,3)</f>
        <v>0.63800000000000001</v>
      </c>
      <c r="F11" s="21">
        <f>ABS(Sheet3!D14)</f>
        <v>0.64600000000000002</v>
      </c>
      <c r="G11" s="21">
        <f>ROUND(Sheet1!P8,3)</f>
        <v>0.65900000000000003</v>
      </c>
    </row>
    <row r="12" spans="1:7" x14ac:dyDescent="0.25">
      <c r="A12" s="29" t="s">
        <v>5</v>
      </c>
      <c r="B12" s="21" t="str">
        <f>Sheet3!B15</f>
        <v>-2.233***</v>
      </c>
      <c r="C12" s="21" t="str">
        <f>_xlfn.CONCAT(ROUND(Sheet1!B10,3),Sheet1!G10)</f>
        <v>-2.124***</v>
      </c>
      <c r="D12" s="21" t="str">
        <f>Sheet3!C15</f>
        <v>-1.943***</v>
      </c>
      <c r="E12" s="21" t="str">
        <f>_xlfn.CONCAT(ROUND(Sheet1!H10,3),Sheet1!M10)</f>
        <v>-1.999***</v>
      </c>
      <c r="F12" s="21" t="str">
        <f>Sheet3!D15</f>
        <v>-1.533**</v>
      </c>
      <c r="G12" s="21" t="str">
        <f>_xlfn.CONCAT(ROUND(Sheet1!N10,3),Sheet1!S10)</f>
        <v>-1.599**</v>
      </c>
    </row>
    <row r="13" spans="1:7" x14ac:dyDescent="0.25">
      <c r="A13" s="29"/>
      <c r="B13" s="21">
        <f>ABS(Sheet3!B16)</f>
        <v>0.68799999999999994</v>
      </c>
      <c r="C13" s="21">
        <f>ROUND(Sheet1!D10,3)</f>
        <v>0.69099999999999995</v>
      </c>
      <c r="D13" s="21">
        <f>ABS(Sheet3!C16)</f>
        <v>0.69</v>
      </c>
      <c r="E13" s="21">
        <f>ROUND(Sheet1!J10,3)</f>
        <v>0.69099999999999995</v>
      </c>
      <c r="F13" s="21">
        <f>ABS(Sheet3!D16)</f>
        <v>0.72399999999999998</v>
      </c>
      <c r="G13" s="21">
        <f>ROUND(Sheet1!P10,3)</f>
        <v>0.71099999999999997</v>
      </c>
    </row>
    <row r="14" spans="1:7" x14ac:dyDescent="0.25">
      <c r="A14" s="29" t="s">
        <v>80</v>
      </c>
      <c r="B14" s="21">
        <f>Sheet3!B17</f>
        <v>7.2999999999999995E-2</v>
      </c>
      <c r="C14" s="21" t="str">
        <f>_xlfn.CONCAT(ROUND(Sheet1!B12,3),Sheet1!G12)</f>
        <v>0.008</v>
      </c>
      <c r="D14" s="21">
        <f>Sheet3!C17</f>
        <v>5.0999999999999997E-2</v>
      </c>
      <c r="E14" s="21" t="str">
        <f>_xlfn.CONCAT(ROUND(Sheet1!H12,3),Sheet1!M12)</f>
        <v>-0.003</v>
      </c>
      <c r="F14" s="21">
        <f>Sheet3!D17</f>
        <v>0.10299999999999999</v>
      </c>
      <c r="G14" s="21" t="str">
        <f>_xlfn.CONCAT(ROUND(Sheet1!N12,3),Sheet1!S12)</f>
        <v>-0.007</v>
      </c>
    </row>
    <row r="15" spans="1:7" x14ac:dyDescent="0.25">
      <c r="A15" s="29"/>
      <c r="B15" s="21">
        <f>ABS(Sheet3!B18)</f>
        <v>8.7999999999999995E-2</v>
      </c>
      <c r="C15" s="21">
        <f>ROUND(Sheet1!D12,3)</f>
        <v>9.1999999999999998E-2</v>
      </c>
      <c r="D15" s="21">
        <f>ABS(Sheet3!C18)</f>
        <v>8.7999999999999995E-2</v>
      </c>
      <c r="E15" s="21">
        <f>ROUND(Sheet1!J12,3)</f>
        <v>9.1999999999999998E-2</v>
      </c>
      <c r="F15" s="21">
        <f>ABS(Sheet3!D18)</f>
        <v>9.7000000000000003E-2</v>
      </c>
      <c r="G15" s="21">
        <f>ROUND(Sheet1!P12,3)</f>
        <v>9.9000000000000005E-2</v>
      </c>
    </row>
    <row r="16" spans="1:7" x14ac:dyDescent="0.25">
      <c r="A16" s="29" t="s">
        <v>6</v>
      </c>
      <c r="B16" s="3" t="str">
        <f>Sheet3!B19</f>
        <v>2.681***</v>
      </c>
      <c r="C16" s="3" t="str">
        <f>_xlfn.CONCAT(ROUND(Sheet1!B14,3),Sheet1!G14)</f>
        <v>3.233***</v>
      </c>
      <c r="D16" s="3" t="str">
        <f>Sheet3!C19</f>
        <v>2.959***</v>
      </c>
      <c r="E16" s="3" t="str">
        <f>_xlfn.CONCAT(ROUND(Sheet1!H14,3),Sheet1!M14)</f>
        <v>3.303***</v>
      </c>
      <c r="F16" s="3" t="str">
        <f>Sheet3!D19</f>
        <v>1.677**</v>
      </c>
      <c r="G16" s="3" t="str">
        <f>_xlfn.CONCAT(ROUND(Sheet1!N14,3),Sheet1!S14)</f>
        <v>2.213***</v>
      </c>
    </row>
    <row r="17" spans="1:7" x14ac:dyDescent="0.25">
      <c r="A17" s="30"/>
      <c r="B17" s="7">
        <f>ABS(Sheet3!B20)</f>
        <v>0.70099999999999996</v>
      </c>
      <c r="C17" s="7">
        <f>ROUND(Sheet1!D14,3)</f>
        <v>0.72899999999999998</v>
      </c>
      <c r="D17" s="7">
        <f>ABS(Sheet3!C20)</f>
        <v>0.69699999999999995</v>
      </c>
      <c r="E17" s="7">
        <f>ROUND(Sheet1!J14,3)</f>
        <v>0.71899999999999997</v>
      </c>
      <c r="F17" s="7">
        <f>ABS(Sheet3!D20)</f>
        <v>0.71099999999999997</v>
      </c>
      <c r="G17" s="7">
        <f>ROUND(Sheet1!P14,3)</f>
        <v>0.72799999999999998</v>
      </c>
    </row>
    <row r="18" spans="1:7" x14ac:dyDescent="0.25">
      <c r="A18" s="29" t="s">
        <v>8</v>
      </c>
      <c r="D18" s="21" t="str">
        <f>Sheet3!C21</f>
        <v>1.981***</v>
      </c>
      <c r="E18" s="21" t="str">
        <f>_xlfn.CONCAT(ROUND(Sheet1!H16,3),Sheet1!M16)</f>
        <v>2.183***</v>
      </c>
      <c r="F18" s="21" t="str">
        <f>Sheet3!D21</f>
        <v>2.154***</v>
      </c>
      <c r="G18" s="21" t="str">
        <f>_xlfn.CONCAT(ROUND(Sheet1!N16,3),Sheet1!S16)</f>
        <v>2.236***</v>
      </c>
    </row>
    <row r="19" spans="1:7" x14ac:dyDescent="0.25">
      <c r="A19" s="29"/>
      <c r="D19" s="21">
        <f>ABS(Sheet3!C22)</f>
        <v>0.73299999999999998</v>
      </c>
      <c r="E19" s="21">
        <f>ROUND(Sheet1!J16,3)</f>
        <v>0.73899999999999999</v>
      </c>
      <c r="F19" s="21">
        <f>ABS(Sheet3!D22)</f>
        <v>0.71699999999999997</v>
      </c>
      <c r="G19" s="21">
        <f>ROUND(Sheet1!P16,3)</f>
        <v>0.71799999999999997</v>
      </c>
    </row>
    <row r="20" spans="1:7" x14ac:dyDescent="0.25">
      <c r="A20" s="29" t="s">
        <v>9</v>
      </c>
      <c r="D20" s="21" t="str">
        <f>Sheet3!C23</f>
        <v>-0.669***</v>
      </c>
      <c r="E20" s="21" t="str">
        <f>_xlfn.CONCAT(ROUND(Sheet1!H18,3),Sheet1!M18)</f>
        <v>-0.619**</v>
      </c>
      <c r="F20" s="21" t="str">
        <f>Sheet3!D23</f>
        <v>-0.818***</v>
      </c>
      <c r="G20" s="21" t="str">
        <f>_xlfn.CONCAT(ROUND(Sheet1!N18,3),Sheet1!S18)</f>
        <v>-0.766***</v>
      </c>
    </row>
    <row r="21" spans="1:7" x14ac:dyDescent="0.25">
      <c r="A21" s="30"/>
      <c r="B21" s="7"/>
      <c r="C21" s="7"/>
      <c r="D21" s="7">
        <f>ABS(Sheet3!C24)</f>
        <v>0.24</v>
      </c>
      <c r="E21" s="7">
        <f>ROUND(Sheet1!J18,3)</f>
        <v>0.24199999999999999</v>
      </c>
      <c r="F21" s="7">
        <f>ABS(Sheet3!D24)</f>
        <v>0.24</v>
      </c>
      <c r="G21" s="7">
        <f>ROUND(Sheet1!P18,3)</f>
        <v>0.24299999999999999</v>
      </c>
    </row>
    <row r="22" spans="1:7" x14ac:dyDescent="0.25">
      <c r="A22" s="29" t="s">
        <v>82</v>
      </c>
      <c r="D22" s="21" t="str">
        <f>Sheet3!C25</f>
        <v>-0.098***</v>
      </c>
      <c r="E22" s="21" t="str">
        <f>_xlfn.CONCAT(ROUND(Sheet1!H20,3),Sheet1!M20)</f>
        <v>-0.097***</v>
      </c>
      <c r="F22" s="21" t="str">
        <f>Sheet3!D25</f>
        <v>-0.082***</v>
      </c>
      <c r="G22" s="21" t="str">
        <f>_xlfn.CONCAT(ROUND(Sheet1!N20,3),Sheet1!S20)</f>
        <v>-0.079***</v>
      </c>
    </row>
    <row r="23" spans="1:7" x14ac:dyDescent="0.25">
      <c r="A23" s="29"/>
      <c r="D23" s="21">
        <f>ABS(Sheet3!C26)</f>
        <v>1.6E-2</v>
      </c>
      <c r="E23" s="21">
        <f>ROUND(Sheet1!J20,3)</f>
        <v>1.6E-2</v>
      </c>
      <c r="F23" s="21">
        <f>ABS(Sheet3!D26)</f>
        <v>1.6E-2</v>
      </c>
      <c r="G23" s="21">
        <f>ROUND(Sheet1!P20,3)</f>
        <v>1.6E-2</v>
      </c>
    </row>
    <row r="24" spans="1:7" x14ac:dyDescent="0.25">
      <c r="A24" s="29" t="s">
        <v>38</v>
      </c>
      <c r="D24" s="21" t="str">
        <f>Sheet3!C27</f>
        <v>-0.017***</v>
      </c>
      <c r="E24" s="21" t="str">
        <f>_xlfn.CONCAT(ROUND(Sheet1!H22,3),Sheet1!M22)</f>
        <v>-0.011***</v>
      </c>
    </row>
    <row r="25" spans="1:7" x14ac:dyDescent="0.25">
      <c r="A25" s="29"/>
      <c r="D25" s="21">
        <f>ABS(Sheet3!C28)</f>
        <v>4.0000000000000001E-3</v>
      </c>
      <c r="E25" s="21">
        <f>ROUND(Sheet1!J22,3)</f>
        <v>4.0000000000000001E-3</v>
      </c>
    </row>
    <row r="26" spans="1:7" x14ac:dyDescent="0.25">
      <c r="A26" s="29" t="s">
        <v>10</v>
      </c>
      <c r="F26" s="21" t="str">
        <f>Sheet3!D29</f>
        <v>0.857***</v>
      </c>
      <c r="G26" s="21" t="str">
        <f>_xlfn.CONCAT(ROUND(Sheet1!N24,3),Sheet1!S24)</f>
        <v>0.902***</v>
      </c>
    </row>
    <row r="27" spans="1:7" x14ac:dyDescent="0.25">
      <c r="A27" s="29"/>
      <c r="F27" s="21">
        <f>ABS(Sheet3!D30)</f>
        <v>8.3000000000000004E-2</v>
      </c>
      <c r="G27" s="21">
        <f>ROUND(Sheet1!P24,3)</f>
        <v>8.4000000000000005E-2</v>
      </c>
    </row>
    <row r="28" spans="1:7" x14ac:dyDescent="0.25">
      <c r="A28" s="29" t="s">
        <v>11</v>
      </c>
      <c r="F28" s="21" t="str">
        <f>Sheet3!D31</f>
        <v>-0.269***</v>
      </c>
      <c r="G28" s="21" t="str">
        <f>_xlfn.CONCAT(ROUND(Sheet1!N26,3),Sheet1!S26)</f>
        <v>-0.185*</v>
      </c>
    </row>
    <row r="29" spans="1:7" x14ac:dyDescent="0.25">
      <c r="A29" s="29"/>
      <c r="F29" s="21">
        <f>ABS(Sheet3!D32)</f>
        <v>9.1999999999999998E-2</v>
      </c>
      <c r="G29" s="21">
        <f>ROUND(Sheet1!P26,3)</f>
        <v>9.6000000000000002E-2</v>
      </c>
    </row>
    <row r="30" spans="1:7" x14ac:dyDescent="0.25">
      <c r="A30" s="29" t="s">
        <v>12</v>
      </c>
      <c r="F30" s="21" t="str">
        <f>Sheet3!D33</f>
        <v>-0.281**</v>
      </c>
      <c r="G30" s="21" t="str">
        <f>_xlfn.CONCAT(ROUND(Sheet1!N28,3),Sheet1!S28)</f>
        <v>-0.193</v>
      </c>
    </row>
    <row r="31" spans="1:7" x14ac:dyDescent="0.25">
      <c r="A31" s="29"/>
      <c r="F31" s="21">
        <f>ABS(Sheet3!D34)</f>
        <v>0.11600000000000001</v>
      </c>
      <c r="G31" s="21">
        <f>ROUND(Sheet1!P28,3)</f>
        <v>0.11899999999999999</v>
      </c>
    </row>
    <row r="32" spans="1:7" ht="15.75" thickBot="1" x14ac:dyDescent="0.3">
      <c r="A32" s="24"/>
      <c r="B32" s="24"/>
      <c r="C32" s="24"/>
      <c r="D32" s="24"/>
      <c r="E32" s="24"/>
      <c r="F32" s="24"/>
      <c r="G32" s="25"/>
    </row>
    <row r="33" spans="1:6" x14ac:dyDescent="0.25">
      <c r="A33" s="19" t="s">
        <v>106</v>
      </c>
      <c r="B33" s="22">
        <v>1396</v>
      </c>
      <c r="C33" s="22"/>
      <c r="D33" s="22">
        <v>1396</v>
      </c>
      <c r="E33" s="22"/>
      <c r="F33" s="22">
        <v>1396</v>
      </c>
    </row>
    <row r="34" spans="1:6" ht="17.25" x14ac:dyDescent="0.25">
      <c r="A34" s="19" t="s">
        <v>107</v>
      </c>
      <c r="B34" s="21">
        <v>3.4000000000000002E-2</v>
      </c>
      <c r="D34" s="21">
        <v>8.8999999999999996E-2</v>
      </c>
      <c r="F34" s="21">
        <v>0.20100000000000001</v>
      </c>
    </row>
    <row r="35" spans="1:6" ht="17.25" x14ac:dyDescent="0.25">
      <c r="A35" s="19" t="s">
        <v>108</v>
      </c>
      <c r="B35" s="21">
        <v>1</v>
      </c>
      <c r="D35" s="21">
        <v>1</v>
      </c>
      <c r="F35" s="21">
        <v>1</v>
      </c>
    </row>
    <row r="36" spans="1:6" x14ac:dyDescent="0.25">
      <c r="A36" s="19" t="s">
        <v>109</v>
      </c>
      <c r="B36" s="23">
        <v>-6230.0240000000003</v>
      </c>
      <c r="C36" s="23"/>
      <c r="D36" s="23">
        <v>-6189.1409999999996</v>
      </c>
      <c r="E36" s="23"/>
      <c r="F36" s="23">
        <v>-6097.6440000000002</v>
      </c>
    </row>
    <row r="37" spans="1:6" ht="17.25" x14ac:dyDescent="0.25">
      <c r="A37" s="19" t="s">
        <v>110</v>
      </c>
      <c r="B37" s="21" t="s">
        <v>111</v>
      </c>
      <c r="D37" s="21" t="s">
        <v>112</v>
      </c>
      <c r="F37" s="21" t="s">
        <v>113</v>
      </c>
    </row>
    <row r="38" spans="1:6" ht="17.25" x14ac:dyDescent="0.25">
      <c r="A38" s="19" t="s">
        <v>114</v>
      </c>
      <c r="B38" s="21" t="s">
        <v>115</v>
      </c>
      <c r="D38" s="21" t="s">
        <v>116</v>
      </c>
      <c r="F38" s="21" t="s">
        <v>117</v>
      </c>
    </row>
    <row r="39" spans="1:6" ht="17.25" x14ac:dyDescent="0.25">
      <c r="A39" s="19" t="s">
        <v>118</v>
      </c>
      <c r="B39" s="21" t="s">
        <v>119</v>
      </c>
      <c r="D39" s="21" t="s">
        <v>120</v>
      </c>
      <c r="F39" s="21" t="s">
        <v>121</v>
      </c>
    </row>
    <row r="40" spans="1:6" ht="15.75" thickBot="1" x14ac:dyDescent="0.3">
      <c r="A40" s="20"/>
      <c r="B40" s="20"/>
      <c r="C40" s="20"/>
      <c r="D40" s="20"/>
      <c r="E40" s="20"/>
      <c r="F40" s="20"/>
    </row>
  </sheetData>
  <mergeCells count="15">
    <mergeCell ref="A20:A21"/>
    <mergeCell ref="A22:A23"/>
    <mergeCell ref="A24:A25"/>
    <mergeCell ref="A26:A27"/>
    <mergeCell ref="A28:A29"/>
    <mergeCell ref="A30:A31"/>
    <mergeCell ref="A40:F40"/>
    <mergeCell ref="A4:A5"/>
    <mergeCell ref="A6:A7"/>
    <mergeCell ref="A8:A9"/>
    <mergeCell ref="A10:A11"/>
    <mergeCell ref="A12:A13"/>
    <mergeCell ref="A14:A15"/>
    <mergeCell ref="A16:A17"/>
    <mergeCell ref="A18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Sheet3</vt:lpstr>
      <vt:lpstr>Sheet2</vt:lpstr>
      <vt:lpstr>Cox2</vt:lpstr>
      <vt:lpstr>Table 1</vt:lpstr>
      <vt:lpstr>Cox1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Groves</dc:creator>
  <cp:lastModifiedBy>Jeremy Groves</cp:lastModifiedBy>
  <dcterms:created xsi:type="dcterms:W3CDTF">2022-05-03T19:26:51Z</dcterms:created>
  <dcterms:modified xsi:type="dcterms:W3CDTF">2022-06-08T21:36:15Z</dcterms:modified>
</cp:coreProperties>
</file>