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Leili_Anna_EPA\Analysis\Output\"/>
    </mc:Choice>
  </mc:AlternateContent>
  <xr:revisionPtr revIDLastSave="0" documentId="13_ncr:1_{A9F333BD-C480-4B5D-A894-083AA1BE1891}" xr6:coauthVersionLast="47" xr6:coauthVersionMax="47" xr10:uidLastSave="{00000000-0000-0000-0000-000000000000}"/>
  <bookViews>
    <workbookView xWindow="16395" yWindow="5655" windowWidth="21600" windowHeight="11385" activeTab="3" xr2:uid="{0E6D7BEF-83A0-4049-80E6-42C5CBAED8F0}"/>
  </bookViews>
  <sheets>
    <sheet name="Sheet1" sheetId="1" r:id="rId1"/>
    <sheet name="Sheet3" sheetId="3" r:id="rId2"/>
    <sheet name="Sheet2" sheetId="2" r:id="rId3"/>
    <sheet name="Table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4" l="1"/>
  <c r="H25" i="4"/>
  <c r="I25" i="4"/>
  <c r="F25" i="4"/>
  <c r="L39" i="3"/>
  <c r="L38" i="3"/>
  <c r="L37" i="3"/>
  <c r="L36" i="3"/>
  <c r="L35" i="3"/>
  <c r="L34" i="3"/>
  <c r="L33" i="3"/>
  <c r="L32" i="3"/>
  <c r="L31" i="3"/>
  <c r="L30" i="3"/>
  <c r="L28" i="3"/>
  <c r="L27" i="3"/>
  <c r="L26" i="3"/>
  <c r="L25" i="3"/>
  <c r="L23" i="3"/>
  <c r="L22" i="3"/>
  <c r="AF34" i="1"/>
  <c r="AF33" i="1"/>
  <c r="AF32" i="1"/>
  <c r="AF31" i="1"/>
  <c r="AF30" i="1"/>
  <c r="Z29" i="1"/>
  <c r="Z28" i="1"/>
  <c r="AF27" i="1"/>
  <c r="Z27" i="1"/>
  <c r="T27" i="1"/>
  <c r="AF26" i="1"/>
  <c r="Z26" i="1"/>
  <c r="T26" i="1"/>
  <c r="AF25" i="1"/>
  <c r="Z25" i="1"/>
  <c r="T25" i="1"/>
  <c r="AF24" i="1"/>
  <c r="Z24" i="1"/>
  <c r="T24" i="1"/>
  <c r="AF23" i="1"/>
  <c r="Z23" i="1"/>
  <c r="T23" i="1"/>
  <c r="AF22" i="1"/>
  <c r="Z22" i="1"/>
  <c r="T22" i="1"/>
  <c r="AF21" i="1"/>
  <c r="Z21" i="1"/>
  <c r="T21" i="1"/>
  <c r="AF20" i="1"/>
  <c r="Z20" i="1"/>
  <c r="T20" i="1"/>
  <c r="AF19" i="1"/>
  <c r="Z19" i="1"/>
  <c r="T19" i="1"/>
  <c r="AF18" i="1"/>
  <c r="Z18" i="1"/>
  <c r="T18" i="1"/>
  <c r="AF17" i="1"/>
  <c r="Z17" i="1"/>
  <c r="T17" i="1"/>
  <c r="AF16" i="1"/>
  <c r="Z16" i="1"/>
  <c r="T16" i="1"/>
  <c r="AF15" i="1"/>
  <c r="Z15" i="1"/>
  <c r="T15" i="1"/>
  <c r="AF14" i="1"/>
  <c r="Z14" i="1"/>
  <c r="T14" i="1"/>
  <c r="AF13" i="1"/>
  <c r="Z13" i="1"/>
  <c r="T13" i="1"/>
  <c r="AF12" i="1"/>
  <c r="Z12" i="1"/>
  <c r="T12" i="1"/>
  <c r="AF11" i="1"/>
  <c r="Z11" i="1"/>
  <c r="T11" i="1"/>
  <c r="AF10" i="1"/>
  <c r="Z10" i="1"/>
  <c r="T10" i="1"/>
  <c r="AF9" i="1"/>
  <c r="Z9" i="1"/>
  <c r="T9" i="1"/>
  <c r="AF8" i="1"/>
  <c r="Z8" i="1"/>
  <c r="T8" i="1"/>
  <c r="AF7" i="1"/>
  <c r="Z7" i="1"/>
  <c r="T7" i="1"/>
  <c r="AF6" i="1"/>
  <c r="Z6" i="1"/>
  <c r="T6" i="1"/>
  <c r="AF5" i="1"/>
  <c r="Z5" i="1"/>
  <c r="T5" i="1"/>
  <c r="AF4" i="1"/>
  <c r="Z4" i="1"/>
  <c r="T4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8" i="2"/>
  <c r="S29" i="2"/>
  <c r="S30" i="2"/>
  <c r="S31" i="2"/>
  <c r="S32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I18" i="1"/>
  <c r="I19" i="1"/>
  <c r="I20" i="1"/>
  <c r="I21" i="1"/>
  <c r="I22" i="1"/>
  <c r="I23" i="1"/>
  <c r="I24" i="1"/>
  <c r="I25" i="1"/>
  <c r="I26" i="1"/>
  <c r="I27" i="1"/>
  <c r="I28" i="1"/>
  <c r="I29" i="1"/>
  <c r="I17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<sst xmlns="http://schemas.openxmlformats.org/spreadsheetml/2006/main" count="369" uniqueCount="146">
  <si>
    <t>coef</t>
  </si>
  <si>
    <t>exp(coef)</t>
  </si>
  <si>
    <t>se(coef)</t>
  </si>
  <si>
    <t>z</t>
  </si>
  <si>
    <t>Pr(&gt;|z|)</t>
  </si>
  <si>
    <t>permin</t>
  </si>
  <si>
    <t>.</t>
  </si>
  <si>
    <t>unemp</t>
  </si>
  <si>
    <t>***</t>
  </si>
  <si>
    <t>pero65</t>
  </si>
  <si>
    <t>perhsd</t>
  </si>
  <si>
    <t>percld</t>
  </si>
  <si>
    <t>lnminc</t>
  </si>
  <si>
    <t>perocc</t>
  </si>
  <si>
    <t>p</t>
  </si>
  <si>
    <t>*</t>
  </si>
  <si>
    <t>vote</t>
  </si>
  <si>
    <t>CAG</t>
  </si>
  <si>
    <t>lognpv</t>
  </si>
  <si>
    <t>q_siteslow_haz</t>
  </si>
  <si>
    <t>q_siteshg_haz</t>
  </si>
  <si>
    <t>q_sitesv_hg_haz</t>
  </si>
  <si>
    <t>**</t>
  </si>
  <si>
    <t>party</t>
  </si>
  <si>
    <t>FEDERALG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</si>
  <si>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</si>
  <si>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</si>
  <si>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</si>
  <si>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</si>
  <si>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</si>
  <si>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</si>
  <si>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</si>
  <si>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</si>
  <si>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</si>
  <si>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permin:vote</t>
  </si>
  <si>
    <t>permin:party</t>
  </si>
  <si>
    <t>permin:CAG</t>
  </si>
  <si>
    <t>perhsd:party</t>
  </si>
  <si>
    <t>percld:party</t>
  </si>
  <si>
    <t>perhsd:CAG</t>
  </si>
  <si>
    <t>percld:CAG</t>
  </si>
  <si>
    <t>Table 2, Column 1</t>
  </si>
  <si>
    <t>no frailty</t>
  </si>
  <si>
    <t>frailty (start year)</t>
  </si>
  <si>
    <t>Table 2, Column 2</t>
  </si>
  <si>
    <t>Table 3</t>
  </si>
  <si>
    <t>Colum 1</t>
  </si>
  <si>
    <t>Colum 2</t>
  </si>
  <si>
    <t>Colum 3</t>
  </si>
  <si>
    <t>Statistic</t>
  </si>
  <si>
    <t>N</t>
  </si>
  <si>
    <t>Mean</t>
  </si>
  <si>
    <t>St.</t>
  </si>
  <si>
    <t>Dev.</t>
  </si>
  <si>
    <t>Min</t>
  </si>
  <si>
    <t>Variable (Observations: N = 1,026)</t>
  </si>
  <si>
    <t>Definition</t>
  </si>
  <si>
    <t>Std. Dev.</t>
  </si>
  <si>
    <t>Min.</t>
  </si>
  <si>
    <t>Max.</t>
  </si>
  <si>
    <t>---------------------------------------------------------</t>
  </si>
  <si>
    <t>Duration</t>
  </si>
  <si>
    <t>Time to cleanup (days)</t>
  </si>
  <si>
    <t>year</t>
  </si>
  <si>
    <t>Community Action Group (Exists = 1)</t>
  </si>
  <si>
    <t>duration</t>
  </si>
  <si>
    <t>Unemployment Rate at Start Year</t>
  </si>
  <si>
    <t>event</t>
  </si>
  <si>
    <t>Voter Participation</t>
  </si>
  <si>
    <t>Start_YR</t>
  </si>
  <si>
    <t>Log of Net Present Value of Site</t>
  </si>
  <si>
    <t>perwht</t>
  </si>
  <si>
    <t>Percentage of White Population</t>
  </si>
  <si>
    <t>Percentage of Minority Population</t>
  </si>
  <si>
    <t>peru18</t>
  </si>
  <si>
    <t>Percentage of Population 18 and under</t>
  </si>
  <si>
    <t>Percent of population 65 and over</t>
  </si>
  <si>
    <t>Percent of Residents Owner Occupied</t>
  </si>
  <si>
    <t>perrnt</t>
  </si>
  <si>
    <t>Percent of Residents Renter Occupied</t>
  </si>
  <si>
    <t>perblk</t>
  </si>
  <si>
    <t>pernhs</t>
  </si>
  <si>
    <t>Percent of Population with no High School Diploma</t>
  </si>
  <si>
    <t>peroth</t>
  </si>
  <si>
    <t>Percent of Population with High School Diploma</t>
  </si>
  <si>
    <t>Percent of population with Colelge Degree</t>
  </si>
  <si>
    <t>per25k</t>
  </si>
  <si>
    <t>Percent of Population with Household inome less than 25,000</t>
  </si>
  <si>
    <t>per50k</t>
  </si>
  <si>
    <t>Percent of Population with Household inome less than 50,000</t>
  </si>
  <si>
    <t>per50p</t>
  </si>
  <si>
    <t>Percent of Population with Household inome more than 50,000</t>
  </si>
  <si>
    <t>Log of Median Income</t>
  </si>
  <si>
    <t>pop</t>
  </si>
  <si>
    <t>Total Population</t>
  </si>
  <si>
    <t>SITE OWNER</t>
  </si>
  <si>
    <t>Count</t>
  </si>
  <si>
    <t>Percentage</t>
  </si>
  <si>
    <t>Federal</t>
  </si>
  <si>
    <t>Other</t>
  </si>
  <si>
    <t>Site Hazard</t>
  </si>
  <si>
    <t>perminc</t>
  </si>
  <si>
    <t>Very Low Hazard (site_score &lt; 37.93)</t>
  </si>
  <si>
    <t>Low Hazard ( 37.93 &lt; site_score &lt; 41.00)</t>
  </si>
  <si>
    <t>High Hazard (41.00 &lt; site_score &lt; 50.00)</t>
  </si>
  <si>
    <t>Very High Hazard (site_score &gt; 50.00)</t>
  </si>
  <si>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</si>
  <si>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</si>
  <si>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</si>
  <si>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</si>
  <si>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</si>
  <si>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</si>
  <si>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</si>
  <si>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</si>
  <si>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</si>
  <si>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</si>
  <si>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</si>
  <si>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npv</t>
  </si>
  <si>
    <t>SITE_SCORE</t>
  </si>
  <si>
    <t>federal</t>
  </si>
  <si>
    <t>Minimum</t>
  </si>
  <si>
    <t>Maximum</t>
  </si>
  <si>
    <t>Desscription</t>
  </si>
  <si>
    <t>Completed Cleanup</t>
  </si>
  <si>
    <t>Duration of Cleanup (days)</t>
  </si>
  <si>
    <t>NPV ($100,000)</t>
  </si>
  <si>
    <t>Hazard Ranking Score</t>
  </si>
  <si>
    <t>Federally Owned Sites</t>
  </si>
  <si>
    <t>Population</t>
  </si>
  <si>
    <t>Percentage Minority</t>
  </si>
  <si>
    <t>Percentage over 65 years</t>
  </si>
  <si>
    <t>Unemployment Rate</t>
  </si>
  <si>
    <t>Percentage with no High School Degree</t>
  </si>
  <si>
    <t>Percentage with High School Degree or GED</t>
  </si>
  <si>
    <t>Percentage with a College Degree</t>
  </si>
  <si>
    <t>Voter Participation Rate</t>
  </si>
  <si>
    <t>Democratic Representative</t>
  </si>
  <si>
    <t>minc</t>
  </si>
  <si>
    <t>Median Income ($)</t>
  </si>
  <si>
    <t>Table 1: Summary Statistics for Superfund Sites and Census Data within 1 Mile of Site</t>
  </si>
  <si>
    <t>Variable (N = 1398)</t>
  </si>
  <si>
    <t>v_low_haz</t>
  </si>
  <si>
    <t>low_haz</t>
  </si>
  <si>
    <t>hg_haz</t>
  </si>
  <si>
    <t>v_hg_haz</t>
  </si>
  <si>
    <t>Community Advisory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</si>
</sst>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165" fontId="0" fillId="0" borderId="1" xfId="0" applyNumberFormat="1" applyBorder="1"/>
    <xf numFmtId="165" fontId="0" fillId="0" borderId="0" xfId="0" applyNumberFormat="1" applyBorder="1"/>
    <xf numFmtId="11" fontId="0" fillId="0" borderId="0" xfId="0" applyNumberFormat="1" applyBorder="1"/>
    <xf numFmtId="164" fontId="0" fillId="0" borderId="1" xfId="0" applyNumberFormat="1" applyBorder="1"/>
    <xf numFmtId="0" fontId="0" fillId="0" borderId="2" xfId="0" applyBorder="1"/>
    <xf numFmtId="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4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165" fontId="0" fillId="0" borderId="4" xfId="0" applyNumberForma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93D2-BB89-45CC-AF23-EEEF92F5952E}">
  <dimension ref="A1:AF34"/>
  <sheetViews>
    <sheetView topLeftCell="N1" workbookViewId="0">
      <selection activeCell="N11" sqref="N11:AJ11"/>
    </sheetView>
  </sheetViews>
  <sheetFormatPr defaultRowHeight="15" x14ac:dyDescent="0.25"/>
  <cols>
    <col min="1" max="1" width="15.5703125" bestFit="1" customWidth="1"/>
    <col min="3" max="3" width="4" bestFit="1" customWidth="1"/>
    <col min="5" max="8" width="9.140625" hidden="1" customWidth="1"/>
    <col min="9" max="9" width="4" bestFit="1" customWidth="1"/>
    <col min="14" max="14" width="15.5703125" bestFit="1" customWidth="1"/>
    <col min="16" max="16" width="0" hidden="1" customWidth="1"/>
    <col min="17" max="17" width="4" bestFit="1" customWidth="1"/>
    <col min="19" max="19" width="0" hidden="1" customWidth="1"/>
    <col min="20" max="20" width="4" bestFit="1" customWidth="1"/>
    <col min="22" max="22" width="0" hidden="1" customWidth="1"/>
    <col min="23" max="23" width="4" bestFit="1" customWidth="1"/>
    <col min="25" max="25" width="0" hidden="1" customWidth="1"/>
    <col min="26" max="26" width="4" bestFit="1" customWidth="1"/>
    <col min="28" max="28" width="0" hidden="1" customWidth="1"/>
    <col min="29" max="29" width="4" bestFit="1" customWidth="1"/>
    <col min="31" max="31" width="0" hidden="1" customWidth="1"/>
    <col min="32" max="32" width="4" bestFit="1" customWidth="1"/>
  </cols>
  <sheetData>
    <row r="1" spans="1:32" x14ac:dyDescent="0.25">
      <c r="A1" t="s">
        <v>41</v>
      </c>
      <c r="N1" t="s">
        <v>45</v>
      </c>
      <c r="O1" s="14" t="s">
        <v>46</v>
      </c>
      <c r="P1" s="15"/>
      <c r="Q1" s="15"/>
      <c r="R1" s="15"/>
      <c r="S1" s="15"/>
      <c r="T1" s="15"/>
      <c r="U1" s="14" t="s">
        <v>47</v>
      </c>
      <c r="V1" s="15"/>
      <c r="W1" s="15"/>
      <c r="X1" s="15"/>
      <c r="Y1" s="15"/>
      <c r="Z1" s="15"/>
      <c r="AA1" s="14" t="s">
        <v>48</v>
      </c>
      <c r="AB1" s="15"/>
      <c r="AC1" s="15"/>
      <c r="AD1" s="15"/>
      <c r="AE1" s="15"/>
      <c r="AF1" s="15"/>
    </row>
    <row r="2" spans="1:32" x14ac:dyDescent="0.25">
      <c r="B2" s="3" t="s">
        <v>42</v>
      </c>
      <c r="D2" s="3" t="s">
        <v>43</v>
      </c>
      <c r="O2" s="3" t="s">
        <v>42</v>
      </c>
      <c r="P2" s="4"/>
      <c r="Q2" s="4"/>
      <c r="R2" s="4" t="s">
        <v>43</v>
      </c>
      <c r="S2" s="4"/>
      <c r="T2" s="4"/>
      <c r="U2" s="3" t="s">
        <v>42</v>
      </c>
      <c r="V2" s="4"/>
      <c r="W2" s="4"/>
      <c r="X2" s="4" t="s">
        <v>43</v>
      </c>
      <c r="Y2" s="4"/>
      <c r="Z2" s="4"/>
      <c r="AA2" s="3" t="s">
        <v>42</v>
      </c>
      <c r="AB2" s="4"/>
      <c r="AC2" s="4"/>
      <c r="AD2" s="4" t="s">
        <v>43</v>
      </c>
      <c r="AE2" s="4"/>
      <c r="AF2" s="4"/>
    </row>
    <row r="3" spans="1:32" x14ac:dyDescent="0.25">
      <c r="B3" s="3" t="s">
        <v>0</v>
      </c>
      <c r="D3" s="3" t="s">
        <v>0</v>
      </c>
      <c r="E3" t="s">
        <v>1</v>
      </c>
      <c r="F3" t="s">
        <v>2</v>
      </c>
      <c r="G3" t="s">
        <v>3</v>
      </c>
      <c r="H3" t="s">
        <v>14</v>
      </c>
      <c r="O3" s="3" t="s">
        <v>0</v>
      </c>
      <c r="P3" s="4" t="s">
        <v>4</v>
      </c>
      <c r="Q3" s="4"/>
      <c r="R3" s="4" t="s">
        <v>0</v>
      </c>
      <c r="S3" s="4" t="s">
        <v>14</v>
      </c>
      <c r="T3" s="4"/>
      <c r="U3" s="3" t="s">
        <v>0</v>
      </c>
      <c r="V3" s="4" t="s">
        <v>4</v>
      </c>
      <c r="W3" s="4"/>
      <c r="X3" s="4" t="s">
        <v>0</v>
      </c>
      <c r="Y3" s="4" t="s">
        <v>14</v>
      </c>
      <c r="Z3" s="4"/>
      <c r="AA3" s="3" t="s">
        <v>0</v>
      </c>
      <c r="AB3" s="4" t="s">
        <v>4</v>
      </c>
      <c r="AC3" s="4"/>
      <c r="AD3" s="4" t="s">
        <v>0</v>
      </c>
      <c r="AE3" s="4" t="s">
        <v>14</v>
      </c>
      <c r="AF3" s="4"/>
    </row>
    <row r="4" spans="1:32" x14ac:dyDescent="0.25">
      <c r="A4" t="s">
        <v>5</v>
      </c>
      <c r="B4" s="8">
        <v>-0.56189999999999996</v>
      </c>
      <c r="C4" t="s">
        <v>6</v>
      </c>
      <c r="D4" s="5">
        <v>-0.35786489999999999</v>
      </c>
      <c r="E4">
        <v>0.69916750000000005</v>
      </c>
      <c r="F4">
        <v>0.30975740000000002</v>
      </c>
      <c r="G4">
        <v>-1.1599999999999999</v>
      </c>
      <c r="H4" s="1">
        <v>0.25</v>
      </c>
      <c r="I4" t="str">
        <f>IF(H4&lt;0.001,"***",IF(H4&lt;0.01,"**",IF(H4&lt;0.05,"*",IF(H4&lt;0.1,"^",""))))</f>
        <v/>
      </c>
      <c r="N4" t="s">
        <v>5</v>
      </c>
      <c r="O4" s="5">
        <v>-1.444563</v>
      </c>
      <c r="P4" s="4">
        <v>1.64E-4</v>
      </c>
      <c r="Q4" s="4" t="s">
        <v>8</v>
      </c>
      <c r="R4" s="6">
        <v>-1.4445636399999999</v>
      </c>
      <c r="S4" s="7">
        <v>1.6000000000000001E-4</v>
      </c>
      <c r="T4" s="4" t="str">
        <f>IF(S4&lt;0.001,"***",IF(S4&lt;0.01,"**",IF(S4&lt;0.05,"*",IF(S4&lt;0.1,"^",""))))</f>
        <v>***</v>
      </c>
      <c r="U4" s="5">
        <v>2.6868696000000001</v>
      </c>
      <c r="V4" s="4">
        <v>0.50317000000000001</v>
      </c>
      <c r="W4" s="4"/>
      <c r="X4" s="6">
        <v>2.6883857999999998</v>
      </c>
      <c r="Y4" s="7">
        <v>0.5</v>
      </c>
      <c r="Z4" s="4" t="str">
        <f>IF(Y4&lt;0.001,"***",IF(Y4&lt;0.01,"**",IF(Y4&lt;0.05,"*",IF(Y4&lt;0.1,"^",""))))</f>
        <v/>
      </c>
      <c r="AA4" s="5">
        <v>-1.4339999999999999</v>
      </c>
      <c r="AB4" s="4">
        <v>1.8100000000000001E-4</v>
      </c>
      <c r="AC4" s="4" t="s">
        <v>8</v>
      </c>
      <c r="AD4" s="6">
        <v>-1.4336918000000001</v>
      </c>
      <c r="AE4" s="7">
        <v>1.8000000000000001E-4</v>
      </c>
      <c r="AF4" s="4" t="str">
        <f>IF(AE4&lt;0.001,"***",IF(AE4&lt;0.01,"**",IF(AE4&lt;0.05,"*",IF(AE4&lt;0.1,"^",""))))</f>
        <v>***</v>
      </c>
    </row>
    <row r="5" spans="1:32" x14ac:dyDescent="0.25">
      <c r="A5" t="s">
        <v>7</v>
      </c>
      <c r="B5" s="8">
        <v>2.7850000000000001</v>
      </c>
      <c r="C5" t="s">
        <v>8</v>
      </c>
      <c r="D5" s="5">
        <v>1.9175865000000001</v>
      </c>
      <c r="E5">
        <v>6.8045160999999998</v>
      </c>
      <c r="F5">
        <v>0.77081580000000005</v>
      </c>
      <c r="G5">
        <v>2.4900000000000002</v>
      </c>
      <c r="H5" s="1">
        <v>1.2999999999999999E-2</v>
      </c>
      <c r="I5" t="str">
        <f t="shared" ref="I5:I10" si="0">IF(H5&lt;0.001,"***",IF(H5&lt;0.01,"**",IF(H5&lt;0.05,"*",IF(H5&lt;0.1,"^",""))))</f>
        <v>*</v>
      </c>
      <c r="N5" t="s">
        <v>7</v>
      </c>
      <c r="O5" s="5">
        <v>1.1331789999999999</v>
      </c>
      <c r="P5" s="4">
        <v>0.17177000000000001</v>
      </c>
      <c r="Q5" s="4"/>
      <c r="R5" s="6">
        <v>1.1331291400000001</v>
      </c>
      <c r="S5" s="7">
        <v>0.17</v>
      </c>
      <c r="T5" s="4" t="str">
        <f t="shared" ref="T5:T27" si="1">IF(S5&lt;0.001,"***",IF(S5&lt;0.01,"**",IF(S5&lt;0.05,"*",IF(S5&lt;0.1,"^",""))))</f>
        <v/>
      </c>
      <c r="U5" s="5">
        <v>1.1192768</v>
      </c>
      <c r="V5" s="4">
        <v>0.18056</v>
      </c>
      <c r="W5" s="4"/>
      <c r="X5" s="6">
        <v>1.1190751999999999</v>
      </c>
      <c r="Y5" s="7">
        <v>0.18</v>
      </c>
      <c r="Z5" s="4" t="str">
        <f t="shared" ref="Z5:Z29" si="2">IF(Y5&lt;0.001,"***",IF(Y5&lt;0.01,"**",IF(Y5&lt;0.05,"*",IF(Y5&lt;0.1,"^",""))))</f>
        <v/>
      </c>
      <c r="AA5" s="5">
        <v>1.0880000000000001</v>
      </c>
      <c r="AB5" s="4">
        <v>0.189693</v>
      </c>
      <c r="AC5" s="4"/>
      <c r="AD5" s="6">
        <v>1.08747079</v>
      </c>
      <c r="AE5" s="7">
        <v>0.19</v>
      </c>
      <c r="AF5" s="4" t="str">
        <f t="shared" ref="AF5:AF34" si="3">IF(AE5&lt;0.001,"***",IF(AE5&lt;0.01,"**",IF(AE5&lt;0.05,"*",IF(AE5&lt;0.1,"^",""))))</f>
        <v/>
      </c>
    </row>
    <row r="6" spans="1:32" x14ac:dyDescent="0.25">
      <c r="A6" t="s">
        <v>9</v>
      </c>
      <c r="B6" s="8">
        <v>-1.8331999999999999</v>
      </c>
      <c r="D6" s="5">
        <v>-0.60019429999999996</v>
      </c>
      <c r="E6">
        <v>0.548705</v>
      </c>
      <c r="F6">
        <v>1.1658208000000001</v>
      </c>
      <c r="G6">
        <v>-0.51</v>
      </c>
      <c r="H6" s="1">
        <v>0.61</v>
      </c>
      <c r="I6" t="str">
        <f t="shared" si="0"/>
        <v/>
      </c>
      <c r="N6" t="s">
        <v>9</v>
      </c>
      <c r="O6" s="5">
        <v>-0.74578800000000001</v>
      </c>
      <c r="P6" s="4">
        <v>0.54275099999999998</v>
      </c>
      <c r="Q6" s="4"/>
      <c r="R6" s="6">
        <v>-0.74570864999999997</v>
      </c>
      <c r="S6" s="7">
        <v>0.54</v>
      </c>
      <c r="T6" s="4" t="str">
        <f t="shared" si="1"/>
        <v/>
      </c>
      <c r="U6" s="5">
        <v>-0.67414450000000004</v>
      </c>
      <c r="V6" s="4">
        <v>0.58431999999999995</v>
      </c>
      <c r="W6" s="4"/>
      <c r="X6" s="6">
        <v>-0.67388729999999997</v>
      </c>
      <c r="Y6" s="7">
        <v>0.57999999999999996</v>
      </c>
      <c r="Z6" s="4" t="str">
        <f t="shared" si="2"/>
        <v/>
      </c>
      <c r="AA6" s="5">
        <v>-0.89119999999999999</v>
      </c>
      <c r="AB6" s="4">
        <v>0.47821900000000001</v>
      </c>
      <c r="AC6" s="4"/>
      <c r="AD6" s="6">
        <v>-0.89084744999999999</v>
      </c>
      <c r="AE6" s="7">
        <v>0.48</v>
      </c>
      <c r="AF6" s="4" t="str">
        <f t="shared" si="3"/>
        <v/>
      </c>
    </row>
    <row r="7" spans="1:32" x14ac:dyDescent="0.25">
      <c r="A7" t="s">
        <v>10</v>
      </c>
      <c r="B7" s="8">
        <v>0.65880000000000005</v>
      </c>
      <c r="D7" s="5">
        <v>0.15158540000000001</v>
      </c>
      <c r="E7">
        <v>1.1636777</v>
      </c>
      <c r="F7">
        <v>0.88427279999999997</v>
      </c>
      <c r="G7">
        <v>0.17</v>
      </c>
      <c r="H7" s="1">
        <v>0.86</v>
      </c>
      <c r="I7" t="str">
        <f t="shared" si="0"/>
        <v/>
      </c>
      <c r="N7" t="s">
        <v>10</v>
      </c>
      <c r="O7" s="5">
        <v>0.85422299999999995</v>
      </c>
      <c r="P7" s="4">
        <v>0.34581800000000001</v>
      </c>
      <c r="Q7" s="4"/>
      <c r="R7" s="6">
        <v>0.85408107</v>
      </c>
      <c r="S7" s="7">
        <v>0.35</v>
      </c>
      <c r="T7" s="4" t="str">
        <f t="shared" si="1"/>
        <v/>
      </c>
      <c r="U7" s="5">
        <v>0.88151429999999997</v>
      </c>
      <c r="V7" s="4">
        <v>0.33279999999999998</v>
      </c>
      <c r="W7" s="4"/>
      <c r="X7" s="6">
        <v>0.88082729999999998</v>
      </c>
      <c r="Y7" s="7">
        <v>0.33</v>
      </c>
      <c r="Z7" s="4" t="str">
        <f t="shared" si="2"/>
        <v/>
      </c>
      <c r="AA7" s="5">
        <v>1.5660000000000001</v>
      </c>
      <c r="AB7" s="4">
        <v>0.125084</v>
      </c>
      <c r="AC7" s="4"/>
      <c r="AD7" s="6">
        <v>1.5657106599999999</v>
      </c>
      <c r="AE7" s="7">
        <v>0.13</v>
      </c>
      <c r="AF7" s="4" t="str">
        <f t="shared" si="3"/>
        <v/>
      </c>
    </row>
    <row r="8" spans="1:32" x14ac:dyDescent="0.25">
      <c r="A8" t="s">
        <v>11</v>
      </c>
      <c r="B8" s="8">
        <v>0.54320000000000002</v>
      </c>
      <c r="D8" s="5">
        <v>0.31074550000000001</v>
      </c>
      <c r="E8">
        <v>1.3644419000000001</v>
      </c>
      <c r="F8">
        <v>0.99122379999999999</v>
      </c>
      <c r="G8">
        <v>0.31</v>
      </c>
      <c r="H8" s="1">
        <v>0.75</v>
      </c>
      <c r="I8" t="str">
        <f t="shared" si="0"/>
        <v/>
      </c>
      <c r="N8" t="s">
        <v>11</v>
      </c>
      <c r="O8" s="5">
        <v>1.37385</v>
      </c>
      <c r="P8" s="4">
        <v>0.20154</v>
      </c>
      <c r="Q8" s="4"/>
      <c r="R8" s="6">
        <v>1.37373547</v>
      </c>
      <c r="S8" s="7">
        <v>0.2</v>
      </c>
      <c r="T8" s="4" t="str">
        <f t="shared" si="1"/>
        <v/>
      </c>
      <c r="U8" s="5">
        <v>1.2969374</v>
      </c>
      <c r="V8" s="4">
        <v>0.23003000000000001</v>
      </c>
      <c r="W8" s="4"/>
      <c r="X8" s="6">
        <v>1.2963507999999999</v>
      </c>
      <c r="Y8" s="7">
        <v>0.23</v>
      </c>
      <c r="Z8" s="4" t="str">
        <f t="shared" si="2"/>
        <v/>
      </c>
      <c r="AA8" s="5">
        <v>1.9239999999999999</v>
      </c>
      <c r="AB8" s="4">
        <v>0.12467399999999999</v>
      </c>
      <c r="AC8" s="4"/>
      <c r="AD8" s="6">
        <v>1.9241040899999999</v>
      </c>
      <c r="AE8" s="7">
        <v>0.12</v>
      </c>
      <c r="AF8" s="4" t="str">
        <f t="shared" si="3"/>
        <v/>
      </c>
    </row>
    <row r="9" spans="1:32" x14ac:dyDescent="0.25">
      <c r="A9" t="s">
        <v>12</v>
      </c>
      <c r="B9" s="8">
        <v>-0.57950000000000002</v>
      </c>
      <c r="C9" t="s">
        <v>8</v>
      </c>
      <c r="D9" s="5">
        <v>-0.3985206</v>
      </c>
      <c r="E9">
        <v>0.67131249999999998</v>
      </c>
      <c r="F9">
        <v>0.16205900000000001</v>
      </c>
      <c r="G9">
        <v>-2.46</v>
      </c>
      <c r="H9" s="1">
        <v>1.4E-2</v>
      </c>
      <c r="I9" t="str">
        <f t="shared" si="0"/>
        <v>*</v>
      </c>
      <c r="N9" t="s">
        <v>12</v>
      </c>
      <c r="O9" s="5">
        <v>-0.53874900000000003</v>
      </c>
      <c r="P9" s="4">
        <v>5.3220000000000003E-3</v>
      </c>
      <c r="Q9" s="4" t="s">
        <v>22</v>
      </c>
      <c r="R9" s="6">
        <v>-0.53870408999999997</v>
      </c>
      <c r="S9" s="7">
        <v>5.3E-3</v>
      </c>
      <c r="T9" s="4" t="str">
        <f t="shared" si="1"/>
        <v>**</v>
      </c>
      <c r="U9" s="5">
        <v>-0.52237259999999996</v>
      </c>
      <c r="V9" s="4">
        <v>7.1700000000000002E-3</v>
      </c>
      <c r="W9" s="4" t="s">
        <v>22</v>
      </c>
      <c r="X9" s="6">
        <v>-0.52215809999999996</v>
      </c>
      <c r="Y9" s="7">
        <v>7.1999999999999998E-3</v>
      </c>
      <c r="Z9" s="4" t="str">
        <f t="shared" si="2"/>
        <v>**</v>
      </c>
      <c r="AA9" s="5">
        <v>-0.59060000000000001</v>
      </c>
      <c r="AB9" s="4">
        <v>4.1019999999999997E-3</v>
      </c>
      <c r="AC9" s="4" t="s">
        <v>22</v>
      </c>
      <c r="AD9" s="6">
        <v>-0.59039271999999998</v>
      </c>
      <c r="AE9" s="7">
        <v>4.1000000000000003E-3</v>
      </c>
      <c r="AF9" s="4" t="str">
        <f t="shared" si="3"/>
        <v>**</v>
      </c>
    </row>
    <row r="10" spans="1:32" x14ac:dyDescent="0.25">
      <c r="A10" t="s">
        <v>13</v>
      </c>
      <c r="B10" s="8">
        <v>4.4642999999999997</v>
      </c>
      <c r="C10" t="s">
        <v>8</v>
      </c>
      <c r="D10" s="5">
        <v>4.1606562</v>
      </c>
      <c r="E10">
        <v>64.113582500000007</v>
      </c>
      <c r="F10">
        <v>0.90322939999999996</v>
      </c>
      <c r="G10">
        <v>4.6100000000000003</v>
      </c>
      <c r="H10" s="1">
        <v>4.0999999999999997E-6</v>
      </c>
      <c r="I10" t="str">
        <f t="shared" si="0"/>
        <v>***</v>
      </c>
      <c r="N10" t="s">
        <v>13</v>
      </c>
      <c r="O10" s="5">
        <v>0.80903000000000003</v>
      </c>
      <c r="P10" s="4">
        <v>0.438245</v>
      </c>
      <c r="Q10" s="4"/>
      <c r="R10" s="6">
        <v>0.80900459000000002</v>
      </c>
      <c r="S10" s="7">
        <v>0.44</v>
      </c>
      <c r="T10" s="4" t="str">
        <f t="shared" si="1"/>
        <v/>
      </c>
      <c r="U10" s="5">
        <v>0.72928700000000002</v>
      </c>
      <c r="V10" s="4">
        <v>0.48648999999999998</v>
      </c>
      <c r="W10" s="4"/>
      <c r="X10" s="6">
        <v>0.72917050000000005</v>
      </c>
      <c r="Y10" s="7">
        <v>0.49</v>
      </c>
      <c r="Z10" s="4" t="str">
        <f t="shared" si="2"/>
        <v/>
      </c>
      <c r="AA10" s="5">
        <v>0.77259999999999995</v>
      </c>
      <c r="AB10" s="4">
        <v>0.46299099999999999</v>
      </c>
      <c r="AC10" s="4"/>
      <c r="AD10" s="6">
        <v>0.77248187999999995</v>
      </c>
      <c r="AE10" s="7">
        <v>0.46</v>
      </c>
      <c r="AF10" s="4" t="str">
        <f t="shared" si="3"/>
        <v/>
      </c>
    </row>
    <row r="11" spans="1:32" x14ac:dyDescent="0.25">
      <c r="B11" s="3"/>
      <c r="D11" s="3"/>
      <c r="N11" t="s">
        <v>16</v>
      </c>
      <c r="O11" s="5">
        <v>1.2051719999999999</v>
      </c>
      <c r="P11" s="4">
        <v>0.369448</v>
      </c>
      <c r="Q11" s="4"/>
      <c r="R11" s="6">
        <v>1.20514437</v>
      </c>
      <c r="S11" s="7">
        <v>0.37</v>
      </c>
      <c r="T11" s="4" t="str">
        <f t="shared" si="1"/>
        <v/>
      </c>
      <c r="U11" s="5">
        <v>1.7848527999999999</v>
      </c>
      <c r="V11" s="4">
        <v>0.23119999999999999</v>
      </c>
      <c r="W11" s="4"/>
      <c r="X11" s="6">
        <v>1.7848619999999999</v>
      </c>
      <c r="Y11" s="7">
        <v>0.23</v>
      </c>
      <c r="Z11" s="4" t="str">
        <f t="shared" si="2"/>
        <v/>
      </c>
      <c r="AA11" s="5">
        <v>1.0249999999999999</v>
      </c>
      <c r="AB11" s="4">
        <v>0.44956200000000002</v>
      </c>
      <c r="AC11" s="4"/>
      <c r="AD11" s="6">
        <v>1.0244068399999999</v>
      </c>
      <c r="AE11" s="7">
        <v>0.45</v>
      </c>
      <c r="AF11" s="4" t="str">
        <f t="shared" si="3"/>
        <v/>
      </c>
    </row>
    <row r="12" spans="1:32" x14ac:dyDescent="0.25">
      <c r="B12" s="3"/>
      <c r="D12" s="3"/>
      <c r="N12" t="s">
        <v>17</v>
      </c>
      <c r="O12" s="5">
        <v>-0.94173600000000002</v>
      </c>
      <c r="P12" s="4">
        <v>1.1360000000000001E-3</v>
      </c>
      <c r="Q12" s="4" t="s">
        <v>22</v>
      </c>
      <c r="R12" s="6">
        <v>-0.94168715000000003</v>
      </c>
      <c r="S12" s="7">
        <v>1.1000000000000001E-3</v>
      </c>
      <c r="T12" s="4" t="str">
        <f t="shared" si="1"/>
        <v>**</v>
      </c>
      <c r="U12" s="5">
        <v>-0.93697640000000004</v>
      </c>
      <c r="V12" s="4">
        <v>1.1999999999999999E-3</v>
      </c>
      <c r="W12" s="4" t="s">
        <v>22</v>
      </c>
      <c r="X12" s="6">
        <v>-0.93675600000000003</v>
      </c>
      <c r="Y12" s="7">
        <v>1.1999999999999999E-3</v>
      </c>
      <c r="Z12" s="4" t="str">
        <f t="shared" si="2"/>
        <v>**</v>
      </c>
      <c r="AA12" s="5">
        <v>-1.851</v>
      </c>
      <c r="AB12" s="4">
        <v>0.17377799999999999</v>
      </c>
      <c r="AC12" s="4"/>
      <c r="AD12" s="6">
        <v>-1.85144015</v>
      </c>
      <c r="AE12" s="7">
        <v>0.17</v>
      </c>
      <c r="AF12" s="4" t="str">
        <f t="shared" si="3"/>
        <v/>
      </c>
    </row>
    <row r="13" spans="1:32" x14ac:dyDescent="0.25">
      <c r="B13" s="3"/>
      <c r="D13" s="3"/>
      <c r="N13" t="s">
        <v>18</v>
      </c>
      <c r="O13" s="5">
        <v>-4.4934000000000002E-2</v>
      </c>
      <c r="P13" s="7">
        <v>1.39E-8</v>
      </c>
      <c r="Q13" s="4" t="s">
        <v>8</v>
      </c>
      <c r="R13" s="6">
        <v>-4.4934340000000003E-2</v>
      </c>
      <c r="S13" s="7">
        <v>1.4E-8</v>
      </c>
      <c r="T13" s="4" t="str">
        <f t="shared" si="1"/>
        <v>***</v>
      </c>
      <c r="U13" s="5">
        <v>-4.46965E-2</v>
      </c>
      <c r="V13" s="7">
        <v>1.7800000000000001E-8</v>
      </c>
      <c r="W13" s="4" t="s">
        <v>8</v>
      </c>
      <c r="X13" s="6">
        <v>-4.4696100000000002E-2</v>
      </c>
      <c r="Y13" s="7">
        <v>1.7999999999999999E-8</v>
      </c>
      <c r="Z13" s="4" t="str">
        <f t="shared" si="2"/>
        <v>***</v>
      </c>
      <c r="AA13" s="5">
        <v>-4.5949999999999998E-2</v>
      </c>
      <c r="AB13" s="7">
        <v>9.0900000000000007E-9</v>
      </c>
      <c r="AC13" s="4" t="s">
        <v>8</v>
      </c>
      <c r="AD13" s="6">
        <v>-4.5951699999999998E-2</v>
      </c>
      <c r="AE13" s="7">
        <v>9.1000000000000004E-9</v>
      </c>
      <c r="AF13" s="4" t="str">
        <f t="shared" si="3"/>
        <v>***</v>
      </c>
    </row>
    <row r="14" spans="1:32" x14ac:dyDescent="0.25">
      <c r="A14" t="s">
        <v>44</v>
      </c>
      <c r="B14" s="3"/>
      <c r="D14" s="3"/>
      <c r="N14" t="s">
        <v>19</v>
      </c>
      <c r="O14" s="5">
        <v>0.83619200000000005</v>
      </c>
      <c r="P14" s="7">
        <v>8.3099999999999999E-16</v>
      </c>
      <c r="Q14" s="4" t="s">
        <v>8</v>
      </c>
      <c r="R14" s="6">
        <v>0.83620185000000002</v>
      </c>
      <c r="S14" s="7">
        <v>7.7999999999999995E-16</v>
      </c>
      <c r="T14" s="4" t="str">
        <f t="shared" si="1"/>
        <v>***</v>
      </c>
      <c r="U14" s="5">
        <v>0.84302860000000002</v>
      </c>
      <c r="V14" s="7">
        <v>5.1700000000000002E-16</v>
      </c>
      <c r="W14" s="4" t="s">
        <v>8</v>
      </c>
      <c r="X14" s="6">
        <v>0.84308559999999999</v>
      </c>
      <c r="Y14" s="7">
        <v>5.6000000000000003E-16</v>
      </c>
      <c r="Z14" s="4" t="str">
        <f t="shared" si="2"/>
        <v>***</v>
      </c>
      <c r="AA14" s="5">
        <v>0.83809999999999996</v>
      </c>
      <c r="AB14" s="7">
        <v>7.5099999999999998E-16</v>
      </c>
      <c r="AC14" s="4" t="s">
        <v>8</v>
      </c>
      <c r="AD14" s="6">
        <v>0.83814509999999998</v>
      </c>
      <c r="AE14" s="7">
        <v>7.7999999999999995E-16</v>
      </c>
      <c r="AF14" s="4" t="str">
        <f t="shared" si="3"/>
        <v>***</v>
      </c>
    </row>
    <row r="15" spans="1:32" x14ac:dyDescent="0.25">
      <c r="B15" s="3" t="s">
        <v>42</v>
      </c>
      <c r="D15" s="3" t="s">
        <v>43</v>
      </c>
      <c r="N15" t="s">
        <v>20</v>
      </c>
      <c r="O15" s="5">
        <v>-0.24617</v>
      </c>
      <c r="P15" s="4">
        <v>2.4278999999999998E-2</v>
      </c>
      <c r="Q15" s="4" t="s">
        <v>15</v>
      </c>
      <c r="R15" s="6">
        <v>-0.24613508000000001</v>
      </c>
      <c r="S15" s="7">
        <v>2.4E-2</v>
      </c>
      <c r="T15" s="4" t="str">
        <f t="shared" si="1"/>
        <v>*</v>
      </c>
      <c r="U15" s="5">
        <v>-0.23847969999999999</v>
      </c>
      <c r="V15" s="4">
        <v>2.9239999999999999E-2</v>
      </c>
      <c r="W15" s="4" t="s">
        <v>15</v>
      </c>
      <c r="X15" s="6">
        <v>-0.23831140000000001</v>
      </c>
      <c r="Y15" s="7">
        <v>2.9000000000000001E-2</v>
      </c>
      <c r="Z15" s="4" t="str">
        <f t="shared" si="2"/>
        <v>*</v>
      </c>
      <c r="AA15" s="5">
        <v>-0.22770000000000001</v>
      </c>
      <c r="AB15" s="4">
        <v>3.7387999999999998E-2</v>
      </c>
      <c r="AC15" s="4" t="s">
        <v>15</v>
      </c>
      <c r="AD15" s="6">
        <v>-0.22752511</v>
      </c>
      <c r="AE15" s="7">
        <v>3.7999999999999999E-2</v>
      </c>
      <c r="AF15" s="4" t="str">
        <f t="shared" si="3"/>
        <v>*</v>
      </c>
    </row>
    <row r="16" spans="1:32" x14ac:dyDescent="0.25">
      <c r="B16" s="3" t="s">
        <v>0</v>
      </c>
      <c r="D16" s="3" t="s">
        <v>0</v>
      </c>
      <c r="E16" t="s">
        <v>1</v>
      </c>
      <c r="F16" t="s">
        <v>2</v>
      </c>
      <c r="G16" t="s">
        <v>3</v>
      </c>
      <c r="H16" t="s">
        <v>14</v>
      </c>
      <c r="N16" t="s">
        <v>21</v>
      </c>
      <c r="O16" s="5">
        <v>-0.346132</v>
      </c>
      <c r="P16" s="4">
        <v>2.7997000000000001E-2</v>
      </c>
      <c r="Q16" s="4" t="s">
        <v>15</v>
      </c>
      <c r="R16" s="6">
        <v>-0.34611734</v>
      </c>
      <c r="S16" s="7">
        <v>2.8000000000000001E-2</v>
      </c>
      <c r="T16" s="4" t="str">
        <f t="shared" si="1"/>
        <v>*</v>
      </c>
      <c r="U16" s="5">
        <v>-0.33414300000000002</v>
      </c>
      <c r="V16" s="4">
        <v>3.4180000000000002E-2</v>
      </c>
      <c r="W16" s="4" t="s">
        <v>15</v>
      </c>
      <c r="X16" s="6">
        <v>-0.33407779999999998</v>
      </c>
      <c r="Y16" s="7">
        <v>3.4000000000000002E-2</v>
      </c>
      <c r="Z16" s="4" t="str">
        <f t="shared" si="2"/>
        <v>*</v>
      </c>
      <c r="AA16" s="5">
        <v>-0.32969999999999999</v>
      </c>
      <c r="AB16" s="4">
        <v>3.6983000000000002E-2</v>
      </c>
      <c r="AC16" s="4" t="s">
        <v>15</v>
      </c>
      <c r="AD16" s="6">
        <v>-0.32959296999999999</v>
      </c>
      <c r="AE16" s="7">
        <v>3.6999999999999998E-2</v>
      </c>
      <c r="AF16" s="4" t="str">
        <f t="shared" si="3"/>
        <v>*</v>
      </c>
    </row>
    <row r="17" spans="1:32" x14ac:dyDescent="0.25">
      <c r="A17" t="s">
        <v>5</v>
      </c>
      <c r="B17" s="8">
        <v>-0.79657999999999995</v>
      </c>
      <c r="C17" t="s">
        <v>15</v>
      </c>
      <c r="D17" s="8">
        <v>-0.77626923999999997</v>
      </c>
      <c r="E17">
        <v>0.46011940000000001</v>
      </c>
      <c r="F17">
        <v>0.33009095599999999</v>
      </c>
      <c r="G17">
        <v>-2.35</v>
      </c>
      <c r="H17" s="1">
        <v>1.9E-2</v>
      </c>
      <c r="I17" t="str">
        <f>IF(H17&lt;0.001,"***",IF(H17&lt;0.01,"**",IF(H17&lt;0.05,"*",IF(H17&lt;0.1,"^",""))))</f>
        <v>*</v>
      </c>
      <c r="N17" t="s">
        <v>23</v>
      </c>
      <c r="O17" s="5">
        <v>-0.16362699999999999</v>
      </c>
      <c r="P17" s="4">
        <v>4.5518000000000003E-2</v>
      </c>
      <c r="Q17" s="4" t="s">
        <v>15</v>
      </c>
      <c r="R17" s="6">
        <v>-0.16353345999999999</v>
      </c>
      <c r="S17" s="7">
        <v>4.5999999999999999E-2</v>
      </c>
      <c r="T17" s="4" t="str">
        <f t="shared" si="1"/>
        <v>*</v>
      </c>
      <c r="U17" s="5">
        <v>-0.1212666</v>
      </c>
      <c r="V17" s="4">
        <v>0.22117999999999999</v>
      </c>
      <c r="W17" s="4"/>
      <c r="X17" s="6">
        <v>-0.1207545</v>
      </c>
      <c r="Y17" s="7">
        <v>0.22</v>
      </c>
      <c r="Z17" s="4" t="str">
        <f t="shared" si="2"/>
        <v/>
      </c>
      <c r="AA17" s="5">
        <v>0.60170000000000001</v>
      </c>
      <c r="AB17" s="4">
        <v>0.26393800000000001</v>
      </c>
      <c r="AC17" s="4"/>
      <c r="AD17" s="6">
        <v>0.60230030999999995</v>
      </c>
      <c r="AE17" s="7">
        <v>0.26</v>
      </c>
      <c r="AF17" s="4" t="str">
        <f t="shared" si="3"/>
        <v/>
      </c>
    </row>
    <row r="18" spans="1:32" x14ac:dyDescent="0.25">
      <c r="A18" t="s">
        <v>7</v>
      </c>
      <c r="B18" s="8">
        <v>1.578495</v>
      </c>
      <c r="C18" t="s">
        <v>15</v>
      </c>
      <c r="D18" s="8">
        <v>1.5506190900000001</v>
      </c>
      <c r="E18">
        <v>4.7143879000000002</v>
      </c>
      <c r="F18">
        <v>0.780477898</v>
      </c>
      <c r="G18">
        <v>1.99</v>
      </c>
      <c r="H18" s="1">
        <v>4.7E-2</v>
      </c>
      <c r="I18" t="str">
        <f t="shared" ref="I18:I29" si="4">IF(H18&lt;0.001,"***",IF(H18&lt;0.01,"**",IF(H18&lt;0.05,"*",IF(H18&lt;0.1,"^",""))))</f>
        <v>*</v>
      </c>
      <c r="N18" t="s">
        <v>24</v>
      </c>
      <c r="O18" s="5">
        <v>0.90162600000000004</v>
      </c>
      <c r="P18" s="7">
        <v>1.51E-9</v>
      </c>
      <c r="Q18" s="4" t="s">
        <v>8</v>
      </c>
      <c r="R18" s="6">
        <v>0.90166820000000003</v>
      </c>
      <c r="S18" s="7">
        <v>1.5E-9</v>
      </c>
      <c r="T18" s="4" t="str">
        <f t="shared" si="1"/>
        <v>***</v>
      </c>
      <c r="U18" s="5">
        <v>0.89516850000000003</v>
      </c>
      <c r="V18" s="7">
        <v>1.9399999999999999E-9</v>
      </c>
      <c r="W18" s="4" t="s">
        <v>8</v>
      </c>
      <c r="X18" s="6">
        <v>0.89539999999999997</v>
      </c>
      <c r="Y18" s="7">
        <v>1.9000000000000001E-9</v>
      </c>
      <c r="Z18" s="4" t="str">
        <f t="shared" si="2"/>
        <v>***</v>
      </c>
      <c r="AA18" s="5">
        <v>0.90269999999999995</v>
      </c>
      <c r="AB18" s="7">
        <v>1.33E-9</v>
      </c>
      <c r="AC18" s="4" t="s">
        <v>8</v>
      </c>
      <c r="AD18" s="6">
        <v>0.90294057999999999</v>
      </c>
      <c r="AE18" s="7">
        <v>1.3000000000000001E-9</v>
      </c>
      <c r="AF18" s="4" t="str">
        <f t="shared" si="3"/>
        <v>***</v>
      </c>
    </row>
    <row r="19" spans="1:32" x14ac:dyDescent="0.25">
      <c r="A19" t="s">
        <v>9</v>
      </c>
      <c r="B19" s="8">
        <v>-0.44737500000000002</v>
      </c>
      <c r="D19" s="8">
        <v>-0.31786358999999997</v>
      </c>
      <c r="E19">
        <v>0.72770199999999996</v>
      </c>
      <c r="F19">
        <v>1.1804212890000001</v>
      </c>
      <c r="G19">
        <v>-0.27</v>
      </c>
      <c r="H19" s="1">
        <v>0.79</v>
      </c>
      <c r="I19" t="str">
        <f t="shared" si="4"/>
        <v/>
      </c>
      <c r="N19" t="s">
        <v>25</v>
      </c>
      <c r="O19" s="5">
        <v>0.14455499999999999</v>
      </c>
      <c r="P19" s="4">
        <v>0.49080600000000002</v>
      </c>
      <c r="Q19" s="4"/>
      <c r="R19" s="6">
        <v>0.14454296999999999</v>
      </c>
      <c r="S19" s="7">
        <v>0.49</v>
      </c>
      <c r="T19" s="4" t="str">
        <f t="shared" si="1"/>
        <v/>
      </c>
      <c r="U19" s="5">
        <v>0.16585900000000001</v>
      </c>
      <c r="V19" s="4">
        <v>0.43343999999999999</v>
      </c>
      <c r="W19" s="4"/>
      <c r="X19" s="6">
        <v>0.16580619999999999</v>
      </c>
      <c r="Y19" s="7">
        <v>0.43</v>
      </c>
      <c r="Z19" s="4" t="str">
        <f t="shared" si="2"/>
        <v/>
      </c>
      <c r="AA19" s="5">
        <v>0.1249</v>
      </c>
      <c r="AB19" s="4">
        <v>0.553041</v>
      </c>
      <c r="AC19" s="4"/>
      <c r="AD19" s="6">
        <v>0.12481696</v>
      </c>
      <c r="AE19" s="7">
        <v>0.55000000000000004</v>
      </c>
      <c r="AF19" s="4" t="str">
        <f t="shared" si="3"/>
        <v/>
      </c>
    </row>
    <row r="20" spans="1:32" x14ac:dyDescent="0.25">
      <c r="A20" t="s">
        <v>10</v>
      </c>
      <c r="B20" s="8">
        <v>0.22012699999999999</v>
      </c>
      <c r="D20" s="8">
        <v>0.14937110000000001</v>
      </c>
      <c r="E20">
        <v>1.1611038</v>
      </c>
      <c r="F20">
        <v>0.89772901699999996</v>
      </c>
      <c r="G20">
        <v>0.17</v>
      </c>
      <c r="H20" s="1">
        <v>0.87</v>
      </c>
      <c r="I20" t="str">
        <f t="shared" si="4"/>
        <v/>
      </c>
      <c r="N20" t="s">
        <v>26</v>
      </c>
      <c r="O20" s="5">
        <v>0.12350800000000001</v>
      </c>
      <c r="P20" s="4">
        <v>0.53715800000000002</v>
      </c>
      <c r="Q20" s="4"/>
      <c r="R20" s="6">
        <v>0.1234982</v>
      </c>
      <c r="S20" s="7">
        <v>0.54</v>
      </c>
      <c r="T20" s="4" t="str">
        <f t="shared" si="1"/>
        <v/>
      </c>
      <c r="U20" s="5">
        <v>0.14105999999999999</v>
      </c>
      <c r="V20" s="4">
        <v>0.48459000000000002</v>
      </c>
      <c r="W20" s="4"/>
      <c r="X20" s="6">
        <v>0.1410091</v>
      </c>
      <c r="Y20" s="7">
        <v>0.48</v>
      </c>
      <c r="Z20" s="4" t="str">
        <f t="shared" si="2"/>
        <v/>
      </c>
      <c r="AA20" s="5">
        <v>9.9559999999999996E-2</v>
      </c>
      <c r="AB20" s="4">
        <v>0.62042600000000003</v>
      </c>
      <c r="AC20" s="4"/>
      <c r="AD20" s="6">
        <v>9.9510940000000006E-2</v>
      </c>
      <c r="AE20" s="7">
        <v>0.62</v>
      </c>
      <c r="AF20" s="4" t="str">
        <f t="shared" si="3"/>
        <v/>
      </c>
    </row>
    <row r="21" spans="1:32" x14ac:dyDescent="0.25">
      <c r="A21" t="s">
        <v>11</v>
      </c>
      <c r="B21" s="8">
        <v>0.51344500000000004</v>
      </c>
      <c r="D21" s="8">
        <v>0.45414578999999999</v>
      </c>
      <c r="E21">
        <v>1.5748276000000001</v>
      </c>
      <c r="F21">
        <v>1.014331206</v>
      </c>
      <c r="G21">
        <v>0.45</v>
      </c>
      <c r="H21" s="1">
        <v>0.65</v>
      </c>
      <c r="I21" t="str">
        <f t="shared" si="4"/>
        <v/>
      </c>
      <c r="N21" t="s">
        <v>27</v>
      </c>
      <c r="O21" s="5">
        <v>0.53076800000000002</v>
      </c>
      <c r="P21" s="4">
        <v>1.9821999999999999E-2</v>
      </c>
      <c r="Q21" s="4" t="s">
        <v>15</v>
      </c>
      <c r="R21" s="6">
        <v>0.53075932000000003</v>
      </c>
      <c r="S21" s="7">
        <v>0.02</v>
      </c>
      <c r="T21" s="4" t="str">
        <f t="shared" si="1"/>
        <v>*</v>
      </c>
      <c r="U21" s="5">
        <v>0.52974849999999996</v>
      </c>
      <c r="V21" s="4">
        <v>2.0990000000000002E-2</v>
      </c>
      <c r="W21" s="4" t="s">
        <v>15</v>
      </c>
      <c r="X21" s="6">
        <v>0.52969290000000002</v>
      </c>
      <c r="Y21" s="7">
        <v>2.1000000000000001E-2</v>
      </c>
      <c r="Z21" s="4" t="str">
        <f t="shared" si="2"/>
        <v>*</v>
      </c>
      <c r="AA21" s="5">
        <v>0.50490000000000002</v>
      </c>
      <c r="AB21" s="4">
        <v>2.7390000000000001E-2</v>
      </c>
      <c r="AC21" s="4" t="s">
        <v>15</v>
      </c>
      <c r="AD21" s="6">
        <v>0.50483719000000005</v>
      </c>
      <c r="AE21" s="7">
        <v>2.7E-2</v>
      </c>
      <c r="AF21" s="4" t="str">
        <f t="shared" si="3"/>
        <v>*</v>
      </c>
    </row>
    <row r="22" spans="1:32" x14ac:dyDescent="0.25">
      <c r="A22" t="s">
        <v>12</v>
      </c>
      <c r="B22" s="8">
        <v>-0.57589699999999999</v>
      </c>
      <c r="C22" t="s">
        <v>8</v>
      </c>
      <c r="D22" s="8">
        <v>-0.55133460999999995</v>
      </c>
      <c r="E22">
        <v>0.57618029999999998</v>
      </c>
      <c r="F22">
        <v>0.17389492100000001</v>
      </c>
      <c r="G22">
        <v>-3.17</v>
      </c>
      <c r="H22" s="1">
        <v>1.5E-3</v>
      </c>
      <c r="I22" t="str">
        <f t="shared" si="4"/>
        <v>**</v>
      </c>
      <c r="N22" t="s">
        <v>28</v>
      </c>
      <c r="O22" s="5">
        <v>0.153775</v>
      </c>
      <c r="P22" s="4">
        <v>0.42128100000000002</v>
      </c>
      <c r="Q22" s="4"/>
      <c r="R22" s="6">
        <v>0.15377362</v>
      </c>
      <c r="S22" s="7">
        <v>0.42</v>
      </c>
      <c r="T22" s="4" t="str">
        <f t="shared" si="1"/>
        <v/>
      </c>
      <c r="U22" s="5">
        <v>0.14396</v>
      </c>
      <c r="V22" s="4">
        <v>0.45230999999999999</v>
      </c>
      <c r="W22" s="4"/>
      <c r="X22" s="6">
        <v>0.143954</v>
      </c>
      <c r="Y22" s="7">
        <v>0.45</v>
      </c>
      <c r="Z22" s="4" t="str">
        <f t="shared" si="2"/>
        <v/>
      </c>
      <c r="AA22" s="5">
        <v>0.1326</v>
      </c>
      <c r="AB22" s="4">
        <v>0.48963699999999999</v>
      </c>
      <c r="AC22" s="4"/>
      <c r="AD22" s="6">
        <v>0.13258432000000001</v>
      </c>
      <c r="AE22" s="7">
        <v>0.49</v>
      </c>
      <c r="AF22" s="4" t="str">
        <f t="shared" si="3"/>
        <v/>
      </c>
    </row>
    <row r="23" spans="1:32" x14ac:dyDescent="0.25">
      <c r="A23" t="s">
        <v>13</v>
      </c>
      <c r="B23" s="8">
        <v>3.534278</v>
      </c>
      <c r="C23" t="s">
        <v>8</v>
      </c>
      <c r="D23" s="8">
        <v>3.5565601400000002</v>
      </c>
      <c r="E23">
        <v>35.042448399999998</v>
      </c>
      <c r="F23">
        <v>0.91719199900000004</v>
      </c>
      <c r="G23">
        <v>3.88</v>
      </c>
      <c r="H23" s="1">
        <v>1.1E-4</v>
      </c>
      <c r="I23" t="str">
        <f t="shared" si="4"/>
        <v>***</v>
      </c>
      <c r="N23" t="s">
        <v>29</v>
      </c>
      <c r="O23" s="5">
        <v>0.582422</v>
      </c>
      <c r="P23" s="4">
        <v>1.8924E-2</v>
      </c>
      <c r="Q23" s="4" t="s">
        <v>15</v>
      </c>
      <c r="R23" s="6">
        <v>0.58241938000000004</v>
      </c>
      <c r="S23" s="7">
        <v>1.9E-2</v>
      </c>
      <c r="T23" s="4" t="str">
        <f t="shared" si="1"/>
        <v>*</v>
      </c>
      <c r="U23" s="5">
        <v>0.59259989999999996</v>
      </c>
      <c r="V23" s="4">
        <v>1.7590000000000001E-2</v>
      </c>
      <c r="W23" s="4" t="s">
        <v>15</v>
      </c>
      <c r="X23" s="6">
        <v>0.59258639999999996</v>
      </c>
      <c r="Y23" s="7">
        <v>1.7999999999999999E-2</v>
      </c>
      <c r="Z23" s="4" t="str">
        <f t="shared" si="2"/>
        <v>*</v>
      </c>
      <c r="AA23" s="5">
        <v>0.55010000000000003</v>
      </c>
      <c r="AB23" s="4">
        <v>2.827E-2</v>
      </c>
      <c r="AC23" s="4" t="s">
        <v>15</v>
      </c>
      <c r="AD23" s="6">
        <v>0.55008528999999995</v>
      </c>
      <c r="AE23" s="7">
        <v>2.8000000000000001E-2</v>
      </c>
      <c r="AF23" s="4" t="str">
        <f t="shared" si="3"/>
        <v>*</v>
      </c>
    </row>
    <row r="24" spans="1:32" x14ac:dyDescent="0.25">
      <c r="A24" t="s">
        <v>16</v>
      </c>
      <c r="B24" s="8">
        <v>1.571836</v>
      </c>
      <c r="C24" t="s">
        <v>6</v>
      </c>
      <c r="D24" s="8">
        <v>1.64277933</v>
      </c>
      <c r="E24">
        <v>5.1695174000000002</v>
      </c>
      <c r="F24">
        <v>0.81439745299999999</v>
      </c>
      <c r="G24">
        <v>2.02</v>
      </c>
      <c r="H24" s="1">
        <v>4.3999999999999997E-2</v>
      </c>
      <c r="I24" t="str">
        <f t="shared" si="4"/>
        <v>*</v>
      </c>
      <c r="N24" t="s">
        <v>30</v>
      </c>
      <c r="O24" s="5">
        <v>0.10774</v>
      </c>
      <c r="P24" s="4">
        <v>0.63235799999999998</v>
      </c>
      <c r="Q24" s="4"/>
      <c r="R24" s="6">
        <v>0.10773191</v>
      </c>
      <c r="S24" s="7">
        <v>0.63</v>
      </c>
      <c r="T24" s="4" t="str">
        <f t="shared" si="1"/>
        <v/>
      </c>
      <c r="U24" s="5">
        <v>0.114236</v>
      </c>
      <c r="V24" s="4">
        <v>0.61307</v>
      </c>
      <c r="W24" s="4"/>
      <c r="X24" s="6">
        <v>0.1142007</v>
      </c>
      <c r="Y24" s="7">
        <v>0.61</v>
      </c>
      <c r="Z24" s="4" t="str">
        <f t="shared" si="2"/>
        <v/>
      </c>
      <c r="AA24" s="5">
        <v>8.7110000000000007E-2</v>
      </c>
      <c r="AB24" s="4">
        <v>0.70012700000000005</v>
      </c>
      <c r="AC24" s="4"/>
      <c r="AD24" s="6">
        <v>8.7089949999999999E-2</v>
      </c>
      <c r="AE24" s="7">
        <v>0.7</v>
      </c>
      <c r="AF24" s="4" t="str">
        <f t="shared" si="3"/>
        <v/>
      </c>
    </row>
    <row r="25" spans="1:32" x14ac:dyDescent="0.25">
      <c r="A25" t="s">
        <v>17</v>
      </c>
      <c r="B25" s="8">
        <v>-0.95733000000000001</v>
      </c>
      <c r="C25" t="s">
        <v>8</v>
      </c>
      <c r="D25" s="8">
        <v>-0.93174716000000002</v>
      </c>
      <c r="E25">
        <v>0.39386500000000002</v>
      </c>
      <c r="F25">
        <v>0.287089539</v>
      </c>
      <c r="G25">
        <v>-3.25</v>
      </c>
      <c r="H25" s="1">
        <v>1.1999999999999999E-3</v>
      </c>
      <c r="I25" t="str">
        <f t="shared" si="4"/>
        <v>**</v>
      </c>
      <c r="N25" t="s">
        <v>31</v>
      </c>
      <c r="O25" s="5">
        <v>0.12501699999999999</v>
      </c>
      <c r="P25" s="4">
        <v>0.63325600000000004</v>
      </c>
      <c r="Q25" s="4"/>
      <c r="R25" s="6">
        <v>0.12503601</v>
      </c>
      <c r="S25" s="7">
        <v>0.63</v>
      </c>
      <c r="T25" s="4" t="str">
        <f t="shared" si="1"/>
        <v/>
      </c>
      <c r="U25" s="5">
        <v>0.1262905</v>
      </c>
      <c r="V25" s="4">
        <v>0.63048000000000004</v>
      </c>
      <c r="W25" s="4"/>
      <c r="X25" s="6">
        <v>0.12638460000000001</v>
      </c>
      <c r="Y25" s="7">
        <v>0.63</v>
      </c>
      <c r="Z25" s="4" t="str">
        <f t="shared" si="2"/>
        <v/>
      </c>
      <c r="AA25" s="5">
        <v>5.1630000000000002E-2</v>
      </c>
      <c r="AB25" s="4">
        <v>0.84626900000000005</v>
      </c>
      <c r="AC25" s="4"/>
      <c r="AD25" s="6">
        <v>5.1733069999999999E-2</v>
      </c>
      <c r="AE25" s="7">
        <v>0.85</v>
      </c>
      <c r="AF25" s="4" t="str">
        <f t="shared" si="3"/>
        <v/>
      </c>
    </row>
    <row r="26" spans="1:32" x14ac:dyDescent="0.25">
      <c r="A26" t="s">
        <v>18</v>
      </c>
      <c r="B26" s="8">
        <v>-3.2794999999999998E-2</v>
      </c>
      <c r="C26" t="s">
        <v>8</v>
      </c>
      <c r="D26" s="8">
        <v>-3.3056919999999997E-2</v>
      </c>
      <c r="E26">
        <v>0.96748350000000005</v>
      </c>
      <c r="F26">
        <v>7.8362369999999994E-3</v>
      </c>
      <c r="G26">
        <v>-4.22</v>
      </c>
      <c r="H26" s="1">
        <v>2.5000000000000001E-5</v>
      </c>
      <c r="I26" t="str">
        <f t="shared" si="4"/>
        <v>***</v>
      </c>
      <c r="N26" t="s">
        <v>32</v>
      </c>
      <c r="O26" s="5">
        <v>-0.29285699999999998</v>
      </c>
      <c r="P26" s="4">
        <v>0.29100999999999999</v>
      </c>
      <c r="Q26" s="4"/>
      <c r="R26" s="6">
        <v>-0.29287650999999998</v>
      </c>
      <c r="S26" s="7">
        <v>0.28999999999999998</v>
      </c>
      <c r="T26" s="4" t="str">
        <f t="shared" si="1"/>
        <v/>
      </c>
      <c r="U26" s="5">
        <v>-0.28210610000000003</v>
      </c>
      <c r="V26" s="4">
        <v>0.31229000000000001</v>
      </c>
      <c r="W26" s="4"/>
      <c r="X26" s="6">
        <v>-0.28220590000000001</v>
      </c>
      <c r="Y26" s="7">
        <v>0.31</v>
      </c>
      <c r="Z26" s="4" t="str">
        <f t="shared" si="2"/>
        <v/>
      </c>
      <c r="AA26" s="5">
        <v>-0.31990000000000002</v>
      </c>
      <c r="AB26" s="4">
        <v>0.25378699999999998</v>
      </c>
      <c r="AC26" s="4"/>
      <c r="AD26" s="6">
        <v>-0.32001235</v>
      </c>
      <c r="AE26" s="7">
        <v>0.25</v>
      </c>
      <c r="AF26" s="4" t="str">
        <f t="shared" si="3"/>
        <v/>
      </c>
    </row>
    <row r="27" spans="1:32" x14ac:dyDescent="0.25">
      <c r="A27" t="s">
        <v>19</v>
      </c>
      <c r="B27" s="8">
        <v>0.910277</v>
      </c>
      <c r="C27" t="s">
        <v>8</v>
      </c>
      <c r="D27" s="8">
        <v>0.91447935999999996</v>
      </c>
      <c r="E27">
        <v>2.4954757000000001</v>
      </c>
      <c r="F27">
        <v>0.100834905</v>
      </c>
      <c r="G27">
        <v>9.07</v>
      </c>
      <c r="H27" s="1">
        <v>0</v>
      </c>
      <c r="I27" t="str">
        <f t="shared" si="4"/>
        <v>***</v>
      </c>
      <c r="N27" t="s">
        <v>33</v>
      </c>
      <c r="O27" s="5">
        <v>0.62222100000000002</v>
      </c>
      <c r="P27" s="4">
        <v>4.0309999999999999E-3</v>
      </c>
      <c r="Q27" s="4" t="s">
        <v>22</v>
      </c>
      <c r="R27" s="6">
        <v>0.62221897999999998</v>
      </c>
      <c r="S27" s="7">
        <v>4.0000000000000001E-3</v>
      </c>
      <c r="T27" s="4" t="str">
        <f t="shared" si="1"/>
        <v>**</v>
      </c>
      <c r="U27" s="5">
        <v>0.61847019999999997</v>
      </c>
      <c r="V27" s="4">
        <v>4.2500000000000003E-3</v>
      </c>
      <c r="W27" s="4" t="s">
        <v>22</v>
      </c>
      <c r="X27" s="6">
        <v>0.61845289999999997</v>
      </c>
      <c r="Y27" s="7">
        <v>4.3E-3</v>
      </c>
      <c r="Z27" s="4" t="str">
        <f t="shared" si="2"/>
        <v>**</v>
      </c>
      <c r="AA27" s="5">
        <v>0.62129999999999996</v>
      </c>
      <c r="AB27" s="4">
        <v>4.3309999999999998E-3</v>
      </c>
      <c r="AC27" s="4" t="s">
        <v>22</v>
      </c>
      <c r="AD27" s="6">
        <v>0.62128000000000005</v>
      </c>
      <c r="AE27" s="7">
        <v>4.3E-3</v>
      </c>
      <c r="AF27" s="4" t="str">
        <f t="shared" si="3"/>
        <v>**</v>
      </c>
    </row>
    <row r="28" spans="1:32" x14ac:dyDescent="0.25">
      <c r="A28" t="s">
        <v>20</v>
      </c>
      <c r="B28" s="8">
        <v>-0.230741</v>
      </c>
      <c r="C28" t="s">
        <v>15</v>
      </c>
      <c r="D28" s="8">
        <v>-0.20446639</v>
      </c>
      <c r="E28">
        <v>0.81508210000000003</v>
      </c>
      <c r="F28">
        <v>0.10962443400000001</v>
      </c>
      <c r="G28">
        <v>-1.87</v>
      </c>
      <c r="H28" s="1">
        <v>6.2E-2</v>
      </c>
      <c r="I28" t="str">
        <f t="shared" si="4"/>
        <v>^</v>
      </c>
      <c r="N28" t="s">
        <v>34</v>
      </c>
      <c r="O28" s="3"/>
      <c r="P28" s="4"/>
      <c r="Q28" s="4"/>
      <c r="R28" s="4"/>
      <c r="S28" s="4"/>
      <c r="T28" s="4"/>
      <c r="U28" s="3">
        <v>-7.4014486000000002</v>
      </c>
      <c r="V28" s="4">
        <v>0.33389999999999997</v>
      </c>
      <c r="W28" s="4"/>
      <c r="X28" s="4">
        <v>-7.4042798000000003</v>
      </c>
      <c r="Y28" s="7">
        <v>0.33</v>
      </c>
      <c r="Z28" s="4" t="str">
        <f t="shared" si="2"/>
        <v/>
      </c>
      <c r="AA28" s="3"/>
      <c r="AB28" s="4"/>
      <c r="AC28" s="4"/>
      <c r="AD28" s="4"/>
      <c r="AE28" s="7"/>
      <c r="AF28" s="4"/>
    </row>
    <row r="29" spans="1:32" x14ac:dyDescent="0.25">
      <c r="A29" t="s">
        <v>21</v>
      </c>
      <c r="B29" s="8">
        <v>-0.34889799999999999</v>
      </c>
      <c r="C29" t="s">
        <v>15</v>
      </c>
      <c r="D29" s="8">
        <v>-0.33179705999999998</v>
      </c>
      <c r="E29">
        <v>0.71763290000000002</v>
      </c>
      <c r="F29">
        <v>0.15574470200000001</v>
      </c>
      <c r="G29">
        <v>-2.13</v>
      </c>
      <c r="H29" s="1">
        <v>3.3000000000000002E-2</v>
      </c>
      <c r="I29" t="str">
        <f t="shared" si="4"/>
        <v>*</v>
      </c>
      <c r="N29" t="s">
        <v>35</v>
      </c>
      <c r="O29" s="3"/>
      <c r="P29" s="4"/>
      <c r="Q29" s="4"/>
      <c r="R29" s="4"/>
      <c r="S29" s="4"/>
      <c r="T29" s="4"/>
      <c r="U29" s="3">
        <v>-0.53322990000000003</v>
      </c>
      <c r="V29" s="4">
        <v>0.38468999999999998</v>
      </c>
      <c r="W29" s="4"/>
      <c r="X29" s="4">
        <v>-0.53338589999999997</v>
      </c>
      <c r="Y29" s="7">
        <v>0.38</v>
      </c>
      <c r="Z29" s="4" t="str">
        <f t="shared" si="2"/>
        <v/>
      </c>
      <c r="AA29" s="3"/>
      <c r="AB29" s="4"/>
      <c r="AC29" s="4"/>
      <c r="AD29" s="4"/>
      <c r="AE29" s="7"/>
      <c r="AF29" s="4"/>
    </row>
    <row r="30" spans="1:32" x14ac:dyDescent="0.25">
      <c r="N30" t="s">
        <v>36</v>
      </c>
      <c r="O30" s="3"/>
      <c r="P30" s="4"/>
      <c r="Q30" s="4"/>
      <c r="R30" s="4"/>
      <c r="S30" s="4"/>
      <c r="T30" s="4"/>
      <c r="U30" s="3"/>
      <c r="V30" s="4"/>
      <c r="W30" s="4"/>
      <c r="X30" s="4"/>
      <c r="Y30" s="4"/>
      <c r="Z30" s="4"/>
      <c r="AA30" s="3">
        <v>-15.34</v>
      </c>
      <c r="AB30" s="4">
        <v>0.17069000000000001</v>
      </c>
      <c r="AC30" s="4"/>
      <c r="AD30" s="4">
        <v>-15.347704329999999</v>
      </c>
      <c r="AE30" s="7">
        <v>0.17</v>
      </c>
      <c r="AF30" s="4" t="str">
        <f t="shared" si="3"/>
        <v/>
      </c>
    </row>
    <row r="31" spans="1:32" x14ac:dyDescent="0.25">
      <c r="N31" t="s">
        <v>37</v>
      </c>
      <c r="O31" s="3"/>
      <c r="P31" s="4"/>
      <c r="Q31" s="4"/>
      <c r="R31" s="4"/>
      <c r="S31" s="4"/>
      <c r="T31" s="4"/>
      <c r="U31" s="3"/>
      <c r="V31" s="4"/>
      <c r="W31" s="4"/>
      <c r="X31" s="4"/>
      <c r="Y31" s="4"/>
      <c r="Z31" s="4"/>
      <c r="AA31" s="3">
        <v>-1.4970000000000001</v>
      </c>
      <c r="AB31" s="4">
        <v>0.15471399999999999</v>
      </c>
      <c r="AC31" s="4"/>
      <c r="AD31" s="4">
        <v>-1.49740483</v>
      </c>
      <c r="AE31" s="7">
        <v>0.15</v>
      </c>
      <c r="AF31" s="4" t="str">
        <f t="shared" si="3"/>
        <v/>
      </c>
    </row>
    <row r="32" spans="1:32" x14ac:dyDescent="0.25">
      <c r="N32" t="s">
        <v>38</v>
      </c>
      <c r="O32" s="3"/>
      <c r="P32" s="4"/>
      <c r="Q32" s="4"/>
      <c r="R32" s="4"/>
      <c r="S32" s="4"/>
      <c r="T32" s="4"/>
      <c r="U32" s="3"/>
      <c r="V32" s="4"/>
      <c r="W32" s="4"/>
      <c r="X32" s="4"/>
      <c r="Y32" s="4"/>
      <c r="Z32" s="4"/>
      <c r="AA32" s="3">
        <v>-0.73709999999999998</v>
      </c>
      <c r="AB32" s="4">
        <v>0.55965100000000001</v>
      </c>
      <c r="AC32" s="4"/>
      <c r="AD32" s="4">
        <v>-0.73745910000000003</v>
      </c>
      <c r="AE32" s="7">
        <v>0.56000000000000005</v>
      </c>
      <c r="AF32" s="4" t="str">
        <f t="shared" si="3"/>
        <v/>
      </c>
    </row>
    <row r="33" spans="14:32" x14ac:dyDescent="0.25">
      <c r="N33" t="s">
        <v>39</v>
      </c>
      <c r="O33" s="3"/>
      <c r="P33" s="4"/>
      <c r="Q33" s="4"/>
      <c r="R33" s="4"/>
      <c r="S33" s="4"/>
      <c r="T33" s="4"/>
      <c r="U33" s="3"/>
      <c r="V33" s="4"/>
      <c r="W33" s="4"/>
      <c r="X33" s="4"/>
      <c r="Y33" s="4"/>
      <c r="Z33" s="4"/>
      <c r="AA33" s="3">
        <v>3.536</v>
      </c>
      <c r="AB33" s="4">
        <v>0.20828199999999999</v>
      </c>
      <c r="AC33" s="4"/>
      <c r="AD33" s="4">
        <v>3.5375114999999999</v>
      </c>
      <c r="AE33" s="7">
        <v>0.21</v>
      </c>
      <c r="AF33" s="4" t="str">
        <f t="shared" si="3"/>
        <v/>
      </c>
    </row>
    <row r="34" spans="14:32" x14ac:dyDescent="0.25">
      <c r="N34" t="s">
        <v>40</v>
      </c>
      <c r="O34" s="3"/>
      <c r="P34" s="4"/>
      <c r="Q34" s="4"/>
      <c r="R34" s="4"/>
      <c r="S34" s="4"/>
      <c r="T34" s="4"/>
      <c r="U34" s="3"/>
      <c r="V34" s="4"/>
      <c r="W34" s="4"/>
      <c r="X34" s="4"/>
      <c r="Y34" s="4"/>
      <c r="Z34" s="4"/>
      <c r="AA34" s="3">
        <v>-0.4592</v>
      </c>
      <c r="AB34" s="4">
        <v>0.902563</v>
      </c>
      <c r="AC34" s="4"/>
      <c r="AD34" s="4">
        <v>-0.45807730000000002</v>
      </c>
      <c r="AE34" s="7">
        <v>0.9</v>
      </c>
      <c r="AF34" s="4" t="str">
        <f t="shared" si="3"/>
        <v/>
      </c>
    </row>
  </sheetData>
  <mergeCells count="3">
    <mergeCell ref="O1:T1"/>
    <mergeCell ref="U1:Z1"/>
    <mergeCell ref="AA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CE75-4ACE-4C52-934B-831B375EE130}">
  <dimension ref="A1:N39"/>
  <sheetViews>
    <sheetView workbookViewId="0">
      <selection activeCell="I23" sqref="I23"/>
    </sheetView>
  </sheetViews>
  <sheetFormatPr defaultRowHeight="15" x14ac:dyDescent="0.25"/>
  <cols>
    <col min="9" max="9" width="31.5703125" bestFit="1" customWidth="1"/>
    <col min="10" max="10" width="58" bestFit="1" customWidth="1"/>
    <col min="12" max="12" width="11" bestFit="1" customWidth="1"/>
  </cols>
  <sheetData>
    <row r="1" spans="1:14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I1" s="9" t="s">
        <v>55</v>
      </c>
      <c r="J1" s="9" t="s">
        <v>56</v>
      </c>
      <c r="K1" s="9" t="s">
        <v>51</v>
      </c>
      <c r="L1" s="9" t="s">
        <v>57</v>
      </c>
      <c r="M1" s="9" t="s">
        <v>58</v>
      </c>
      <c r="N1" s="9" t="s">
        <v>59</v>
      </c>
    </row>
    <row r="2" spans="1:14" x14ac:dyDescent="0.25">
      <c r="A2" t="s">
        <v>60</v>
      </c>
      <c r="I2" t="s">
        <v>61</v>
      </c>
      <c r="J2" t="s">
        <v>62</v>
      </c>
      <c r="K2" s="10">
        <v>5007.7439999999997</v>
      </c>
      <c r="L2" s="10">
        <v>2816.4769999999999</v>
      </c>
      <c r="M2">
        <v>111</v>
      </c>
      <c r="N2" s="11">
        <v>11531</v>
      </c>
    </row>
    <row r="3" spans="1:14" x14ac:dyDescent="0.25">
      <c r="A3" t="s">
        <v>63</v>
      </c>
      <c r="B3" s="11">
        <v>1026</v>
      </c>
      <c r="C3" s="10">
        <v>1994.181</v>
      </c>
      <c r="D3">
        <v>7.01</v>
      </c>
      <c r="E3" s="11">
        <v>1990</v>
      </c>
      <c r="F3" s="11">
        <v>2010</v>
      </c>
      <c r="I3" t="s">
        <v>17</v>
      </c>
      <c r="J3" t="s">
        <v>64</v>
      </c>
      <c r="K3">
        <v>3.7999999999999999E-2</v>
      </c>
      <c r="L3">
        <v>0.191</v>
      </c>
      <c r="M3">
        <v>0</v>
      </c>
      <c r="N3">
        <v>1</v>
      </c>
    </row>
    <row r="4" spans="1:14" x14ac:dyDescent="0.25">
      <c r="A4" t="s">
        <v>65</v>
      </c>
      <c r="B4" s="11">
        <v>1026</v>
      </c>
      <c r="C4" s="10">
        <v>5007.7439999999997</v>
      </c>
      <c r="D4" s="10">
        <v>2816.4769999999999</v>
      </c>
      <c r="E4">
        <v>111</v>
      </c>
      <c r="F4" s="11">
        <v>11531</v>
      </c>
      <c r="I4" t="s">
        <v>7</v>
      </c>
      <c r="J4" t="s">
        <v>66</v>
      </c>
      <c r="K4">
        <v>5.5E-2</v>
      </c>
      <c r="L4">
        <v>5.2999999999999999E-2</v>
      </c>
      <c r="M4">
        <v>0</v>
      </c>
      <c r="N4">
        <v>0.29799999999999999</v>
      </c>
    </row>
    <row r="5" spans="1:14" x14ac:dyDescent="0.25">
      <c r="A5" t="s">
        <v>67</v>
      </c>
      <c r="B5" s="11">
        <v>1026</v>
      </c>
      <c r="C5">
        <v>0.629</v>
      </c>
      <c r="D5">
        <v>0.48299999999999998</v>
      </c>
      <c r="E5">
        <v>0</v>
      </c>
      <c r="F5">
        <v>1</v>
      </c>
      <c r="I5" t="s">
        <v>16</v>
      </c>
      <c r="J5" t="s">
        <v>68</v>
      </c>
      <c r="K5">
        <v>0.54500000000000004</v>
      </c>
      <c r="L5">
        <v>0.05</v>
      </c>
      <c r="M5">
        <v>0.39700000000000002</v>
      </c>
      <c r="N5">
        <v>0.66900000000000004</v>
      </c>
    </row>
    <row r="6" spans="1:14" x14ac:dyDescent="0.25">
      <c r="A6" t="s">
        <v>69</v>
      </c>
      <c r="B6" s="11">
        <v>1026</v>
      </c>
      <c r="C6" s="10">
        <v>1993.3209999999999</v>
      </c>
      <c r="D6">
        <v>7.835</v>
      </c>
      <c r="E6" s="11">
        <v>1986</v>
      </c>
      <c r="F6" s="11">
        <v>2013</v>
      </c>
      <c r="I6" t="s">
        <v>18</v>
      </c>
      <c r="J6" t="s">
        <v>70</v>
      </c>
      <c r="K6">
        <v>14.007999999999999</v>
      </c>
      <c r="L6">
        <v>4.6029999999999998</v>
      </c>
      <c r="M6">
        <v>0</v>
      </c>
      <c r="N6">
        <v>21.113</v>
      </c>
    </row>
    <row r="7" spans="1:14" x14ac:dyDescent="0.25">
      <c r="A7" t="s">
        <v>17</v>
      </c>
      <c r="B7" s="11">
        <v>1026</v>
      </c>
      <c r="C7">
        <v>3.7999999999999999E-2</v>
      </c>
      <c r="D7">
        <v>0.191</v>
      </c>
      <c r="E7">
        <v>0</v>
      </c>
      <c r="F7">
        <v>1</v>
      </c>
      <c r="I7" t="s">
        <v>71</v>
      </c>
      <c r="J7" s="11" t="s">
        <v>72</v>
      </c>
      <c r="K7">
        <v>0.82499999999999996</v>
      </c>
      <c r="L7">
        <v>0.2</v>
      </c>
      <c r="M7">
        <v>1.4999999999999999E-2</v>
      </c>
      <c r="N7">
        <v>1</v>
      </c>
    </row>
    <row r="8" spans="1:14" x14ac:dyDescent="0.25">
      <c r="A8" t="s">
        <v>23</v>
      </c>
      <c r="B8" s="11">
        <v>1026</v>
      </c>
      <c r="C8">
        <v>0.501</v>
      </c>
      <c r="D8">
        <v>0.5</v>
      </c>
      <c r="E8">
        <v>0</v>
      </c>
      <c r="F8">
        <v>1</v>
      </c>
      <c r="I8" t="s">
        <v>5</v>
      </c>
      <c r="J8" s="11" t="s">
        <v>73</v>
      </c>
      <c r="K8">
        <v>0.106</v>
      </c>
      <c r="L8">
        <v>0.15</v>
      </c>
      <c r="M8">
        <v>1E-3</v>
      </c>
      <c r="N8">
        <v>0.99399999999999999</v>
      </c>
    </row>
    <row r="9" spans="1:14" x14ac:dyDescent="0.25">
      <c r="A9" t="s">
        <v>7</v>
      </c>
      <c r="B9" s="11">
        <v>1026</v>
      </c>
      <c r="C9">
        <v>5.5E-2</v>
      </c>
      <c r="D9">
        <v>5.2999999999999999E-2</v>
      </c>
      <c r="E9">
        <v>0</v>
      </c>
      <c r="F9">
        <v>0.29799999999999999</v>
      </c>
      <c r="I9" t="s">
        <v>74</v>
      </c>
      <c r="J9" s="11" t="s">
        <v>75</v>
      </c>
      <c r="K9">
        <v>0.25800000000000001</v>
      </c>
      <c r="L9">
        <v>5.3999999999999999E-2</v>
      </c>
      <c r="M9">
        <v>0.01</v>
      </c>
      <c r="N9">
        <v>0.442</v>
      </c>
    </row>
    <row r="10" spans="1:14" x14ac:dyDescent="0.25">
      <c r="A10" t="s">
        <v>16</v>
      </c>
      <c r="B10" s="11">
        <v>1026</v>
      </c>
      <c r="C10">
        <v>0.54500000000000004</v>
      </c>
      <c r="D10">
        <v>0.05</v>
      </c>
      <c r="E10">
        <v>0.39700000000000002</v>
      </c>
      <c r="F10">
        <v>0.66900000000000004</v>
      </c>
      <c r="I10" t="s">
        <v>9</v>
      </c>
      <c r="J10" s="11" t="s">
        <v>76</v>
      </c>
      <c r="K10">
        <v>0.114</v>
      </c>
      <c r="L10">
        <v>5.0999999999999997E-2</v>
      </c>
      <c r="M10">
        <v>2.9999999999999997E-4</v>
      </c>
      <c r="N10">
        <v>0.37</v>
      </c>
    </row>
    <row r="11" spans="1:14" x14ac:dyDescent="0.25">
      <c r="A11" t="s">
        <v>18</v>
      </c>
      <c r="B11" s="11">
        <v>1026</v>
      </c>
      <c r="C11">
        <v>14.007999999999999</v>
      </c>
      <c r="D11">
        <v>4.6029999999999998</v>
      </c>
      <c r="E11">
        <v>0</v>
      </c>
      <c r="F11">
        <v>21.113</v>
      </c>
      <c r="I11" t="s">
        <v>13</v>
      </c>
      <c r="J11" s="11" t="s">
        <v>77</v>
      </c>
      <c r="K11">
        <v>0.24099999999999999</v>
      </c>
      <c r="L11">
        <v>7.8E-2</v>
      </c>
      <c r="M11">
        <v>0</v>
      </c>
      <c r="N11">
        <v>0.41299999999999998</v>
      </c>
    </row>
    <row r="12" spans="1:14" x14ac:dyDescent="0.25">
      <c r="A12" t="s">
        <v>71</v>
      </c>
      <c r="B12" s="11">
        <v>1026</v>
      </c>
      <c r="C12">
        <v>0.82499999999999996</v>
      </c>
      <c r="D12">
        <v>0.2</v>
      </c>
      <c r="E12">
        <v>1.4999999999999999E-2</v>
      </c>
      <c r="F12">
        <v>1</v>
      </c>
      <c r="I12" t="s">
        <v>78</v>
      </c>
      <c r="J12" s="11" t="s">
        <v>79</v>
      </c>
      <c r="K12">
        <v>0.108</v>
      </c>
      <c r="L12">
        <v>5.7000000000000002E-2</v>
      </c>
      <c r="M12">
        <v>3.0000000000000001E-3</v>
      </c>
      <c r="N12">
        <v>0.47899999999999998</v>
      </c>
    </row>
    <row r="13" spans="1:14" x14ac:dyDescent="0.25">
      <c r="A13" t="s">
        <v>80</v>
      </c>
      <c r="B13" s="11">
        <v>1026</v>
      </c>
      <c r="C13">
        <v>0.09</v>
      </c>
      <c r="D13">
        <v>0.14899999999999999</v>
      </c>
      <c r="E13">
        <v>0</v>
      </c>
      <c r="F13">
        <v>0.98299999999999998</v>
      </c>
      <c r="I13" t="s">
        <v>81</v>
      </c>
      <c r="J13" s="11" t="s">
        <v>82</v>
      </c>
      <c r="K13">
        <v>5.3999999999999999E-2</v>
      </c>
      <c r="L13">
        <v>0.04</v>
      </c>
      <c r="M13">
        <v>0</v>
      </c>
      <c r="N13">
        <v>0.27300000000000002</v>
      </c>
    </row>
    <row r="14" spans="1:14" x14ac:dyDescent="0.25">
      <c r="A14" t="s">
        <v>83</v>
      </c>
      <c r="B14" s="11">
        <v>1026</v>
      </c>
      <c r="C14">
        <v>1.6E-2</v>
      </c>
      <c r="D14">
        <v>8.9999999999999993E-3</v>
      </c>
      <c r="E14">
        <v>4.0000000000000002E-4</v>
      </c>
      <c r="F14">
        <v>3.7999999999999999E-2</v>
      </c>
      <c r="I14" t="s">
        <v>10</v>
      </c>
      <c r="J14" s="11" t="s">
        <v>84</v>
      </c>
      <c r="K14">
        <v>0.44900000000000001</v>
      </c>
      <c r="L14">
        <v>8.7999999999999995E-2</v>
      </c>
      <c r="M14">
        <v>1.6E-2</v>
      </c>
      <c r="N14">
        <v>0.81100000000000005</v>
      </c>
    </row>
    <row r="15" spans="1:14" x14ac:dyDescent="0.25">
      <c r="A15" t="s">
        <v>74</v>
      </c>
      <c r="B15" s="11">
        <v>1026</v>
      </c>
      <c r="C15">
        <v>0.25800000000000001</v>
      </c>
      <c r="D15">
        <v>5.3999999999999999E-2</v>
      </c>
      <c r="E15">
        <v>0.01</v>
      </c>
      <c r="F15">
        <v>0.442</v>
      </c>
      <c r="I15" t="s">
        <v>11</v>
      </c>
      <c r="J15" s="11" t="s">
        <v>85</v>
      </c>
      <c r="K15">
        <v>0.115</v>
      </c>
      <c r="L15">
        <v>7.5999999999999998E-2</v>
      </c>
      <c r="M15">
        <v>1E-3</v>
      </c>
      <c r="N15">
        <v>0.55000000000000004</v>
      </c>
    </row>
    <row r="16" spans="1:14" x14ac:dyDescent="0.25">
      <c r="A16" t="s">
        <v>9</v>
      </c>
      <c r="B16" s="11">
        <v>1026</v>
      </c>
      <c r="C16">
        <v>0.114</v>
      </c>
      <c r="D16">
        <v>5.0999999999999997E-2</v>
      </c>
      <c r="E16">
        <v>2.9999999999999997E-4</v>
      </c>
      <c r="F16">
        <v>0.37</v>
      </c>
      <c r="I16" t="s">
        <v>86</v>
      </c>
      <c r="J16" s="11" t="s">
        <v>87</v>
      </c>
      <c r="K16">
        <v>0.129</v>
      </c>
      <c r="L16">
        <v>6.0999999999999999E-2</v>
      </c>
      <c r="M16">
        <v>5.0000000000000001E-3</v>
      </c>
      <c r="N16">
        <v>0.36599999999999999</v>
      </c>
    </row>
    <row r="17" spans="1:14" x14ac:dyDescent="0.25">
      <c r="A17" t="s">
        <v>13</v>
      </c>
      <c r="B17" s="11">
        <v>1026</v>
      </c>
      <c r="C17">
        <v>0.24099999999999999</v>
      </c>
      <c r="D17">
        <v>7.8E-2</v>
      </c>
      <c r="E17">
        <v>0</v>
      </c>
      <c r="F17">
        <v>0.41299999999999998</v>
      </c>
      <c r="I17" t="s">
        <v>88</v>
      </c>
      <c r="J17" s="11" t="s">
        <v>89</v>
      </c>
      <c r="K17">
        <v>0.11700000000000001</v>
      </c>
      <c r="L17">
        <v>3.2000000000000001E-2</v>
      </c>
      <c r="M17">
        <v>4.0000000000000001E-3</v>
      </c>
      <c r="N17">
        <v>0.27700000000000002</v>
      </c>
    </row>
    <row r="18" spans="1:14" x14ac:dyDescent="0.25">
      <c r="A18" t="s">
        <v>78</v>
      </c>
      <c r="B18" s="11">
        <v>1026</v>
      </c>
      <c r="C18">
        <v>0.108</v>
      </c>
      <c r="D18">
        <v>5.7000000000000002E-2</v>
      </c>
      <c r="E18">
        <v>3.0000000000000001E-3</v>
      </c>
      <c r="F18">
        <v>0.47899999999999998</v>
      </c>
      <c r="I18" t="s">
        <v>90</v>
      </c>
      <c r="J18" s="11" t="s">
        <v>91</v>
      </c>
      <c r="K18">
        <v>0.10199999999999999</v>
      </c>
      <c r="L18">
        <v>6.3E-2</v>
      </c>
      <c r="M18">
        <v>1E-3</v>
      </c>
      <c r="N18">
        <v>0.311</v>
      </c>
    </row>
    <row r="19" spans="1:14" x14ac:dyDescent="0.25">
      <c r="A19" t="s">
        <v>81</v>
      </c>
      <c r="B19" s="11">
        <v>1026</v>
      </c>
      <c r="C19">
        <v>5.3999999999999999E-2</v>
      </c>
      <c r="D19">
        <v>0.04</v>
      </c>
      <c r="E19">
        <v>0</v>
      </c>
      <c r="F19">
        <v>0.27300000000000002</v>
      </c>
      <c r="I19" t="s">
        <v>12</v>
      </c>
      <c r="J19" s="11" t="s">
        <v>92</v>
      </c>
      <c r="K19">
        <v>10.397</v>
      </c>
      <c r="L19">
        <v>0.41399999999999998</v>
      </c>
      <c r="M19">
        <v>6.633</v>
      </c>
      <c r="N19">
        <v>11.641</v>
      </c>
    </row>
    <row r="20" spans="1:14" x14ac:dyDescent="0.25">
      <c r="A20" t="s">
        <v>10</v>
      </c>
      <c r="B20" s="11">
        <v>1026</v>
      </c>
      <c r="C20">
        <v>0.44900000000000001</v>
      </c>
      <c r="D20">
        <v>8.7999999999999995E-2</v>
      </c>
      <c r="E20">
        <v>1.6E-2</v>
      </c>
      <c r="F20">
        <v>0.81100000000000005</v>
      </c>
      <c r="I20" s="9" t="s">
        <v>93</v>
      </c>
      <c r="J20" s="12" t="s">
        <v>94</v>
      </c>
      <c r="K20" s="13">
        <v>4736.4080000000004</v>
      </c>
      <c r="L20" s="13">
        <v>2489.8290000000002</v>
      </c>
      <c r="M20" s="9">
        <v>123.898</v>
      </c>
      <c r="N20" s="13">
        <v>35682</v>
      </c>
    </row>
    <row r="21" spans="1:14" x14ac:dyDescent="0.25">
      <c r="A21" t="s">
        <v>11</v>
      </c>
      <c r="B21" s="11">
        <v>1026</v>
      </c>
      <c r="C21">
        <v>0.115</v>
      </c>
      <c r="D21">
        <v>7.5999999999999998E-2</v>
      </c>
      <c r="E21">
        <v>1E-3</v>
      </c>
      <c r="F21">
        <v>0.55000000000000004</v>
      </c>
      <c r="I21" t="s">
        <v>95</v>
      </c>
      <c r="K21" t="s">
        <v>96</v>
      </c>
      <c r="L21" t="s">
        <v>97</v>
      </c>
    </row>
    <row r="22" spans="1:14" x14ac:dyDescent="0.25">
      <c r="A22" t="s">
        <v>86</v>
      </c>
      <c r="B22" s="11">
        <v>1026</v>
      </c>
      <c r="C22">
        <v>0.129</v>
      </c>
      <c r="D22">
        <v>6.0999999999999999E-2</v>
      </c>
      <c r="E22">
        <v>5.0000000000000001E-3</v>
      </c>
      <c r="F22">
        <v>0.36599999999999999</v>
      </c>
      <c r="J22" s="11" t="s">
        <v>98</v>
      </c>
      <c r="K22">
        <v>164</v>
      </c>
      <c r="L22" s="2">
        <f>K22/(SUM(K22:K23))</f>
        <v>0.15984405458089668</v>
      </c>
    </row>
    <row r="23" spans="1:14" x14ac:dyDescent="0.25">
      <c r="A23" t="s">
        <v>88</v>
      </c>
      <c r="B23" s="11">
        <v>1026</v>
      </c>
      <c r="C23">
        <v>0.11700000000000001</v>
      </c>
      <c r="D23">
        <v>3.2000000000000001E-2</v>
      </c>
      <c r="E23">
        <v>4.0000000000000001E-3</v>
      </c>
      <c r="F23">
        <v>0.27700000000000002</v>
      </c>
      <c r="J23" s="11" t="s">
        <v>99</v>
      </c>
      <c r="K23">
        <v>862</v>
      </c>
      <c r="L23" s="2">
        <f>K23/1026</f>
        <v>0.84015594541910332</v>
      </c>
    </row>
    <row r="24" spans="1:14" x14ac:dyDescent="0.25">
      <c r="A24" t="s">
        <v>90</v>
      </c>
      <c r="B24" s="11">
        <v>1026</v>
      </c>
      <c r="C24">
        <v>0.10199999999999999</v>
      </c>
      <c r="D24">
        <v>6.3E-2</v>
      </c>
      <c r="E24">
        <v>1E-3</v>
      </c>
      <c r="F24">
        <v>0.311</v>
      </c>
      <c r="I24" t="s">
        <v>100</v>
      </c>
    </row>
    <row r="25" spans="1:14" x14ac:dyDescent="0.25">
      <c r="A25" t="s">
        <v>101</v>
      </c>
      <c r="B25" s="11">
        <v>1026</v>
      </c>
      <c r="C25" s="10">
        <v>35573.94</v>
      </c>
      <c r="D25" s="10">
        <v>15306.51</v>
      </c>
      <c r="E25">
        <v>759.79600000000005</v>
      </c>
      <c r="F25" s="10">
        <v>113618</v>
      </c>
      <c r="J25" s="11" t="s">
        <v>102</v>
      </c>
      <c r="K25">
        <v>285</v>
      </c>
      <c r="L25" s="2">
        <f>K25/1026</f>
        <v>0.27777777777777779</v>
      </c>
    </row>
    <row r="26" spans="1:14" x14ac:dyDescent="0.25">
      <c r="A26" t="s">
        <v>93</v>
      </c>
      <c r="B26" s="11">
        <v>1026</v>
      </c>
      <c r="C26" s="10">
        <v>4736.4080000000004</v>
      </c>
      <c r="D26" s="10">
        <v>2489.8290000000002</v>
      </c>
      <c r="E26">
        <v>123.898</v>
      </c>
      <c r="F26" s="10">
        <v>35682</v>
      </c>
      <c r="J26" s="11" t="s">
        <v>103</v>
      </c>
      <c r="K26">
        <v>256</v>
      </c>
      <c r="L26" s="2">
        <f t="shared" ref="L26:L39" si="0">K26/1026</f>
        <v>0.24951267056530213</v>
      </c>
    </row>
    <row r="27" spans="1:14" x14ac:dyDescent="0.25">
      <c r="A27" t="s">
        <v>12</v>
      </c>
      <c r="B27" s="11">
        <v>1026</v>
      </c>
      <c r="C27">
        <v>10.397</v>
      </c>
      <c r="D27">
        <v>0.41399999999999998</v>
      </c>
      <c r="E27">
        <v>6.633</v>
      </c>
      <c r="F27">
        <v>11.641</v>
      </c>
      <c r="J27" s="11" t="s">
        <v>104</v>
      </c>
      <c r="K27">
        <v>374</v>
      </c>
      <c r="L27" s="2">
        <f t="shared" si="0"/>
        <v>0.36452241715399608</v>
      </c>
    </row>
    <row r="28" spans="1:14" x14ac:dyDescent="0.25">
      <c r="A28" t="s">
        <v>5</v>
      </c>
      <c r="B28" s="11">
        <v>1026</v>
      </c>
      <c r="C28">
        <v>0.106</v>
      </c>
      <c r="D28">
        <v>0.15</v>
      </c>
      <c r="E28">
        <v>1E-3</v>
      </c>
      <c r="F28">
        <v>0.99399999999999999</v>
      </c>
      <c r="J28" s="11" t="s">
        <v>105</v>
      </c>
      <c r="K28">
        <v>111</v>
      </c>
      <c r="L28" s="2">
        <f t="shared" si="0"/>
        <v>0.10818713450292397</v>
      </c>
    </row>
    <row r="29" spans="1:14" x14ac:dyDescent="0.25">
      <c r="I29" t="s">
        <v>106</v>
      </c>
      <c r="L29" s="2"/>
    </row>
    <row r="30" spans="1:14" x14ac:dyDescent="0.25">
      <c r="J30" s="11" t="s">
        <v>107</v>
      </c>
      <c r="K30">
        <v>67</v>
      </c>
      <c r="L30" s="2">
        <f t="shared" si="0"/>
        <v>6.5302144249512667E-2</v>
      </c>
    </row>
    <row r="31" spans="1:14" x14ac:dyDescent="0.25">
      <c r="J31" s="11" t="s">
        <v>108</v>
      </c>
      <c r="K31">
        <v>130</v>
      </c>
      <c r="L31" s="2">
        <f t="shared" si="0"/>
        <v>0.12670565302144249</v>
      </c>
    </row>
    <row r="32" spans="1:14" x14ac:dyDescent="0.25">
      <c r="J32" s="11" t="s">
        <v>109</v>
      </c>
      <c r="K32">
        <v>154</v>
      </c>
      <c r="L32" s="2">
        <f t="shared" si="0"/>
        <v>0.15009746588693956</v>
      </c>
    </row>
    <row r="33" spans="10:12" x14ac:dyDescent="0.25">
      <c r="J33" s="11" t="s">
        <v>110</v>
      </c>
      <c r="K33">
        <v>151</v>
      </c>
      <c r="L33" s="2">
        <f t="shared" si="0"/>
        <v>0.14717348927875243</v>
      </c>
    </row>
    <row r="34" spans="10:12" x14ac:dyDescent="0.25">
      <c r="J34" s="11" t="s">
        <v>111</v>
      </c>
      <c r="K34">
        <v>164</v>
      </c>
      <c r="L34" s="2">
        <f t="shared" si="0"/>
        <v>0.15984405458089668</v>
      </c>
    </row>
    <row r="35" spans="10:12" x14ac:dyDescent="0.25">
      <c r="J35" s="11" t="s">
        <v>112</v>
      </c>
      <c r="K35">
        <v>77</v>
      </c>
      <c r="L35" s="2">
        <f t="shared" si="0"/>
        <v>7.5048732943469781E-2</v>
      </c>
    </row>
    <row r="36" spans="10:12" x14ac:dyDescent="0.25">
      <c r="J36" s="11" t="s">
        <v>113</v>
      </c>
      <c r="K36">
        <v>77</v>
      </c>
      <c r="L36" s="2">
        <f t="shared" si="0"/>
        <v>7.5048732943469781E-2</v>
      </c>
    </row>
    <row r="37" spans="10:12" x14ac:dyDescent="0.25">
      <c r="J37" s="11" t="s">
        <v>114</v>
      </c>
      <c r="K37">
        <v>49</v>
      </c>
      <c r="L37" s="2">
        <f t="shared" si="0"/>
        <v>4.7758284600389861E-2</v>
      </c>
    </row>
    <row r="38" spans="10:12" x14ac:dyDescent="0.25">
      <c r="J38" s="11" t="s">
        <v>115</v>
      </c>
      <c r="K38">
        <v>78</v>
      </c>
      <c r="L38" s="2">
        <f t="shared" si="0"/>
        <v>7.6023391812865493E-2</v>
      </c>
    </row>
    <row r="39" spans="10:12" x14ac:dyDescent="0.25">
      <c r="J39" s="11" t="s">
        <v>116</v>
      </c>
      <c r="K39">
        <v>79</v>
      </c>
      <c r="L39" s="2">
        <f t="shared" si="0"/>
        <v>7.6998050682261204E-2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A368-2C49-4305-84BF-586330197461}">
  <dimension ref="A1:S32"/>
  <sheetViews>
    <sheetView workbookViewId="0">
      <selection sqref="A1:X1048576"/>
    </sheetView>
  </sheetViews>
  <sheetFormatPr defaultRowHeight="15" x14ac:dyDescent="0.25"/>
  <cols>
    <col min="1" max="1" width="15.5703125" bestFit="1" customWidth="1"/>
    <col min="3" max="3" width="0" hidden="1" customWidth="1"/>
    <col min="6" max="6" width="0" hidden="1" customWidth="1"/>
    <col min="9" max="9" width="0" hidden="1" customWidth="1"/>
    <col min="12" max="12" width="0" hidden="1" customWidth="1"/>
    <col min="15" max="15" width="0" hidden="1" customWidth="1"/>
    <col min="18" max="18" width="0" hidden="1" customWidth="1"/>
  </cols>
  <sheetData>
    <row r="1" spans="1:19" x14ac:dyDescent="0.25">
      <c r="B1" t="s">
        <v>0</v>
      </c>
      <c r="C1" t="s">
        <v>4</v>
      </c>
      <c r="E1" t="s">
        <v>0</v>
      </c>
      <c r="F1" t="s">
        <v>14</v>
      </c>
      <c r="H1" t="s">
        <v>0</v>
      </c>
      <c r="I1" t="s">
        <v>4</v>
      </c>
      <c r="K1" t="s">
        <v>0</v>
      </c>
      <c r="L1" t="s">
        <v>14</v>
      </c>
      <c r="N1" t="s">
        <v>0</v>
      </c>
      <c r="O1" t="s">
        <v>4</v>
      </c>
      <c r="Q1" t="s">
        <v>0</v>
      </c>
      <c r="R1" t="s">
        <v>14</v>
      </c>
    </row>
    <row r="2" spans="1:19" x14ac:dyDescent="0.25">
      <c r="A2" t="s">
        <v>5</v>
      </c>
      <c r="B2" s="2">
        <v>-1.444563</v>
      </c>
      <c r="C2">
        <v>1.64E-4</v>
      </c>
      <c r="D2" t="s">
        <v>8</v>
      </c>
      <c r="E2" s="2">
        <v>-1.4445636399999999</v>
      </c>
      <c r="F2" s="1">
        <v>1.6000000000000001E-4</v>
      </c>
      <c r="G2" t="str">
        <f>IF(F2&lt;0.001,"***",IF(F2&lt;0.01,"**",IF(F2&lt;0.05,"*",IF(F2&lt;0.1,"^",""))))</f>
        <v>***</v>
      </c>
      <c r="H2" s="2">
        <v>2.6868696000000001</v>
      </c>
      <c r="I2">
        <v>0.50317000000000001</v>
      </c>
      <c r="K2" s="2">
        <v>2.6883857999999998</v>
      </c>
      <c r="L2" s="1">
        <v>0.5</v>
      </c>
      <c r="M2" t="str">
        <f>IF(L2&lt;0.001,"***",IF(L2&lt;0.01,"**",IF(L2&lt;0.05,"*",IF(L2&lt;0.1,"^",""))))</f>
        <v/>
      </c>
      <c r="N2" s="2">
        <v>-1.4339999999999999</v>
      </c>
      <c r="O2">
        <v>1.8100000000000001E-4</v>
      </c>
      <c r="P2" t="s">
        <v>8</v>
      </c>
      <c r="Q2" s="2">
        <v>-1.4336918000000001</v>
      </c>
      <c r="R2" s="1">
        <v>1.8000000000000001E-4</v>
      </c>
      <c r="S2" t="str">
        <f>IF(R2&lt;0.001,"***",IF(R2&lt;0.01,"**",IF(R2&lt;0.05,"*",IF(R2&lt;0.1,"^",""))))</f>
        <v>***</v>
      </c>
    </row>
    <row r="3" spans="1:19" x14ac:dyDescent="0.25">
      <c r="A3" t="s">
        <v>7</v>
      </c>
      <c r="B3" s="2">
        <v>1.1331789999999999</v>
      </c>
      <c r="C3">
        <v>0.17177000000000001</v>
      </c>
      <c r="E3" s="2">
        <v>1.1331291400000001</v>
      </c>
      <c r="F3" s="1">
        <v>0.17</v>
      </c>
      <c r="G3" t="str">
        <f t="shared" ref="G3:G25" si="0">IF(F3&lt;0.001,"***",IF(F3&lt;0.01,"**",IF(F3&lt;0.05,"*",IF(F3&lt;0.1,"^",""))))</f>
        <v/>
      </c>
      <c r="H3" s="2">
        <v>1.1192768</v>
      </c>
      <c r="I3">
        <v>0.18056</v>
      </c>
      <c r="K3" s="2">
        <v>1.1190751999999999</v>
      </c>
      <c r="L3" s="1">
        <v>0.18</v>
      </c>
      <c r="M3" t="str">
        <f t="shared" ref="M3:M27" si="1">IF(L3&lt;0.001,"***",IF(L3&lt;0.01,"**",IF(L3&lt;0.05,"*",IF(L3&lt;0.1,"^",""))))</f>
        <v/>
      </c>
      <c r="N3" s="2">
        <v>1.0880000000000001</v>
      </c>
      <c r="O3">
        <v>0.189693</v>
      </c>
      <c r="Q3" s="2">
        <v>1.08747079</v>
      </c>
      <c r="R3" s="1">
        <v>0.19</v>
      </c>
      <c r="S3" t="str">
        <f t="shared" ref="S3:S32" si="2">IF(R3&lt;0.001,"***",IF(R3&lt;0.01,"**",IF(R3&lt;0.05,"*",IF(R3&lt;0.1,"^",""))))</f>
        <v/>
      </c>
    </row>
    <row r="4" spans="1:19" x14ac:dyDescent="0.25">
      <c r="A4" t="s">
        <v>9</v>
      </c>
      <c r="B4" s="2">
        <v>-0.74578800000000001</v>
      </c>
      <c r="C4">
        <v>0.54275099999999998</v>
      </c>
      <c r="E4" s="2">
        <v>-0.74570864999999997</v>
      </c>
      <c r="F4" s="1">
        <v>0.54</v>
      </c>
      <c r="G4" t="str">
        <f t="shared" si="0"/>
        <v/>
      </c>
      <c r="H4" s="2">
        <v>-0.67414450000000004</v>
      </c>
      <c r="I4">
        <v>0.58431999999999995</v>
      </c>
      <c r="K4" s="2">
        <v>-0.67388729999999997</v>
      </c>
      <c r="L4" s="1">
        <v>0.57999999999999996</v>
      </c>
      <c r="M4" t="str">
        <f t="shared" si="1"/>
        <v/>
      </c>
      <c r="N4" s="2">
        <v>-0.89119999999999999</v>
      </c>
      <c r="O4">
        <v>0.47821900000000001</v>
      </c>
      <c r="Q4" s="2">
        <v>-0.89084744999999999</v>
      </c>
      <c r="R4" s="1">
        <v>0.48</v>
      </c>
      <c r="S4" t="str">
        <f t="shared" si="2"/>
        <v/>
      </c>
    </row>
    <row r="5" spans="1:19" x14ac:dyDescent="0.25">
      <c r="A5" t="s">
        <v>10</v>
      </c>
      <c r="B5" s="2">
        <v>0.85422299999999995</v>
      </c>
      <c r="C5">
        <v>0.34581800000000001</v>
      </c>
      <c r="E5" s="2">
        <v>0.85408107</v>
      </c>
      <c r="F5" s="1">
        <v>0.35</v>
      </c>
      <c r="G5" t="str">
        <f t="shared" si="0"/>
        <v/>
      </c>
      <c r="H5" s="2">
        <v>0.88151429999999997</v>
      </c>
      <c r="I5">
        <v>0.33279999999999998</v>
      </c>
      <c r="K5" s="2">
        <v>0.88082729999999998</v>
      </c>
      <c r="L5" s="1">
        <v>0.33</v>
      </c>
      <c r="M5" t="str">
        <f t="shared" si="1"/>
        <v/>
      </c>
      <c r="N5" s="2">
        <v>1.5660000000000001</v>
      </c>
      <c r="O5">
        <v>0.125084</v>
      </c>
      <c r="Q5" s="2">
        <v>1.5657106599999999</v>
      </c>
      <c r="R5" s="1">
        <v>0.13</v>
      </c>
      <c r="S5" t="str">
        <f t="shared" si="2"/>
        <v/>
      </c>
    </row>
    <row r="6" spans="1:19" x14ac:dyDescent="0.25">
      <c r="A6" t="s">
        <v>11</v>
      </c>
      <c r="B6" s="2">
        <v>1.37385</v>
      </c>
      <c r="C6">
        <v>0.20154</v>
      </c>
      <c r="E6" s="2">
        <v>1.37373547</v>
      </c>
      <c r="F6" s="1">
        <v>0.2</v>
      </c>
      <c r="G6" t="str">
        <f t="shared" si="0"/>
        <v/>
      </c>
      <c r="H6" s="2">
        <v>1.2969374</v>
      </c>
      <c r="I6">
        <v>0.23003000000000001</v>
      </c>
      <c r="K6" s="2">
        <v>1.2963507999999999</v>
      </c>
      <c r="L6" s="1">
        <v>0.23</v>
      </c>
      <c r="M6" t="str">
        <f t="shared" si="1"/>
        <v/>
      </c>
      <c r="N6" s="2">
        <v>1.9239999999999999</v>
      </c>
      <c r="O6">
        <v>0.12467399999999999</v>
      </c>
      <c r="Q6" s="2">
        <v>1.9241040899999999</v>
      </c>
      <c r="R6" s="1">
        <v>0.12</v>
      </c>
      <c r="S6" t="str">
        <f t="shared" si="2"/>
        <v/>
      </c>
    </row>
    <row r="7" spans="1:19" x14ac:dyDescent="0.25">
      <c r="A7" t="s">
        <v>12</v>
      </c>
      <c r="B7" s="2">
        <v>-0.53874900000000003</v>
      </c>
      <c r="C7">
        <v>5.3220000000000003E-3</v>
      </c>
      <c r="D7" t="s">
        <v>22</v>
      </c>
      <c r="E7" s="2">
        <v>-0.53870408999999997</v>
      </c>
      <c r="F7" s="1">
        <v>5.3E-3</v>
      </c>
      <c r="G7" t="str">
        <f t="shared" si="0"/>
        <v>**</v>
      </c>
      <c r="H7" s="2">
        <v>-0.52237259999999996</v>
      </c>
      <c r="I7">
        <v>7.1700000000000002E-3</v>
      </c>
      <c r="J7" t="s">
        <v>22</v>
      </c>
      <c r="K7" s="2">
        <v>-0.52215809999999996</v>
      </c>
      <c r="L7" s="1">
        <v>7.1999999999999998E-3</v>
      </c>
      <c r="M7" t="str">
        <f t="shared" si="1"/>
        <v>**</v>
      </c>
      <c r="N7" s="2">
        <v>-0.59060000000000001</v>
      </c>
      <c r="O7">
        <v>4.1019999999999997E-3</v>
      </c>
      <c r="P7" t="s">
        <v>22</v>
      </c>
      <c r="Q7" s="2">
        <v>-0.59039271999999998</v>
      </c>
      <c r="R7" s="1">
        <v>4.1000000000000003E-3</v>
      </c>
      <c r="S7" t="str">
        <f t="shared" si="2"/>
        <v>**</v>
      </c>
    </row>
    <row r="8" spans="1:19" x14ac:dyDescent="0.25">
      <c r="A8" t="s">
        <v>13</v>
      </c>
      <c r="B8" s="2">
        <v>0.80903000000000003</v>
      </c>
      <c r="C8">
        <v>0.438245</v>
      </c>
      <c r="E8" s="2">
        <v>0.80900459000000002</v>
      </c>
      <c r="F8" s="1">
        <v>0.44</v>
      </c>
      <c r="G8" t="str">
        <f t="shared" si="0"/>
        <v/>
      </c>
      <c r="H8" s="2">
        <v>0.72928700000000002</v>
      </c>
      <c r="I8">
        <v>0.48648999999999998</v>
      </c>
      <c r="K8" s="2">
        <v>0.72917050000000005</v>
      </c>
      <c r="L8" s="1">
        <v>0.49</v>
      </c>
      <c r="M8" t="str">
        <f t="shared" si="1"/>
        <v/>
      </c>
      <c r="N8" s="2">
        <v>0.77259999999999995</v>
      </c>
      <c r="O8">
        <v>0.46299099999999999</v>
      </c>
      <c r="Q8" s="2">
        <v>0.77248187999999995</v>
      </c>
      <c r="R8" s="1">
        <v>0.46</v>
      </c>
      <c r="S8" t="str">
        <f t="shared" si="2"/>
        <v/>
      </c>
    </row>
    <row r="9" spans="1:19" x14ac:dyDescent="0.25">
      <c r="A9" t="s">
        <v>16</v>
      </c>
      <c r="B9" s="2">
        <v>1.2051719999999999</v>
      </c>
      <c r="C9">
        <v>0.369448</v>
      </c>
      <c r="E9" s="2">
        <v>1.20514437</v>
      </c>
      <c r="F9" s="1">
        <v>0.37</v>
      </c>
      <c r="G9" t="str">
        <f t="shared" si="0"/>
        <v/>
      </c>
      <c r="H9" s="2">
        <v>1.7848527999999999</v>
      </c>
      <c r="I9">
        <v>0.23119999999999999</v>
      </c>
      <c r="K9" s="2">
        <v>1.7848619999999999</v>
      </c>
      <c r="L9" s="1">
        <v>0.23</v>
      </c>
      <c r="M9" t="str">
        <f t="shared" si="1"/>
        <v/>
      </c>
      <c r="N9" s="2">
        <v>1.0249999999999999</v>
      </c>
      <c r="O9">
        <v>0.44956200000000002</v>
      </c>
      <c r="Q9" s="2">
        <v>1.0244068399999999</v>
      </c>
      <c r="R9" s="1">
        <v>0.45</v>
      </c>
      <c r="S9" t="str">
        <f t="shared" si="2"/>
        <v/>
      </c>
    </row>
    <row r="10" spans="1:19" x14ac:dyDescent="0.25">
      <c r="A10" t="s">
        <v>17</v>
      </c>
      <c r="B10" s="2">
        <v>-0.94173600000000002</v>
      </c>
      <c r="C10">
        <v>1.1360000000000001E-3</v>
      </c>
      <c r="D10" t="s">
        <v>22</v>
      </c>
      <c r="E10" s="2">
        <v>-0.94168715000000003</v>
      </c>
      <c r="F10" s="1">
        <v>1.1000000000000001E-3</v>
      </c>
      <c r="G10" t="str">
        <f t="shared" si="0"/>
        <v>**</v>
      </c>
      <c r="H10" s="2">
        <v>-0.93697640000000004</v>
      </c>
      <c r="I10">
        <v>1.1999999999999999E-3</v>
      </c>
      <c r="J10" t="s">
        <v>22</v>
      </c>
      <c r="K10" s="2">
        <v>-0.93675600000000003</v>
      </c>
      <c r="L10" s="1">
        <v>1.1999999999999999E-3</v>
      </c>
      <c r="M10" t="str">
        <f t="shared" si="1"/>
        <v>**</v>
      </c>
      <c r="N10" s="2">
        <v>-1.851</v>
      </c>
      <c r="O10">
        <v>0.17377799999999999</v>
      </c>
      <c r="Q10" s="2">
        <v>-1.85144015</v>
      </c>
      <c r="R10" s="1">
        <v>0.17</v>
      </c>
      <c r="S10" t="str">
        <f t="shared" si="2"/>
        <v/>
      </c>
    </row>
    <row r="11" spans="1:19" x14ac:dyDescent="0.25">
      <c r="A11" t="s">
        <v>18</v>
      </c>
      <c r="B11" s="2">
        <v>-4.4934000000000002E-2</v>
      </c>
      <c r="C11" s="1">
        <v>1.39E-8</v>
      </c>
      <c r="D11" t="s">
        <v>8</v>
      </c>
      <c r="E11" s="2">
        <v>-4.4934340000000003E-2</v>
      </c>
      <c r="F11" s="1">
        <v>1.4E-8</v>
      </c>
      <c r="G11" t="str">
        <f t="shared" si="0"/>
        <v>***</v>
      </c>
      <c r="H11" s="2">
        <v>-4.46965E-2</v>
      </c>
      <c r="I11" s="1">
        <v>1.7800000000000001E-8</v>
      </c>
      <c r="J11" t="s">
        <v>8</v>
      </c>
      <c r="K11" s="2">
        <v>-4.4696100000000002E-2</v>
      </c>
      <c r="L11" s="1">
        <v>1.7999999999999999E-8</v>
      </c>
      <c r="M11" t="str">
        <f t="shared" si="1"/>
        <v>***</v>
      </c>
      <c r="N11" s="2">
        <v>-4.5949999999999998E-2</v>
      </c>
      <c r="O11" s="1">
        <v>9.0900000000000007E-9</v>
      </c>
      <c r="P11" t="s">
        <v>8</v>
      </c>
      <c r="Q11" s="2">
        <v>-4.5951699999999998E-2</v>
      </c>
      <c r="R11" s="1">
        <v>9.1000000000000004E-9</v>
      </c>
      <c r="S11" t="str">
        <f t="shared" si="2"/>
        <v>***</v>
      </c>
    </row>
    <row r="12" spans="1:19" x14ac:dyDescent="0.25">
      <c r="A12" t="s">
        <v>19</v>
      </c>
      <c r="B12" s="2">
        <v>0.83619200000000005</v>
      </c>
      <c r="C12" s="1">
        <v>8.3099999999999999E-16</v>
      </c>
      <c r="D12" t="s">
        <v>8</v>
      </c>
      <c r="E12" s="2">
        <v>0.83620185000000002</v>
      </c>
      <c r="F12" s="1">
        <v>7.7999999999999995E-16</v>
      </c>
      <c r="G12" t="str">
        <f t="shared" si="0"/>
        <v>***</v>
      </c>
      <c r="H12" s="2">
        <v>0.84302860000000002</v>
      </c>
      <c r="I12" s="1">
        <v>5.1700000000000002E-16</v>
      </c>
      <c r="J12" t="s">
        <v>8</v>
      </c>
      <c r="K12" s="2">
        <v>0.84308559999999999</v>
      </c>
      <c r="L12" s="1">
        <v>5.6000000000000003E-16</v>
      </c>
      <c r="M12" t="str">
        <f t="shared" si="1"/>
        <v>***</v>
      </c>
      <c r="N12" s="2">
        <v>0.83809999999999996</v>
      </c>
      <c r="O12" s="1">
        <v>7.5099999999999998E-16</v>
      </c>
      <c r="P12" t="s">
        <v>8</v>
      </c>
      <c r="Q12" s="2">
        <v>0.83814509999999998</v>
      </c>
      <c r="R12" s="1">
        <v>7.7999999999999995E-16</v>
      </c>
      <c r="S12" t="str">
        <f t="shared" si="2"/>
        <v>***</v>
      </c>
    </row>
    <row r="13" spans="1:19" x14ac:dyDescent="0.25">
      <c r="A13" t="s">
        <v>20</v>
      </c>
      <c r="B13" s="2">
        <v>-0.24617</v>
      </c>
      <c r="C13">
        <v>2.4278999999999998E-2</v>
      </c>
      <c r="D13" t="s">
        <v>15</v>
      </c>
      <c r="E13" s="2">
        <v>-0.24613508000000001</v>
      </c>
      <c r="F13" s="1">
        <v>2.4E-2</v>
      </c>
      <c r="G13" t="str">
        <f t="shared" si="0"/>
        <v>*</v>
      </c>
      <c r="H13" s="2">
        <v>-0.23847969999999999</v>
      </c>
      <c r="I13">
        <v>2.9239999999999999E-2</v>
      </c>
      <c r="J13" t="s">
        <v>15</v>
      </c>
      <c r="K13" s="2">
        <v>-0.23831140000000001</v>
      </c>
      <c r="L13" s="1">
        <v>2.9000000000000001E-2</v>
      </c>
      <c r="M13" t="str">
        <f t="shared" si="1"/>
        <v>*</v>
      </c>
      <c r="N13" s="2">
        <v>-0.22770000000000001</v>
      </c>
      <c r="O13">
        <v>3.7387999999999998E-2</v>
      </c>
      <c r="P13" t="s">
        <v>15</v>
      </c>
      <c r="Q13" s="2">
        <v>-0.22752511</v>
      </c>
      <c r="R13" s="1">
        <v>3.7999999999999999E-2</v>
      </c>
      <c r="S13" t="str">
        <f t="shared" si="2"/>
        <v>*</v>
      </c>
    </row>
    <row r="14" spans="1:19" x14ac:dyDescent="0.25">
      <c r="A14" t="s">
        <v>21</v>
      </c>
      <c r="B14" s="2">
        <v>-0.346132</v>
      </c>
      <c r="C14">
        <v>2.7997000000000001E-2</v>
      </c>
      <c r="D14" t="s">
        <v>15</v>
      </c>
      <c r="E14" s="2">
        <v>-0.34611734</v>
      </c>
      <c r="F14" s="1">
        <v>2.8000000000000001E-2</v>
      </c>
      <c r="G14" t="str">
        <f t="shared" si="0"/>
        <v>*</v>
      </c>
      <c r="H14" s="2">
        <v>-0.33414300000000002</v>
      </c>
      <c r="I14">
        <v>3.4180000000000002E-2</v>
      </c>
      <c r="J14" t="s">
        <v>15</v>
      </c>
      <c r="K14" s="2">
        <v>-0.33407779999999998</v>
      </c>
      <c r="L14" s="1">
        <v>3.4000000000000002E-2</v>
      </c>
      <c r="M14" t="str">
        <f t="shared" si="1"/>
        <v>*</v>
      </c>
      <c r="N14" s="2">
        <v>-0.32969999999999999</v>
      </c>
      <c r="O14">
        <v>3.6983000000000002E-2</v>
      </c>
      <c r="P14" t="s">
        <v>15</v>
      </c>
      <c r="Q14" s="2">
        <v>-0.32959296999999999</v>
      </c>
      <c r="R14" s="1">
        <v>3.6999999999999998E-2</v>
      </c>
      <c r="S14" t="str">
        <f t="shared" si="2"/>
        <v>*</v>
      </c>
    </row>
    <row r="15" spans="1:19" x14ac:dyDescent="0.25">
      <c r="A15" t="s">
        <v>23</v>
      </c>
      <c r="B15" s="2">
        <v>-0.16362699999999999</v>
      </c>
      <c r="C15">
        <v>4.5518000000000003E-2</v>
      </c>
      <c r="D15" t="s">
        <v>15</v>
      </c>
      <c r="E15" s="2">
        <v>-0.16353345999999999</v>
      </c>
      <c r="F15" s="1">
        <v>4.5999999999999999E-2</v>
      </c>
      <c r="G15" t="str">
        <f t="shared" si="0"/>
        <v>*</v>
      </c>
      <c r="H15" s="2">
        <v>-0.1212666</v>
      </c>
      <c r="I15">
        <v>0.22117999999999999</v>
      </c>
      <c r="K15" s="2">
        <v>-0.1207545</v>
      </c>
      <c r="L15" s="1">
        <v>0.22</v>
      </c>
      <c r="M15" t="str">
        <f t="shared" si="1"/>
        <v/>
      </c>
      <c r="N15" s="2">
        <v>0.60170000000000001</v>
      </c>
      <c r="O15">
        <v>0.26393800000000001</v>
      </c>
      <c r="Q15" s="2">
        <v>0.60230030999999995</v>
      </c>
      <c r="R15" s="1">
        <v>0.26</v>
      </c>
      <c r="S15" t="str">
        <f t="shared" si="2"/>
        <v/>
      </c>
    </row>
    <row r="16" spans="1:19" x14ac:dyDescent="0.25">
      <c r="A16" t="s">
        <v>24</v>
      </c>
      <c r="B16" s="2">
        <v>0.90162600000000004</v>
      </c>
      <c r="C16" s="1">
        <v>1.51E-9</v>
      </c>
      <c r="D16" t="s">
        <v>8</v>
      </c>
      <c r="E16" s="2">
        <v>0.90166820000000003</v>
      </c>
      <c r="F16" s="1">
        <v>1.5E-9</v>
      </c>
      <c r="G16" t="str">
        <f t="shared" si="0"/>
        <v>***</v>
      </c>
      <c r="H16" s="2">
        <v>0.89516850000000003</v>
      </c>
      <c r="I16" s="1">
        <v>1.9399999999999999E-9</v>
      </c>
      <c r="J16" t="s">
        <v>8</v>
      </c>
      <c r="K16" s="2">
        <v>0.89539999999999997</v>
      </c>
      <c r="L16" s="1">
        <v>1.9000000000000001E-9</v>
      </c>
      <c r="M16" t="str">
        <f t="shared" si="1"/>
        <v>***</v>
      </c>
      <c r="N16" s="2">
        <v>0.90269999999999995</v>
      </c>
      <c r="O16" s="1">
        <v>1.33E-9</v>
      </c>
      <c r="P16" t="s">
        <v>8</v>
      </c>
      <c r="Q16" s="2">
        <v>0.90294057999999999</v>
      </c>
      <c r="R16" s="1">
        <v>1.3000000000000001E-9</v>
      </c>
      <c r="S16" t="str">
        <f t="shared" si="2"/>
        <v>***</v>
      </c>
    </row>
    <row r="17" spans="1:19" x14ac:dyDescent="0.25">
      <c r="A17" t="s">
        <v>25</v>
      </c>
      <c r="B17" s="2">
        <v>0.14455499999999999</v>
      </c>
      <c r="C17">
        <v>0.49080600000000002</v>
      </c>
      <c r="E17" s="2">
        <v>0.14454296999999999</v>
      </c>
      <c r="F17" s="1">
        <v>0.49</v>
      </c>
      <c r="G17" t="str">
        <f t="shared" si="0"/>
        <v/>
      </c>
      <c r="H17" s="2">
        <v>0.16585900000000001</v>
      </c>
      <c r="I17">
        <v>0.43343999999999999</v>
      </c>
      <c r="K17" s="2">
        <v>0.16580619999999999</v>
      </c>
      <c r="L17" s="1">
        <v>0.43</v>
      </c>
      <c r="M17" t="str">
        <f t="shared" si="1"/>
        <v/>
      </c>
      <c r="N17" s="2">
        <v>0.1249</v>
      </c>
      <c r="O17">
        <v>0.553041</v>
      </c>
      <c r="Q17" s="2">
        <v>0.12481696</v>
      </c>
      <c r="R17" s="1">
        <v>0.55000000000000004</v>
      </c>
      <c r="S17" t="str">
        <f t="shared" si="2"/>
        <v/>
      </c>
    </row>
    <row r="18" spans="1:19" x14ac:dyDescent="0.25">
      <c r="A18" t="s">
        <v>26</v>
      </c>
      <c r="B18" s="2">
        <v>0.12350800000000001</v>
      </c>
      <c r="C18">
        <v>0.53715800000000002</v>
      </c>
      <c r="E18" s="2">
        <v>0.1234982</v>
      </c>
      <c r="F18" s="1">
        <v>0.54</v>
      </c>
      <c r="G18" t="str">
        <f t="shared" si="0"/>
        <v/>
      </c>
      <c r="H18" s="2">
        <v>0.14105999999999999</v>
      </c>
      <c r="I18">
        <v>0.48459000000000002</v>
      </c>
      <c r="K18" s="2">
        <v>0.1410091</v>
      </c>
      <c r="L18" s="1">
        <v>0.48</v>
      </c>
      <c r="M18" t="str">
        <f t="shared" si="1"/>
        <v/>
      </c>
      <c r="N18" s="2">
        <v>9.9559999999999996E-2</v>
      </c>
      <c r="O18">
        <v>0.62042600000000003</v>
      </c>
      <c r="Q18" s="2">
        <v>9.9510940000000006E-2</v>
      </c>
      <c r="R18" s="1">
        <v>0.62</v>
      </c>
      <c r="S18" t="str">
        <f t="shared" si="2"/>
        <v/>
      </c>
    </row>
    <row r="19" spans="1:19" x14ac:dyDescent="0.25">
      <c r="A19" t="s">
        <v>27</v>
      </c>
      <c r="B19" s="2">
        <v>0.53076800000000002</v>
      </c>
      <c r="C19">
        <v>1.9821999999999999E-2</v>
      </c>
      <c r="D19" t="s">
        <v>15</v>
      </c>
      <c r="E19" s="2">
        <v>0.53075932000000003</v>
      </c>
      <c r="F19" s="1">
        <v>0.02</v>
      </c>
      <c r="G19" t="str">
        <f t="shared" si="0"/>
        <v>*</v>
      </c>
      <c r="H19" s="2">
        <v>0.52974849999999996</v>
      </c>
      <c r="I19">
        <v>2.0990000000000002E-2</v>
      </c>
      <c r="J19" t="s">
        <v>15</v>
      </c>
      <c r="K19" s="2">
        <v>0.52969290000000002</v>
      </c>
      <c r="L19" s="1">
        <v>2.1000000000000001E-2</v>
      </c>
      <c r="M19" t="str">
        <f t="shared" si="1"/>
        <v>*</v>
      </c>
      <c r="N19" s="2">
        <v>0.50490000000000002</v>
      </c>
      <c r="O19">
        <v>2.7390000000000001E-2</v>
      </c>
      <c r="P19" t="s">
        <v>15</v>
      </c>
      <c r="Q19" s="2">
        <v>0.50483719000000005</v>
      </c>
      <c r="R19" s="1">
        <v>2.7E-2</v>
      </c>
      <c r="S19" t="str">
        <f t="shared" si="2"/>
        <v>*</v>
      </c>
    </row>
    <row r="20" spans="1:19" x14ac:dyDescent="0.25">
      <c r="A20" t="s">
        <v>28</v>
      </c>
      <c r="B20" s="2">
        <v>0.153775</v>
      </c>
      <c r="C20">
        <v>0.42128100000000002</v>
      </c>
      <c r="E20" s="2">
        <v>0.15377362</v>
      </c>
      <c r="F20" s="1">
        <v>0.42</v>
      </c>
      <c r="G20" t="str">
        <f t="shared" si="0"/>
        <v/>
      </c>
      <c r="H20" s="2">
        <v>0.14396</v>
      </c>
      <c r="I20">
        <v>0.45230999999999999</v>
      </c>
      <c r="K20" s="2">
        <v>0.143954</v>
      </c>
      <c r="L20" s="1">
        <v>0.45</v>
      </c>
      <c r="M20" t="str">
        <f t="shared" si="1"/>
        <v/>
      </c>
      <c r="N20" s="2">
        <v>0.1326</v>
      </c>
      <c r="O20">
        <v>0.48963699999999999</v>
      </c>
      <c r="Q20" s="2">
        <v>0.13258432000000001</v>
      </c>
      <c r="R20" s="1">
        <v>0.49</v>
      </c>
      <c r="S20" t="str">
        <f t="shared" si="2"/>
        <v/>
      </c>
    </row>
    <row r="21" spans="1:19" x14ac:dyDescent="0.25">
      <c r="A21" t="s">
        <v>29</v>
      </c>
      <c r="B21" s="2">
        <v>0.582422</v>
      </c>
      <c r="C21">
        <v>1.8924E-2</v>
      </c>
      <c r="D21" t="s">
        <v>15</v>
      </c>
      <c r="E21" s="2">
        <v>0.58241938000000004</v>
      </c>
      <c r="F21" s="1">
        <v>1.9E-2</v>
      </c>
      <c r="G21" t="str">
        <f t="shared" si="0"/>
        <v>*</v>
      </c>
      <c r="H21" s="2">
        <v>0.59259989999999996</v>
      </c>
      <c r="I21">
        <v>1.7590000000000001E-2</v>
      </c>
      <c r="J21" t="s">
        <v>15</v>
      </c>
      <c r="K21" s="2">
        <v>0.59258639999999996</v>
      </c>
      <c r="L21" s="1">
        <v>1.7999999999999999E-2</v>
      </c>
      <c r="M21" t="str">
        <f t="shared" si="1"/>
        <v>*</v>
      </c>
      <c r="N21" s="2">
        <v>0.55010000000000003</v>
      </c>
      <c r="O21">
        <v>2.827E-2</v>
      </c>
      <c r="P21" t="s">
        <v>15</v>
      </c>
      <c r="Q21" s="2">
        <v>0.55008528999999995</v>
      </c>
      <c r="R21" s="1">
        <v>2.8000000000000001E-2</v>
      </c>
      <c r="S21" t="str">
        <f t="shared" si="2"/>
        <v>*</v>
      </c>
    </row>
    <row r="22" spans="1:19" x14ac:dyDescent="0.25">
      <c r="A22" t="s">
        <v>30</v>
      </c>
      <c r="B22" s="2">
        <v>0.10774</v>
      </c>
      <c r="C22">
        <v>0.63235799999999998</v>
      </c>
      <c r="E22" s="2">
        <v>0.10773191</v>
      </c>
      <c r="F22" s="1">
        <v>0.63</v>
      </c>
      <c r="G22" t="str">
        <f t="shared" si="0"/>
        <v/>
      </c>
      <c r="H22" s="2">
        <v>0.114236</v>
      </c>
      <c r="I22">
        <v>0.61307</v>
      </c>
      <c r="K22" s="2">
        <v>0.1142007</v>
      </c>
      <c r="L22" s="1">
        <v>0.61</v>
      </c>
      <c r="M22" t="str">
        <f t="shared" si="1"/>
        <v/>
      </c>
      <c r="N22" s="2">
        <v>8.7110000000000007E-2</v>
      </c>
      <c r="O22">
        <v>0.70012700000000005</v>
      </c>
      <c r="Q22" s="2">
        <v>8.7089949999999999E-2</v>
      </c>
      <c r="R22" s="1">
        <v>0.7</v>
      </c>
      <c r="S22" t="str">
        <f t="shared" si="2"/>
        <v/>
      </c>
    </row>
    <row r="23" spans="1:19" x14ac:dyDescent="0.25">
      <c r="A23" t="s">
        <v>31</v>
      </c>
      <c r="B23" s="2">
        <v>0.12501699999999999</v>
      </c>
      <c r="C23">
        <v>0.63325600000000004</v>
      </c>
      <c r="E23" s="2">
        <v>0.12503601</v>
      </c>
      <c r="F23" s="1">
        <v>0.63</v>
      </c>
      <c r="G23" t="str">
        <f t="shared" si="0"/>
        <v/>
      </c>
      <c r="H23" s="2">
        <v>0.1262905</v>
      </c>
      <c r="I23">
        <v>0.63048000000000004</v>
      </c>
      <c r="K23" s="2">
        <v>0.12638460000000001</v>
      </c>
      <c r="L23" s="1">
        <v>0.63</v>
      </c>
      <c r="M23" t="str">
        <f t="shared" si="1"/>
        <v/>
      </c>
      <c r="N23" s="2">
        <v>5.1630000000000002E-2</v>
      </c>
      <c r="O23">
        <v>0.84626900000000005</v>
      </c>
      <c r="Q23" s="2">
        <v>5.1733069999999999E-2</v>
      </c>
      <c r="R23" s="1">
        <v>0.85</v>
      </c>
      <c r="S23" t="str">
        <f t="shared" si="2"/>
        <v/>
      </c>
    </row>
    <row r="24" spans="1:19" x14ac:dyDescent="0.25">
      <c r="A24" t="s">
        <v>32</v>
      </c>
      <c r="B24" s="2">
        <v>-0.29285699999999998</v>
      </c>
      <c r="C24">
        <v>0.29100999999999999</v>
      </c>
      <c r="E24" s="2">
        <v>-0.29287650999999998</v>
      </c>
      <c r="F24" s="1">
        <v>0.28999999999999998</v>
      </c>
      <c r="G24" t="str">
        <f t="shared" si="0"/>
        <v/>
      </c>
      <c r="H24" s="2">
        <v>-0.28210610000000003</v>
      </c>
      <c r="I24">
        <v>0.31229000000000001</v>
      </c>
      <c r="K24" s="2">
        <v>-0.28220590000000001</v>
      </c>
      <c r="L24" s="1">
        <v>0.31</v>
      </c>
      <c r="M24" t="str">
        <f t="shared" si="1"/>
        <v/>
      </c>
      <c r="N24" s="2">
        <v>-0.31990000000000002</v>
      </c>
      <c r="O24">
        <v>0.25378699999999998</v>
      </c>
      <c r="Q24" s="2">
        <v>-0.32001235</v>
      </c>
      <c r="R24" s="1">
        <v>0.25</v>
      </c>
      <c r="S24" t="str">
        <f t="shared" si="2"/>
        <v/>
      </c>
    </row>
    <row r="25" spans="1:19" x14ac:dyDescent="0.25">
      <c r="A25" t="s">
        <v>33</v>
      </c>
      <c r="B25" s="2">
        <v>0.62222100000000002</v>
      </c>
      <c r="C25">
        <v>4.0309999999999999E-3</v>
      </c>
      <c r="D25" t="s">
        <v>22</v>
      </c>
      <c r="E25" s="2">
        <v>0.62221897999999998</v>
      </c>
      <c r="F25" s="1">
        <v>4.0000000000000001E-3</v>
      </c>
      <c r="G25" t="str">
        <f t="shared" si="0"/>
        <v>**</v>
      </c>
      <c r="H25" s="2">
        <v>0.61847019999999997</v>
      </c>
      <c r="I25">
        <v>4.2500000000000003E-3</v>
      </c>
      <c r="J25" t="s">
        <v>22</v>
      </c>
      <c r="K25" s="2">
        <v>0.61845289999999997</v>
      </c>
      <c r="L25" s="1">
        <v>4.3E-3</v>
      </c>
      <c r="M25" t="str">
        <f t="shared" si="1"/>
        <v>**</v>
      </c>
      <c r="N25" s="2">
        <v>0.62129999999999996</v>
      </c>
      <c r="O25">
        <v>4.3309999999999998E-3</v>
      </c>
      <c r="P25" t="s">
        <v>22</v>
      </c>
      <c r="Q25" s="2">
        <v>0.62128000000000005</v>
      </c>
      <c r="R25" s="1">
        <v>4.3E-3</v>
      </c>
      <c r="S25" t="str">
        <f t="shared" si="2"/>
        <v>**</v>
      </c>
    </row>
    <row r="26" spans="1:19" x14ac:dyDescent="0.25">
      <c r="A26" t="s">
        <v>34</v>
      </c>
      <c r="H26">
        <v>-7.4014486000000002</v>
      </c>
      <c r="I26">
        <v>0.33389999999999997</v>
      </c>
      <c r="K26">
        <v>-7.4042798000000003</v>
      </c>
      <c r="L26" s="1">
        <v>0.33</v>
      </c>
      <c r="M26" t="str">
        <f t="shared" si="1"/>
        <v/>
      </c>
      <c r="R26" s="1"/>
    </row>
    <row r="27" spans="1:19" x14ac:dyDescent="0.25">
      <c r="A27" t="s">
        <v>35</v>
      </c>
      <c r="H27">
        <v>-0.53322990000000003</v>
      </c>
      <c r="I27">
        <v>0.38468999999999998</v>
      </c>
      <c r="K27">
        <v>-0.53338589999999997</v>
      </c>
      <c r="L27" s="1">
        <v>0.38</v>
      </c>
      <c r="M27" t="str">
        <f t="shared" si="1"/>
        <v/>
      </c>
      <c r="R27" s="1"/>
    </row>
    <row r="28" spans="1:19" x14ac:dyDescent="0.25">
      <c r="A28" t="s">
        <v>36</v>
      </c>
      <c r="N28">
        <v>-15.34</v>
      </c>
      <c r="O28">
        <v>0.17069000000000001</v>
      </c>
      <c r="Q28">
        <v>-15.347704329999999</v>
      </c>
      <c r="R28" s="1">
        <v>0.17</v>
      </c>
      <c r="S28" t="str">
        <f t="shared" si="2"/>
        <v/>
      </c>
    </row>
    <row r="29" spans="1:19" x14ac:dyDescent="0.25">
      <c r="A29" t="s">
        <v>37</v>
      </c>
      <c r="N29">
        <v>-1.4970000000000001</v>
      </c>
      <c r="O29">
        <v>0.15471399999999999</v>
      </c>
      <c r="Q29">
        <v>-1.49740483</v>
      </c>
      <c r="R29" s="1">
        <v>0.15</v>
      </c>
      <c r="S29" t="str">
        <f t="shared" si="2"/>
        <v/>
      </c>
    </row>
    <row r="30" spans="1:19" x14ac:dyDescent="0.25">
      <c r="A30" t="s">
        <v>38</v>
      </c>
      <c r="N30">
        <v>-0.73709999999999998</v>
      </c>
      <c r="O30">
        <v>0.55965100000000001</v>
      </c>
      <c r="Q30">
        <v>-0.73745910000000003</v>
      </c>
      <c r="R30" s="1">
        <v>0.56000000000000005</v>
      </c>
      <c r="S30" t="str">
        <f t="shared" si="2"/>
        <v/>
      </c>
    </row>
    <row r="31" spans="1:19" x14ac:dyDescent="0.25">
      <c r="A31" t="s">
        <v>39</v>
      </c>
      <c r="N31">
        <v>3.536</v>
      </c>
      <c r="O31">
        <v>0.20828199999999999</v>
      </c>
      <c r="Q31">
        <v>3.5375114999999999</v>
      </c>
      <c r="R31" s="1">
        <v>0.21</v>
      </c>
      <c r="S31" t="str">
        <f t="shared" si="2"/>
        <v/>
      </c>
    </row>
    <row r="32" spans="1:19" x14ac:dyDescent="0.25">
      <c r="A32" t="s">
        <v>40</v>
      </c>
      <c r="N32">
        <v>-0.4592</v>
      </c>
      <c r="O32">
        <v>0.902563</v>
      </c>
      <c r="Q32">
        <v>-0.45807730000000002</v>
      </c>
      <c r="R32" s="1">
        <v>0.9</v>
      </c>
      <c r="S32" t="str">
        <f t="shared" si="2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0BE8-058A-48DD-9A7F-F6B87805489C}">
  <dimension ref="A1:I43"/>
  <sheetViews>
    <sheetView tabSelected="1" workbookViewId="0">
      <selection activeCell="C15" sqref="C15"/>
    </sheetView>
  </sheetViews>
  <sheetFormatPr defaultRowHeight="15" x14ac:dyDescent="0.25"/>
  <cols>
    <col min="1" max="1" width="17.85546875" bestFit="1" customWidth="1"/>
    <col min="2" max="2" width="40.28515625" bestFit="1" customWidth="1"/>
    <col min="3" max="4" width="10.5703125" bestFit="1" customWidth="1"/>
    <col min="5" max="5" width="9.42578125" bestFit="1" customWidth="1"/>
    <col min="6" max="6" width="11.5703125" bestFit="1" customWidth="1"/>
  </cols>
  <sheetData>
    <row r="1" spans="1:6" x14ac:dyDescent="0.25">
      <c r="A1" s="19" t="s">
        <v>139</v>
      </c>
      <c r="B1" s="19"/>
      <c r="C1" s="19"/>
      <c r="D1" s="19"/>
      <c r="E1" s="19"/>
      <c r="F1" s="19"/>
    </row>
    <row r="2" spans="1:6" x14ac:dyDescent="0.25">
      <c r="A2" s="16" t="s">
        <v>140</v>
      </c>
      <c r="B2" s="16" t="s">
        <v>122</v>
      </c>
      <c r="C2" s="16" t="s">
        <v>51</v>
      </c>
      <c r="D2" s="16" t="s">
        <v>57</v>
      </c>
      <c r="E2" s="16" t="s">
        <v>120</v>
      </c>
      <c r="F2" s="16" t="s">
        <v>121</v>
      </c>
    </row>
    <row r="3" spans="1:6" x14ac:dyDescent="0.25">
      <c r="A3" t="s">
        <v>67</v>
      </c>
      <c r="B3" t="s">
        <v>123</v>
      </c>
      <c r="C3" s="2">
        <v>0.68189999999999995</v>
      </c>
      <c r="D3" s="2">
        <v>0.46589999999999998</v>
      </c>
      <c r="E3" s="2">
        <v>0</v>
      </c>
      <c r="F3" s="2">
        <v>1</v>
      </c>
    </row>
    <row r="4" spans="1:6" x14ac:dyDescent="0.25">
      <c r="A4" t="s">
        <v>65</v>
      </c>
      <c r="B4" t="s">
        <v>124</v>
      </c>
      <c r="C4" s="2">
        <v>5389</v>
      </c>
      <c r="D4" s="2">
        <v>3039</v>
      </c>
      <c r="E4" s="2">
        <v>111</v>
      </c>
      <c r="F4" s="2">
        <v>12540</v>
      </c>
    </row>
    <row r="5" spans="1:6" x14ac:dyDescent="0.25">
      <c r="A5" t="s">
        <v>117</v>
      </c>
      <c r="B5" t="s">
        <v>125</v>
      </c>
      <c r="C5" s="2">
        <v>143.9</v>
      </c>
      <c r="D5" s="2">
        <v>599.4</v>
      </c>
      <c r="E5" s="2">
        <v>1.0000000000000001E-5</v>
      </c>
      <c r="F5" s="2">
        <v>14760</v>
      </c>
    </row>
    <row r="6" spans="1:6" x14ac:dyDescent="0.25">
      <c r="A6" t="s">
        <v>118</v>
      </c>
      <c r="B6" t="s">
        <v>126</v>
      </c>
      <c r="C6" s="2">
        <v>43.14</v>
      </c>
      <c r="D6" s="2">
        <v>8.6630000000000003</v>
      </c>
      <c r="E6" s="2">
        <v>28.51</v>
      </c>
      <c r="F6" s="2">
        <v>84.91</v>
      </c>
    </row>
    <row r="7" spans="1:6" x14ac:dyDescent="0.25">
      <c r="A7" t="s">
        <v>119</v>
      </c>
      <c r="B7" t="s">
        <v>127</v>
      </c>
      <c r="C7" s="2">
        <v>0.1196</v>
      </c>
      <c r="D7" s="2">
        <v>0.3246</v>
      </c>
      <c r="E7" s="2">
        <v>0</v>
      </c>
      <c r="F7" s="2">
        <v>1</v>
      </c>
    </row>
    <row r="8" spans="1:6" x14ac:dyDescent="0.25">
      <c r="A8" t="s">
        <v>17</v>
      </c>
      <c r="B8" t="s">
        <v>145</v>
      </c>
      <c r="C8" s="2">
        <v>3.4380000000000001E-2</v>
      </c>
      <c r="D8" s="2">
        <v>0.18229999999999999</v>
      </c>
      <c r="E8" s="2">
        <v>0</v>
      </c>
      <c r="F8" s="2">
        <v>1</v>
      </c>
    </row>
    <row r="9" spans="1:6" x14ac:dyDescent="0.25">
      <c r="A9" t="s">
        <v>93</v>
      </c>
      <c r="B9" t="s">
        <v>128</v>
      </c>
      <c r="C9" s="2">
        <v>4799</v>
      </c>
      <c r="D9" s="2">
        <v>2488</v>
      </c>
      <c r="E9" s="2">
        <v>69.94</v>
      </c>
      <c r="F9" s="2">
        <v>35680</v>
      </c>
    </row>
    <row r="10" spans="1:6" x14ac:dyDescent="0.25">
      <c r="A10" t="s">
        <v>5</v>
      </c>
      <c r="B10" t="s">
        <v>129</v>
      </c>
      <c r="C10" s="2">
        <v>0.1434</v>
      </c>
      <c r="D10" s="2">
        <v>0.1772</v>
      </c>
      <c r="E10" s="2">
        <v>0</v>
      </c>
      <c r="F10" s="2">
        <v>0.9829</v>
      </c>
    </row>
    <row r="11" spans="1:6" x14ac:dyDescent="0.25">
      <c r="A11" t="s">
        <v>9</v>
      </c>
      <c r="B11" t="s">
        <v>130</v>
      </c>
      <c r="C11" s="2">
        <v>0.1103</v>
      </c>
      <c r="D11" s="2">
        <v>4.9599999999999998E-2</v>
      </c>
      <c r="E11" s="2">
        <v>0</v>
      </c>
      <c r="F11" s="2">
        <v>0.53469999999999995</v>
      </c>
    </row>
    <row r="12" spans="1:6" x14ac:dyDescent="0.25">
      <c r="A12" t="s">
        <v>7</v>
      </c>
      <c r="B12" t="s">
        <v>131</v>
      </c>
      <c r="C12" s="2">
        <v>5.5419999999999997E-2</v>
      </c>
      <c r="D12" s="2">
        <v>5.3249999999999999E-2</v>
      </c>
      <c r="E12" s="2">
        <v>1.519E-3</v>
      </c>
      <c r="F12" s="2">
        <v>0.29759999999999998</v>
      </c>
    </row>
    <row r="13" spans="1:6" x14ac:dyDescent="0.25">
      <c r="A13" t="s">
        <v>81</v>
      </c>
      <c r="B13" t="s">
        <v>132</v>
      </c>
      <c r="C13" s="2">
        <v>6.5809999999999994E-2</v>
      </c>
      <c r="D13" s="2">
        <v>4.5359999999999998E-2</v>
      </c>
      <c r="E13" s="2">
        <v>0</v>
      </c>
      <c r="F13" s="2">
        <v>0.2722</v>
      </c>
    </row>
    <row r="14" spans="1:6" x14ac:dyDescent="0.25">
      <c r="A14" t="s">
        <v>10</v>
      </c>
      <c r="B14" t="s">
        <v>133</v>
      </c>
      <c r="C14" s="2">
        <v>0.43919999999999998</v>
      </c>
      <c r="D14" s="2">
        <v>8.0509999999999998E-2</v>
      </c>
      <c r="E14" s="2">
        <v>2.7570000000000001E-2</v>
      </c>
      <c r="F14" s="2">
        <v>0.82150000000000001</v>
      </c>
    </row>
    <row r="15" spans="1:6" x14ac:dyDescent="0.25">
      <c r="A15" t="s">
        <v>11</v>
      </c>
      <c r="B15" t="s">
        <v>134</v>
      </c>
      <c r="C15" s="2">
        <v>0.1076</v>
      </c>
      <c r="D15" s="2">
        <v>7.3179999999999995E-2</v>
      </c>
      <c r="E15" s="2">
        <v>2.1250000000000002E-3</v>
      </c>
      <c r="F15" s="2">
        <v>0.54979999999999996</v>
      </c>
    </row>
    <row r="16" spans="1:6" x14ac:dyDescent="0.25">
      <c r="A16" t="s">
        <v>137</v>
      </c>
      <c r="B16" t="s">
        <v>138</v>
      </c>
      <c r="C16" s="2">
        <v>30870</v>
      </c>
      <c r="D16" s="2">
        <v>15560</v>
      </c>
      <c r="E16" s="2">
        <v>275.2</v>
      </c>
      <c r="F16" s="2">
        <v>113600</v>
      </c>
    </row>
    <row r="17" spans="1:9" x14ac:dyDescent="0.25">
      <c r="A17" t="s">
        <v>16</v>
      </c>
      <c r="B17" t="s">
        <v>135</v>
      </c>
      <c r="C17" s="2">
        <v>0.54659999999999997</v>
      </c>
      <c r="D17" s="2">
        <v>4.9000000000000002E-2</v>
      </c>
      <c r="E17" s="2">
        <v>0.39700000000000002</v>
      </c>
      <c r="F17" s="2">
        <v>0.66900000000000004</v>
      </c>
    </row>
    <row r="18" spans="1:9" ht="15.75" thickBot="1" x14ac:dyDescent="0.3">
      <c r="A18" s="17" t="s">
        <v>23</v>
      </c>
      <c r="B18" s="17" t="s">
        <v>136</v>
      </c>
      <c r="C18" s="18">
        <v>0.50290000000000001</v>
      </c>
      <c r="D18" s="18">
        <v>0.50019999999999998</v>
      </c>
      <c r="E18" s="18">
        <v>0</v>
      </c>
      <c r="F18" s="18">
        <v>1</v>
      </c>
    </row>
    <row r="24" spans="1:9" x14ac:dyDescent="0.25">
      <c r="A24" t="s">
        <v>67</v>
      </c>
      <c r="B24">
        <v>0.68189999999999995</v>
      </c>
      <c r="C24">
        <v>0.46589999999999998</v>
      </c>
      <c r="D24">
        <v>0</v>
      </c>
      <c r="E24">
        <v>1</v>
      </c>
    </row>
    <row r="25" spans="1:9" x14ac:dyDescent="0.25">
      <c r="A25" t="s">
        <v>65</v>
      </c>
      <c r="B25">
        <v>5389</v>
      </c>
      <c r="C25">
        <v>3039</v>
      </c>
      <c r="D25">
        <v>111</v>
      </c>
      <c r="E25">
        <v>12540</v>
      </c>
      <c r="F25">
        <f>B25/365</f>
        <v>14.764383561643836</v>
      </c>
      <c r="G25">
        <f t="shared" ref="G25:I25" si="0">C25/365</f>
        <v>8.3260273972602743</v>
      </c>
      <c r="H25">
        <f t="shared" si="0"/>
        <v>0.30410958904109592</v>
      </c>
      <c r="I25">
        <f t="shared" si="0"/>
        <v>34.356164383561641</v>
      </c>
    </row>
    <row r="26" spans="1:9" x14ac:dyDescent="0.25">
      <c r="A26" t="s">
        <v>117</v>
      </c>
      <c r="B26">
        <v>143.9</v>
      </c>
      <c r="C26">
        <v>599.4</v>
      </c>
      <c r="D26">
        <v>1.0000000000000001E-5</v>
      </c>
      <c r="E26">
        <v>14760</v>
      </c>
    </row>
    <row r="27" spans="1:9" x14ac:dyDescent="0.25">
      <c r="A27" t="s">
        <v>118</v>
      </c>
      <c r="B27">
        <v>43.14</v>
      </c>
      <c r="C27">
        <v>8.6630000000000003</v>
      </c>
      <c r="D27">
        <v>28.51</v>
      </c>
      <c r="E27">
        <v>84.91</v>
      </c>
    </row>
    <row r="28" spans="1:9" x14ac:dyDescent="0.25">
      <c r="A28" t="s">
        <v>119</v>
      </c>
      <c r="B28">
        <v>0.1196</v>
      </c>
      <c r="C28">
        <v>0.3246</v>
      </c>
      <c r="D28">
        <v>0</v>
      </c>
      <c r="E28">
        <v>1</v>
      </c>
    </row>
    <row r="29" spans="1:9" x14ac:dyDescent="0.25">
      <c r="A29" t="s">
        <v>17</v>
      </c>
      <c r="B29">
        <v>3.4380000000000001E-2</v>
      </c>
      <c r="C29">
        <v>0.18229999999999999</v>
      </c>
      <c r="D29">
        <v>0</v>
      </c>
      <c r="E29">
        <v>1</v>
      </c>
    </row>
    <row r="30" spans="1:9" x14ac:dyDescent="0.25">
      <c r="A30" t="s">
        <v>93</v>
      </c>
      <c r="B30">
        <v>4799</v>
      </c>
      <c r="C30">
        <v>2488</v>
      </c>
      <c r="D30">
        <v>69.94</v>
      </c>
      <c r="E30">
        <v>35680</v>
      </c>
    </row>
    <row r="31" spans="1:9" x14ac:dyDescent="0.25">
      <c r="A31" t="s">
        <v>5</v>
      </c>
      <c r="B31">
        <v>0.1434</v>
      </c>
      <c r="C31">
        <v>0.1772</v>
      </c>
      <c r="D31">
        <v>0</v>
      </c>
      <c r="E31">
        <v>0.9829</v>
      </c>
    </row>
    <row r="32" spans="1:9" x14ac:dyDescent="0.25">
      <c r="A32" t="s">
        <v>9</v>
      </c>
      <c r="B32">
        <v>0.1103</v>
      </c>
      <c r="C32">
        <v>4.9599999999999998E-2</v>
      </c>
      <c r="D32">
        <v>0</v>
      </c>
      <c r="E32">
        <v>0.53469999999999995</v>
      </c>
    </row>
    <row r="33" spans="1:5" x14ac:dyDescent="0.25">
      <c r="A33" t="s">
        <v>7</v>
      </c>
      <c r="B33">
        <v>5.5419999999999997E-2</v>
      </c>
      <c r="C33">
        <v>5.3249999999999999E-2</v>
      </c>
      <c r="D33">
        <v>1.519E-3</v>
      </c>
      <c r="E33">
        <v>0.29759999999999998</v>
      </c>
    </row>
    <row r="34" spans="1:5" x14ac:dyDescent="0.25">
      <c r="A34" t="s">
        <v>81</v>
      </c>
      <c r="B34">
        <v>6.5809999999999994E-2</v>
      </c>
      <c r="C34">
        <v>4.5359999999999998E-2</v>
      </c>
      <c r="D34">
        <v>0</v>
      </c>
      <c r="E34">
        <v>0.2722</v>
      </c>
    </row>
    <row r="35" spans="1:5" x14ac:dyDescent="0.25">
      <c r="A35" t="s">
        <v>10</v>
      </c>
      <c r="B35">
        <v>0.43919999999999998</v>
      </c>
      <c r="C35">
        <v>8.0509999999999998E-2</v>
      </c>
      <c r="D35">
        <v>2.7570000000000001E-2</v>
      </c>
      <c r="E35">
        <v>0.82150000000000001</v>
      </c>
    </row>
    <row r="36" spans="1:5" x14ac:dyDescent="0.25">
      <c r="A36" t="s">
        <v>11</v>
      </c>
      <c r="B36">
        <v>0.1076</v>
      </c>
      <c r="C36">
        <v>7.3179999999999995E-2</v>
      </c>
      <c r="D36">
        <v>2.1250000000000002E-3</v>
      </c>
      <c r="E36">
        <v>0.54979999999999996</v>
      </c>
    </row>
    <row r="37" spans="1:5" x14ac:dyDescent="0.25">
      <c r="A37" t="s">
        <v>137</v>
      </c>
      <c r="B37">
        <v>30870</v>
      </c>
      <c r="C37">
        <v>15560</v>
      </c>
      <c r="D37">
        <v>275.2</v>
      </c>
      <c r="E37">
        <v>113600</v>
      </c>
    </row>
    <row r="38" spans="1:5" x14ac:dyDescent="0.25">
      <c r="A38" t="s">
        <v>16</v>
      </c>
      <c r="B38">
        <v>0.54659999999999997</v>
      </c>
      <c r="C38">
        <v>4.9000000000000002E-2</v>
      </c>
      <c r="D38">
        <v>0.39700000000000002</v>
      </c>
      <c r="E38">
        <v>0.66900000000000004</v>
      </c>
    </row>
    <row r="39" spans="1:5" x14ac:dyDescent="0.25">
      <c r="A39" t="s">
        <v>23</v>
      </c>
      <c r="B39">
        <v>0.50290000000000001</v>
      </c>
      <c r="C39">
        <v>0.50019999999999998</v>
      </c>
      <c r="D39">
        <v>0</v>
      </c>
      <c r="E39">
        <v>1</v>
      </c>
    </row>
    <row r="40" spans="1:5" x14ac:dyDescent="0.25">
      <c r="A40" t="s">
        <v>141</v>
      </c>
      <c r="B40">
        <v>0.26500000000000001</v>
      </c>
      <c r="C40">
        <v>0.4415</v>
      </c>
      <c r="D40">
        <v>0</v>
      </c>
      <c r="E40">
        <v>1</v>
      </c>
    </row>
    <row r="41" spans="1:5" x14ac:dyDescent="0.25">
      <c r="A41" t="s">
        <v>142</v>
      </c>
      <c r="B41">
        <v>0.28439999999999999</v>
      </c>
      <c r="C41">
        <v>0.45129999999999998</v>
      </c>
      <c r="D41">
        <v>0</v>
      </c>
      <c r="E41">
        <v>1</v>
      </c>
    </row>
    <row r="42" spans="1:5" x14ac:dyDescent="0.25">
      <c r="A42" t="s">
        <v>143</v>
      </c>
      <c r="B42">
        <v>0.32090000000000002</v>
      </c>
      <c r="C42">
        <v>0.46700000000000003</v>
      </c>
      <c r="D42">
        <v>0</v>
      </c>
      <c r="E42">
        <v>1</v>
      </c>
    </row>
    <row r="43" spans="1:5" x14ac:dyDescent="0.25">
      <c r="A43" t="s">
        <v>144</v>
      </c>
      <c r="B43">
        <v>0.12970000000000001</v>
      </c>
      <c r="C43">
        <v>0.33600000000000002</v>
      </c>
      <c r="D43">
        <v>0</v>
      </c>
      <c r="E43">
        <v>1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Groves</dc:creator>
  <cp:lastModifiedBy>Jeremy Groves</cp:lastModifiedBy>
  <dcterms:created xsi:type="dcterms:W3CDTF">2022-05-03T19:26:51Z</dcterms:created>
  <dcterms:modified xsi:type="dcterms:W3CDTF">2022-06-07T21:37:05Z</dcterms:modified>
</cp:coreProperties>
</file>