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0jrg1\Documents\Projects\Obesity_Redo\Analysis\Paper\"/>
    </mc:Choice>
  </mc:AlternateContent>
  <xr:revisionPtr revIDLastSave="0" documentId="13_ncr:1_{A6F12963-124F-4C4F-9B7B-B9CF799D3123}" xr6:coauthVersionLast="47" xr6:coauthVersionMax="47" xr10:uidLastSave="{00000000-0000-0000-0000-000000000000}"/>
  <bookViews>
    <workbookView xWindow="11415" yWindow="5520" windowWidth="13785" windowHeight="9360" firstSheet="10" activeTab="13" xr2:uid="{2117FDC6-2EA3-4270-B58E-054E1375CB25}"/>
  </bookViews>
  <sheets>
    <sheet name="mod1" sheetId="2" r:id="rId1"/>
    <sheet name="mod1L" sheetId="3" r:id="rId2"/>
    <sheet name="mod1.fr" sheetId="4" r:id="rId3"/>
    <sheet name="mod1L.fr" sheetId="5" r:id="rId4"/>
    <sheet name="Table2" sheetId="1" r:id="rId5"/>
    <sheet name="mod2" sheetId="6" r:id="rId6"/>
    <sheet name="mod2.fr" sheetId="7" r:id="rId7"/>
    <sheet name="mod2L.fr" sheetId="18" r:id="rId8"/>
    <sheet name="mod3" sheetId="8" r:id="rId9"/>
    <sheet name="mod3.fr" sheetId="9" r:id="rId10"/>
    <sheet name="mod4" sheetId="10" r:id="rId11"/>
    <sheet name="mod4.fr" sheetId="11" r:id="rId12"/>
    <sheet name="Table3" sheetId="12" r:id="rId13"/>
    <sheet name="mof4.fr_female" sheetId="13" r:id="rId14"/>
    <sheet name="mod.fr.int_female" sheetId="14" r:id="rId15"/>
    <sheet name="mof4.fr_male" sheetId="15" r:id="rId16"/>
    <sheet name="mod4.fr.int_male" sheetId="16" r:id="rId17"/>
    <sheet name="Table 4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C5" i="1"/>
  <c r="I16" i="5"/>
  <c r="I15" i="5"/>
  <c r="I17" i="3"/>
  <c r="I16" i="3"/>
  <c r="G3" i="18"/>
  <c r="G4" i="18"/>
  <c r="G6" i="18"/>
  <c r="G7" i="18"/>
  <c r="G8" i="18"/>
  <c r="G9" i="18"/>
  <c r="G14" i="18"/>
  <c r="G15" i="18"/>
  <c r="G12" i="18"/>
  <c r="G13" i="18"/>
  <c r="G5" i="18"/>
  <c r="G10" i="18"/>
  <c r="G11" i="18"/>
  <c r="G16" i="18"/>
  <c r="G17" i="18"/>
  <c r="G18" i="18"/>
  <c r="G19" i="18"/>
  <c r="G20" i="18"/>
  <c r="G21" i="18"/>
  <c r="G22" i="18"/>
  <c r="G23" i="18"/>
  <c r="G2" i="18"/>
  <c r="F63" i="12"/>
  <c r="E63" i="12"/>
  <c r="D63" i="12"/>
  <c r="F69" i="17"/>
  <c r="E69" i="17"/>
  <c r="D69" i="17"/>
  <c r="C69" i="17"/>
  <c r="F22" i="17"/>
  <c r="F21" i="17"/>
  <c r="F20" i="17"/>
  <c r="F19" i="17"/>
  <c r="F8" i="17"/>
  <c r="F7" i="17"/>
  <c r="F6" i="17"/>
  <c r="F5" i="17"/>
  <c r="F4" i="17"/>
  <c r="F3" i="17"/>
  <c r="E22" i="17"/>
  <c r="E21" i="17"/>
  <c r="E8" i="17"/>
  <c r="E7" i="17"/>
  <c r="E6" i="17"/>
  <c r="E5" i="17"/>
  <c r="E4" i="17"/>
  <c r="E3" i="17"/>
  <c r="D22" i="17"/>
  <c r="D21" i="17"/>
  <c r="D20" i="17"/>
  <c r="D19" i="17"/>
  <c r="D8" i="17"/>
  <c r="D7" i="17"/>
  <c r="D6" i="17"/>
  <c r="D5" i="17"/>
  <c r="D4" i="17"/>
  <c r="D3" i="17"/>
  <c r="C22" i="17"/>
  <c r="C21" i="17"/>
  <c r="C6" i="17"/>
  <c r="C5" i="17"/>
  <c r="C4" i="17"/>
  <c r="C3" i="17"/>
  <c r="A7" i="17"/>
  <c r="C8" i="17" s="1"/>
  <c r="F6" i="12"/>
  <c r="F5" i="12"/>
  <c r="F4" i="12"/>
  <c r="F3" i="12"/>
  <c r="E6" i="12"/>
  <c r="E5" i="12"/>
  <c r="E4" i="12"/>
  <c r="E3" i="12"/>
  <c r="D6" i="12"/>
  <c r="D5" i="12"/>
  <c r="D4" i="12"/>
  <c r="D3" i="12"/>
  <c r="C6" i="12"/>
  <c r="C5" i="12"/>
  <c r="C4" i="12"/>
  <c r="C3" i="12"/>
  <c r="A7" i="12"/>
  <c r="E8" i="12" s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2" i="16"/>
  <c r="G3" i="15"/>
  <c r="G4" i="15"/>
  <c r="G5" i="15"/>
  <c r="G8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2" i="14"/>
  <c r="G3" i="13"/>
  <c r="G4" i="13"/>
  <c r="G5" i="13"/>
  <c r="G8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2" i="1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2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7"/>
  <c r="D7" i="1"/>
  <c r="E6" i="1"/>
  <c r="E4" i="1"/>
  <c r="E3" i="1"/>
  <c r="G3" i="5"/>
  <c r="E5" i="1" s="1"/>
  <c r="G2" i="5"/>
  <c r="D6" i="1"/>
  <c r="D5" i="1"/>
  <c r="D4" i="1"/>
  <c r="D3" i="1"/>
  <c r="G3" i="4"/>
  <c r="G2" i="4"/>
  <c r="C6" i="1"/>
  <c r="C4" i="1"/>
  <c r="C3" i="1"/>
  <c r="B5" i="1"/>
  <c r="B3" i="1"/>
  <c r="B6" i="1"/>
  <c r="B4" i="1"/>
  <c r="A9" i="12" l="1"/>
  <c r="A11" i="12" s="1"/>
  <c r="A13" i="12" s="1"/>
  <c r="A15" i="12" s="1"/>
  <c r="A17" i="12" s="1"/>
  <c r="A19" i="12" s="1"/>
  <c r="A21" i="12" s="1"/>
  <c r="A23" i="12" s="1"/>
  <c r="A25" i="12" s="1"/>
  <c r="A27" i="12" s="1"/>
  <c r="A29" i="12" s="1"/>
  <c r="A31" i="12" s="1"/>
  <c r="A33" i="12" s="1"/>
  <c r="A35" i="12" s="1"/>
  <c r="A37" i="12" s="1"/>
  <c r="A39" i="12" s="1"/>
  <c r="A41" i="12" s="1"/>
  <c r="A43" i="12" s="1"/>
  <c r="A45" i="12" s="1"/>
  <c r="A47" i="12" s="1"/>
  <c r="A49" i="12" s="1"/>
  <c r="A51" i="12" s="1"/>
  <c r="A53" i="12" s="1"/>
  <c r="A55" i="12" s="1"/>
  <c r="A57" i="12" s="1"/>
  <c r="A59" i="12" s="1"/>
  <c r="A61" i="12" s="1"/>
  <c r="D7" i="12"/>
  <c r="E43" i="12"/>
  <c r="D8" i="12"/>
  <c r="D40" i="12"/>
  <c r="E12" i="12"/>
  <c r="E44" i="12"/>
  <c r="C7" i="12"/>
  <c r="C39" i="12"/>
  <c r="D11" i="12"/>
  <c r="D27" i="12"/>
  <c r="D43" i="12"/>
  <c r="F7" i="12"/>
  <c r="F23" i="12"/>
  <c r="F39" i="12"/>
  <c r="F55" i="12"/>
  <c r="C8" i="12"/>
  <c r="C24" i="12"/>
  <c r="C40" i="12"/>
  <c r="D44" i="12"/>
  <c r="E16" i="12"/>
  <c r="E32" i="12"/>
  <c r="E48" i="12"/>
  <c r="F8" i="12"/>
  <c r="C9" i="12"/>
  <c r="C25" i="12"/>
  <c r="C41" i="12"/>
  <c r="D13" i="12"/>
  <c r="D29" i="12"/>
  <c r="D45" i="12"/>
  <c r="E49" i="12"/>
  <c r="F9" i="12"/>
  <c r="F25" i="12"/>
  <c r="F41" i="12"/>
  <c r="F10" i="12"/>
  <c r="F42" i="12"/>
  <c r="F58" i="12"/>
  <c r="E18" i="12"/>
  <c r="D15" i="12"/>
  <c r="F11" i="12"/>
  <c r="C26" i="12"/>
  <c r="C10" i="12"/>
  <c r="D46" i="12"/>
  <c r="E51" i="12"/>
  <c r="D32" i="12"/>
  <c r="F28" i="12"/>
  <c r="F44" i="12"/>
  <c r="C45" i="12"/>
  <c r="E21" i="12"/>
  <c r="E37" i="12"/>
  <c r="E53" i="12"/>
  <c r="F45" i="12"/>
  <c r="C14" i="12"/>
  <c r="C30" i="12"/>
  <c r="C46" i="12"/>
  <c r="E38" i="12"/>
  <c r="E54" i="12"/>
  <c r="F14" i="12"/>
  <c r="F30" i="12"/>
  <c r="F46" i="12"/>
  <c r="E34" i="12"/>
  <c r="C27" i="12"/>
  <c r="C12" i="12"/>
  <c r="C28" i="12"/>
  <c r="D16" i="12"/>
  <c r="E20" i="12"/>
  <c r="D17" i="12"/>
  <c r="C15" i="12"/>
  <c r="C31" i="12"/>
  <c r="D19" i="12"/>
  <c r="E7" i="12"/>
  <c r="E23" i="12"/>
  <c r="E39" i="12"/>
  <c r="F31" i="12"/>
  <c r="F47" i="12"/>
  <c r="F26" i="12"/>
  <c r="C11" i="12"/>
  <c r="C44" i="12"/>
  <c r="C29" i="12"/>
  <c r="D33" i="12"/>
  <c r="D35" i="12"/>
  <c r="C16" i="12"/>
  <c r="C32" i="12"/>
  <c r="D20" i="12"/>
  <c r="E40" i="12"/>
  <c r="E56" i="12"/>
  <c r="F16" i="12"/>
  <c r="F32" i="12"/>
  <c r="D21" i="12"/>
  <c r="D37" i="12"/>
  <c r="E9" i="12"/>
  <c r="E25" i="12"/>
  <c r="E41" i="12"/>
  <c r="E57" i="12"/>
  <c r="F17" i="12"/>
  <c r="C18" i="12"/>
  <c r="D22" i="12"/>
  <c r="D38" i="12"/>
  <c r="E10" i="12"/>
  <c r="F18" i="12"/>
  <c r="F34" i="12"/>
  <c r="F50" i="12"/>
  <c r="C19" i="12"/>
  <c r="D23" i="12"/>
  <c r="F19" i="12"/>
  <c r="F20" i="12"/>
  <c r="C35" i="12"/>
  <c r="D39" i="12"/>
  <c r="E27" i="12"/>
  <c r="F35" i="12"/>
  <c r="F51" i="12"/>
  <c r="C20" i="12"/>
  <c r="D24" i="12"/>
  <c r="E28" i="12"/>
  <c r="C21" i="12"/>
  <c r="C37" i="12"/>
  <c r="D9" i="12"/>
  <c r="E13" i="12"/>
  <c r="E29" i="12"/>
  <c r="E45" i="12"/>
  <c r="F21" i="12"/>
  <c r="C38" i="12"/>
  <c r="D10" i="12"/>
  <c r="D26" i="12"/>
  <c r="D42" i="12"/>
  <c r="E14" i="12"/>
  <c r="E30" i="12"/>
  <c r="E46" i="12"/>
  <c r="F38" i="12"/>
  <c r="F54" i="12"/>
  <c r="A9" i="17"/>
  <c r="C7" i="17"/>
  <c r="E52" i="12" l="1"/>
  <c r="F56" i="12"/>
  <c r="C22" i="12"/>
  <c r="E58" i="12"/>
  <c r="C33" i="12"/>
  <c r="F43" i="12"/>
  <c r="C13" i="12"/>
  <c r="E22" i="12"/>
  <c r="E36" i="12"/>
  <c r="D30" i="12"/>
  <c r="F40" i="12"/>
  <c r="E47" i="12"/>
  <c r="F53" i="12"/>
  <c r="F36" i="12"/>
  <c r="E42" i="12"/>
  <c r="C17" i="12"/>
  <c r="E35" i="12"/>
  <c r="F60" i="12"/>
  <c r="D34" i="12"/>
  <c r="F27" i="12"/>
  <c r="C42" i="12"/>
  <c r="F24" i="12"/>
  <c r="E31" i="12"/>
  <c r="E11" i="12"/>
  <c r="F37" i="12"/>
  <c r="C36" i="12"/>
  <c r="E26" i="12"/>
  <c r="F48" i="12"/>
  <c r="D31" i="12"/>
  <c r="F12" i="12"/>
  <c r="D18" i="12"/>
  <c r="D14" i="12"/>
  <c r="F57" i="12"/>
  <c r="E15" i="12"/>
  <c r="D41" i="12"/>
  <c r="C34" i="12"/>
  <c r="F49" i="12"/>
  <c r="E24" i="12"/>
  <c r="F15" i="12"/>
  <c r="F59" i="12"/>
  <c r="F29" i="12"/>
  <c r="C43" i="12"/>
  <c r="E33" i="12"/>
  <c r="D28" i="12"/>
  <c r="C23" i="12"/>
  <c r="F22" i="12"/>
  <c r="D25" i="12"/>
  <c r="F52" i="12"/>
  <c r="F33" i="12"/>
  <c r="D36" i="12"/>
  <c r="E55" i="12"/>
  <c r="E19" i="12"/>
  <c r="F13" i="12"/>
  <c r="E50" i="12"/>
  <c r="E17" i="12"/>
  <c r="D12" i="12"/>
  <c r="E10" i="17"/>
  <c r="D10" i="17"/>
  <c r="E9" i="17"/>
  <c r="D9" i="17"/>
  <c r="F10" i="17"/>
  <c r="F9" i="17"/>
  <c r="A11" i="17"/>
  <c r="C10" i="17"/>
  <c r="C9" i="17"/>
  <c r="F12" i="17" l="1"/>
  <c r="F11" i="17"/>
  <c r="D12" i="17"/>
  <c r="D11" i="17"/>
  <c r="A13" i="17"/>
  <c r="F14" i="17" l="1"/>
  <c r="F13" i="17"/>
  <c r="D14" i="17"/>
  <c r="D13" i="17"/>
  <c r="A15" i="17"/>
  <c r="A17" i="17" l="1"/>
  <c r="C16" i="17"/>
  <c r="F16" i="17"/>
  <c r="C15" i="17"/>
  <c r="F15" i="17"/>
  <c r="D16" i="17"/>
  <c r="D15" i="17"/>
  <c r="E16" i="17"/>
  <c r="E15" i="17"/>
  <c r="A23" i="17" l="1"/>
  <c r="F18" i="17"/>
  <c r="F17" i="17"/>
  <c r="D18" i="17"/>
  <c r="D17" i="17"/>
  <c r="D24" i="17" l="1"/>
  <c r="D23" i="17"/>
  <c r="F24" i="17"/>
  <c r="E24" i="17"/>
  <c r="F23" i="17"/>
  <c r="E23" i="17"/>
  <c r="A25" i="17"/>
  <c r="C23" i="17"/>
  <c r="C24" i="17"/>
  <c r="D26" i="17" l="1"/>
  <c r="D25" i="17"/>
  <c r="F26" i="17"/>
  <c r="E26" i="17"/>
  <c r="F25" i="17"/>
  <c r="E25" i="17"/>
  <c r="C26" i="17"/>
  <c r="C25" i="17"/>
  <c r="A27" i="17"/>
  <c r="F28" i="17" l="1"/>
  <c r="E28" i="17"/>
  <c r="F27" i="17"/>
  <c r="E27" i="17"/>
  <c r="D28" i="17"/>
  <c r="D27" i="17"/>
  <c r="A29" i="17"/>
  <c r="C27" i="17"/>
  <c r="C28" i="17"/>
  <c r="A31" i="17" l="1"/>
  <c r="F30" i="17"/>
  <c r="E30" i="17"/>
  <c r="F29" i="17"/>
  <c r="E29" i="17"/>
  <c r="D30" i="17"/>
  <c r="D29" i="17"/>
  <c r="C30" i="17"/>
  <c r="C29" i="17"/>
  <c r="A33" i="17" l="1"/>
  <c r="F32" i="17"/>
  <c r="E32" i="17"/>
  <c r="F31" i="17"/>
  <c r="E31" i="17"/>
  <c r="D32" i="17"/>
  <c r="D31" i="17"/>
  <c r="C32" i="17"/>
  <c r="C31" i="17"/>
  <c r="A35" i="17" l="1"/>
  <c r="F34" i="17"/>
  <c r="E34" i="17"/>
  <c r="F33" i="17"/>
  <c r="E33" i="17"/>
  <c r="D34" i="17"/>
  <c r="D33" i="17"/>
  <c r="C34" i="17"/>
  <c r="C33" i="17"/>
  <c r="A37" i="17" l="1"/>
  <c r="D36" i="17"/>
  <c r="D35" i="17"/>
  <c r="C36" i="17"/>
  <c r="C35" i="17"/>
  <c r="F36" i="17"/>
  <c r="E36" i="17"/>
  <c r="F35" i="17"/>
  <c r="E35" i="17"/>
  <c r="A39" i="17" l="1"/>
  <c r="D38" i="17"/>
  <c r="D37" i="17"/>
  <c r="C38" i="17"/>
  <c r="C37" i="17"/>
  <c r="F38" i="17"/>
  <c r="E38" i="17"/>
  <c r="F37" i="17"/>
  <c r="E37" i="17"/>
  <c r="A41" i="17" l="1"/>
  <c r="D40" i="17"/>
  <c r="D39" i="17"/>
  <c r="C40" i="17"/>
  <c r="C39" i="17"/>
  <c r="F40" i="17"/>
  <c r="E40" i="17"/>
  <c r="F39" i="17"/>
  <c r="E39" i="17"/>
  <c r="A43" i="17" l="1"/>
  <c r="D42" i="17"/>
  <c r="D41" i="17"/>
  <c r="C42" i="17"/>
  <c r="C41" i="17"/>
  <c r="F42" i="17"/>
  <c r="E42" i="17"/>
  <c r="F41" i="17"/>
  <c r="E41" i="17"/>
  <c r="A45" i="17" l="1"/>
  <c r="C43" i="17"/>
  <c r="F44" i="17"/>
  <c r="E44" i="17"/>
  <c r="F43" i="17"/>
  <c r="E43" i="17"/>
  <c r="D44" i="17"/>
  <c r="D43" i="17"/>
  <c r="C44" i="17"/>
  <c r="A47" i="17" l="1"/>
  <c r="F46" i="17"/>
  <c r="E46" i="17"/>
  <c r="F45" i="17"/>
  <c r="E45" i="17"/>
  <c r="D46" i="17"/>
  <c r="D45" i="17"/>
  <c r="C46" i="17"/>
  <c r="C45" i="17"/>
  <c r="A49" i="17" l="1"/>
  <c r="F48" i="17"/>
  <c r="E48" i="17"/>
  <c r="F47" i="17"/>
  <c r="E47" i="17"/>
  <c r="D48" i="17"/>
  <c r="D47" i="17"/>
  <c r="C48" i="17"/>
  <c r="C47" i="17"/>
  <c r="A51" i="17" l="1"/>
  <c r="F50" i="17"/>
  <c r="E50" i="17"/>
  <c r="F49" i="17"/>
  <c r="E49" i="17"/>
  <c r="D50" i="17"/>
  <c r="D49" i="17"/>
  <c r="C50" i="17"/>
  <c r="C49" i="17"/>
  <c r="A53" i="17" l="1"/>
  <c r="D52" i="17"/>
  <c r="D51" i="17"/>
  <c r="C52" i="17"/>
  <c r="C51" i="17"/>
  <c r="F52" i="17"/>
  <c r="E52" i="17"/>
  <c r="F51" i="17"/>
  <c r="E51" i="17"/>
  <c r="A55" i="17" l="1"/>
  <c r="D54" i="17"/>
  <c r="D53" i="17"/>
  <c r="C54" i="17"/>
  <c r="C53" i="17"/>
  <c r="F54" i="17"/>
  <c r="E54" i="17"/>
  <c r="F53" i="17"/>
  <c r="E53" i="17"/>
  <c r="A57" i="17" l="1"/>
  <c r="D56" i="17"/>
  <c r="D55" i="17"/>
  <c r="C56" i="17"/>
  <c r="C55" i="17"/>
  <c r="F56" i="17"/>
  <c r="E56" i="17"/>
  <c r="F55" i="17"/>
  <c r="E55" i="17"/>
  <c r="A59" i="17" l="1"/>
  <c r="D58" i="17"/>
  <c r="D57" i="17"/>
  <c r="C58" i="17"/>
  <c r="C57" i="17"/>
  <c r="F58" i="17"/>
  <c r="E58" i="17"/>
  <c r="F57" i="17"/>
  <c r="E57" i="17"/>
  <c r="A61" i="17" l="1"/>
  <c r="C59" i="17"/>
  <c r="F60" i="17"/>
  <c r="E60" i="17"/>
  <c r="F59" i="17"/>
  <c r="E59" i="17"/>
  <c r="D60" i="17"/>
  <c r="D59" i="17"/>
  <c r="C60" i="17"/>
  <c r="A63" i="17" l="1"/>
  <c r="F62" i="17"/>
  <c r="E62" i="17"/>
  <c r="F61" i="17"/>
  <c r="E61" i="17"/>
  <c r="D62" i="17"/>
  <c r="D61" i="17"/>
  <c r="C62" i="17"/>
  <c r="C61" i="17"/>
  <c r="F64" i="17" l="1"/>
  <c r="E64" i="17"/>
  <c r="F63" i="17"/>
  <c r="E63" i="17"/>
  <c r="A65" i="17"/>
  <c r="D64" i="17"/>
  <c r="D63" i="17"/>
  <c r="C64" i="17"/>
  <c r="C63" i="17"/>
  <c r="F66" i="17" l="1"/>
  <c r="E66" i="17"/>
  <c r="F65" i="17"/>
  <c r="E65" i="17"/>
  <c r="D66" i="17"/>
  <c r="D65" i="17"/>
  <c r="C66" i="17"/>
  <c r="C65" i="17"/>
</calcChain>
</file>

<file path=xl/sharedStrings.xml><?xml version="1.0" encoding="utf-8"?>
<sst xmlns="http://schemas.openxmlformats.org/spreadsheetml/2006/main" count="860" uniqueCount="136">
  <si>
    <t>Overweight</t>
  </si>
  <si>
    <t xml:space="preserve"> </t>
  </si>
  <si>
    <t>Obese</t>
  </si>
  <si>
    <t>AIC</t>
  </si>
  <si>
    <t>BIC</t>
  </si>
  <si>
    <t>coef</t>
  </si>
  <si>
    <t>exp(coef)</t>
  </si>
  <si>
    <t>se(coef)</t>
  </si>
  <si>
    <t>z</t>
  </si>
  <si>
    <t>Pr(&gt;|z|)</t>
  </si>
  <si>
    <t>BMI_LevelOverweight</t>
  </si>
  <si>
    <t>***</t>
  </si>
  <si>
    <t>BMI_LevelObese</t>
  </si>
  <si>
    <t>BMI_Level_LOverweight</t>
  </si>
  <si>
    <t>BMI_Level_LObese</t>
  </si>
  <si>
    <t>p</t>
  </si>
  <si>
    <t>Group</t>
  </si>
  <si>
    <t>Variable</t>
  </si>
  <si>
    <t>Std</t>
  </si>
  <si>
    <t>Variance</t>
  </si>
  <si>
    <t>ID</t>
  </si>
  <si>
    <t>Intercept</t>
  </si>
  <si>
    <t>*</t>
  </si>
  <si>
    <t>SexFemale</t>
  </si>
  <si>
    <t>**</t>
  </si>
  <si>
    <t>RaceBlack</t>
  </si>
  <si>
    <t>RaceHispanic</t>
  </si>
  <si>
    <t>MarriageMarried</t>
  </si>
  <si>
    <t>MarriageSeparated</t>
  </si>
  <si>
    <t>EducationCollegeGrad</t>
  </si>
  <si>
    <t>EducationCollegePlus</t>
  </si>
  <si>
    <t>EducationHS</t>
  </si>
  <si>
    <t>EducationSomeCol</t>
  </si>
  <si>
    <t>Age</t>
  </si>
  <si>
    <t>Child6</t>
  </si>
  <si>
    <t>GFinc</t>
  </si>
  <si>
    <t>Score</t>
  </si>
  <si>
    <t>Ten</t>
  </si>
  <si>
    <t>Exp</t>
  </si>
  <si>
    <t>HealthAverage</t>
  </si>
  <si>
    <t>HealthPoor</t>
  </si>
  <si>
    <t>RegionNorCen</t>
  </si>
  <si>
    <t>RegionNorEst</t>
  </si>
  <si>
    <t>RegionSouth</t>
  </si>
  <si>
    <t>.</t>
  </si>
  <si>
    <t>URATE</t>
  </si>
  <si>
    <t>SearchCT</t>
  </si>
  <si>
    <t>TermEnded</t>
  </si>
  <si>
    <t>TermForced</t>
  </si>
  <si>
    <t>TermIllness</t>
  </si>
  <si>
    <t>TermQuit</t>
  </si>
  <si>
    <t>UNION</t>
  </si>
  <si>
    <t>OCC211</t>
  </si>
  <si>
    <t>OCC213</t>
  </si>
  <si>
    <t>OCC215</t>
  </si>
  <si>
    <t>OCC217</t>
  </si>
  <si>
    <t>OCC219</t>
  </si>
  <si>
    <t>OCC221</t>
  </si>
  <si>
    <t>OCC223</t>
  </si>
  <si>
    <t>OCC225</t>
  </si>
  <si>
    <t>OCC227</t>
  </si>
  <si>
    <t>OCC229</t>
  </si>
  <si>
    <t>OCC233</t>
  </si>
  <si>
    <t>OCC235</t>
  </si>
  <si>
    <t>OCC237</t>
  </si>
  <si>
    <t>OCC239</t>
  </si>
  <si>
    <t>OCC241</t>
  </si>
  <si>
    <t>OCC243</t>
  </si>
  <si>
    <t>OCC245</t>
  </si>
  <si>
    <t>OCC247</t>
  </si>
  <si>
    <t>OCC249</t>
  </si>
  <si>
    <t>OCC251</t>
  </si>
  <si>
    <t>OCC253</t>
  </si>
  <si>
    <t>IND2ADM</t>
  </si>
  <si>
    <t>IND2AGR</t>
  </si>
  <si>
    <t>IND2CON</t>
  </si>
  <si>
    <t>IND2EDU</t>
  </si>
  <si>
    <t>IND2ENT</t>
  </si>
  <si>
    <t>IND2EXT</t>
  </si>
  <si>
    <t>IND2FIN</t>
  </si>
  <si>
    <t>IND2INF</t>
  </si>
  <si>
    <t>IND2MED</t>
  </si>
  <si>
    <t>IND2MFG</t>
  </si>
  <si>
    <t>IND2PRF</t>
  </si>
  <si>
    <t>IND2RET</t>
  </si>
  <si>
    <t>IND2SCA</t>
  </si>
  <si>
    <t>IND2SRV</t>
  </si>
  <si>
    <t>IND2TRN</t>
  </si>
  <si>
    <t>IND2UTL</t>
  </si>
  <si>
    <t>IND2WHL</t>
  </si>
  <si>
    <t>BMI_LevelOverweight:RaceBlack</t>
  </si>
  <si>
    <t>BMI_LevelObese:RaceBlack</t>
  </si>
  <si>
    <t>BMI_LevelOverweight:RaceHispanic</t>
  </si>
  <si>
    <t>BMI_LevelObese:RaceHispanic</t>
  </si>
  <si>
    <t>Female</t>
  </si>
  <si>
    <t>Black</t>
  </si>
  <si>
    <t>Hispanic</t>
  </si>
  <si>
    <t>Married</t>
  </si>
  <si>
    <t>Separated</t>
  </si>
  <si>
    <t>FamIncome</t>
  </si>
  <si>
    <t>HS</t>
  </si>
  <si>
    <t>SomeCol</t>
  </si>
  <si>
    <t>CollegeGrad</t>
  </si>
  <si>
    <t>CollegePlus</t>
  </si>
  <si>
    <t>Tenure</t>
  </si>
  <si>
    <t>Experience</t>
  </si>
  <si>
    <t>AvgHealth</t>
  </si>
  <si>
    <t>PoorHealth</t>
  </si>
  <si>
    <t>NorthCentral</t>
  </si>
  <si>
    <t>NorthEast</t>
  </si>
  <si>
    <t>South</t>
  </si>
  <si>
    <t>UnempRate</t>
  </si>
  <si>
    <t>SearchCount</t>
  </si>
  <si>
    <t>Forced</t>
  </si>
  <si>
    <t>Ended</t>
  </si>
  <si>
    <t>Illness</t>
  </si>
  <si>
    <t>Quit</t>
  </si>
  <si>
    <t>Union</t>
  </si>
  <si>
    <t>Occupation Fixed Effects</t>
  </si>
  <si>
    <t>Industry Fixed Effects</t>
  </si>
  <si>
    <t>Spells (Observations)</t>
  </si>
  <si>
    <t>Log Liklihood</t>
  </si>
  <si>
    <t>Black X Overweight</t>
  </si>
  <si>
    <t>Black X Obese</t>
  </si>
  <si>
    <t>Hispanic X Overweight</t>
  </si>
  <si>
    <t>Hispanic X Obese</t>
  </si>
  <si>
    <t>Female Only</t>
  </si>
  <si>
    <t>Male Only</t>
  </si>
  <si>
    <t>Yes</t>
  </si>
  <si>
    <t>Variable Coef. Std. Dev.</t>
  </si>
  <si>
    <t>(1)</t>
  </si>
  <si>
    <t>(2)</t>
  </si>
  <si>
    <t>(3)</t>
  </si>
  <si>
    <t>(4)</t>
  </si>
  <si>
    <t>Dev</t>
  </si>
  <si>
    <t>LL Test for Random Effects 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</si>
</sst>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11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11" fontId="0" fillId="0" borderId="0" xfId="1" applyNumberFormat="1" applyFont="1"/>
    <xf numFmtId="0" fontId="2" fillId="2" borderId="0" xfId="0" applyFont="1" applyFill="1" applyAlignment="1">
      <alignment horizontal="left" vertical="top" wrapText="1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4C12-8E21-4BE6-BAB7-492548B74D56}">
  <dimension ref="A1:G3"/>
  <sheetViews>
    <sheetView workbookViewId="0">
      <selection activeCell="C22" sqref="C2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>
        <v>-0.11609999999999999</v>
      </c>
      <c r="C2">
        <v>0.89039000000000001</v>
      </c>
      <c r="D2">
        <v>1.8880000000000001E-2</v>
      </c>
      <c r="E2">
        <v>-6.15</v>
      </c>
      <c r="F2" s="2">
        <v>7.7400000000000002E-10</v>
      </c>
      <c r="G2" t="s">
        <v>11</v>
      </c>
    </row>
    <row r="3" spans="1:7" x14ac:dyDescent="0.25">
      <c r="A3" t="s">
        <v>12</v>
      </c>
      <c r="B3">
        <v>-0.20857999999999999</v>
      </c>
      <c r="C3">
        <v>0.81174000000000002</v>
      </c>
      <c r="D3">
        <v>1.9359999999999999E-2</v>
      </c>
      <c r="E3">
        <v>-10.77</v>
      </c>
      <c r="F3" s="2">
        <v>2E-16</v>
      </c>
      <c r="G3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8D41-0987-4BB4-86EF-62169CCBD7BE}">
  <dimension ref="A1:G33"/>
  <sheetViews>
    <sheetView workbookViewId="0">
      <selection activeCell="G2" sqref="G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-4.0591311900000003E-2</v>
      </c>
      <c r="C2">
        <v>0.96022149999999995</v>
      </c>
      <c r="D2">
        <v>2.2629667400000001E-2</v>
      </c>
      <c r="E2">
        <v>-1.79</v>
      </c>
      <c r="F2" s="4">
        <v>7.2999999999999995E-2</v>
      </c>
      <c r="G2" t="str">
        <f>IF(F2&lt;0.001,"***",IF(F2&lt;0.01,"**",IF(F2&lt;0.05,"*",IF(F2&lt;0.1,"^",""))))</f>
        <v>^</v>
      </c>
    </row>
    <row r="3" spans="1:7" x14ac:dyDescent="0.25">
      <c r="A3" t="s">
        <v>12</v>
      </c>
      <c r="B3">
        <v>-0.11308718249999999</v>
      </c>
      <c r="C3">
        <v>0.8930728</v>
      </c>
      <c r="D3">
        <v>2.5387038000000001E-2</v>
      </c>
      <c r="E3">
        <v>-4.45</v>
      </c>
      <c r="F3" s="4">
        <v>8.3999999999999992E-6</v>
      </c>
      <c r="G3" t="str">
        <f t="shared" ref="G3:G29" si="0">IF(F3&lt;0.001,"***",IF(F3&lt;0.01,"**",IF(F3&lt;0.05,"*",IF(F3&lt;0.1,"^",""))))</f>
        <v>***</v>
      </c>
    </row>
    <row r="4" spans="1:7" x14ac:dyDescent="0.25">
      <c r="A4" t="s">
        <v>23</v>
      </c>
      <c r="B4">
        <v>6.3816808099999997E-2</v>
      </c>
      <c r="C4">
        <v>1.0658970999999999</v>
      </c>
      <c r="D4">
        <v>2.16067125E-2</v>
      </c>
      <c r="E4">
        <v>2.95</v>
      </c>
      <c r="F4" s="4">
        <v>3.0999999999999999E-3</v>
      </c>
      <c r="G4" t="str">
        <f t="shared" si="0"/>
        <v>**</v>
      </c>
    </row>
    <row r="5" spans="1:7" x14ac:dyDescent="0.25">
      <c r="A5" t="s">
        <v>33</v>
      </c>
      <c r="B5">
        <v>-4.0862860199999997E-2</v>
      </c>
      <c r="C5">
        <v>0.95996079999999995</v>
      </c>
      <c r="D5">
        <v>4.9339748000000001E-3</v>
      </c>
      <c r="E5">
        <v>-8.2799999999999994</v>
      </c>
      <c r="F5" s="4">
        <v>1.1E-16</v>
      </c>
      <c r="G5" t="str">
        <f t="shared" si="0"/>
        <v>***</v>
      </c>
    </row>
    <row r="6" spans="1:7" x14ac:dyDescent="0.25">
      <c r="A6" t="s">
        <v>25</v>
      </c>
      <c r="B6">
        <v>-0.18100754129999999</v>
      </c>
      <c r="C6">
        <v>0.83442910000000003</v>
      </c>
      <c r="D6">
        <v>2.7859234600000001E-2</v>
      </c>
      <c r="E6">
        <v>-6.5</v>
      </c>
      <c r="F6" s="4">
        <v>8.2000000000000001E-11</v>
      </c>
      <c r="G6" t="str">
        <f t="shared" si="0"/>
        <v>***</v>
      </c>
    </row>
    <row r="7" spans="1:7" x14ac:dyDescent="0.25">
      <c r="A7" t="s">
        <v>26</v>
      </c>
      <c r="B7">
        <v>-2.3280275E-2</v>
      </c>
      <c r="C7">
        <v>0.97698859999999998</v>
      </c>
      <c r="D7">
        <v>2.9926853600000001E-2</v>
      </c>
      <c r="E7">
        <v>-0.78</v>
      </c>
      <c r="F7" s="4">
        <v>0.44</v>
      </c>
      <c r="G7" t="str">
        <f t="shared" si="0"/>
        <v/>
      </c>
    </row>
    <row r="8" spans="1:7" x14ac:dyDescent="0.25">
      <c r="A8" t="s">
        <v>27</v>
      </c>
      <c r="B8">
        <v>4.9894195299999999E-2</v>
      </c>
      <c r="C8">
        <v>1.0511599</v>
      </c>
      <c r="D8">
        <v>3.0609902200000001E-2</v>
      </c>
      <c r="E8">
        <v>1.63</v>
      </c>
      <c r="F8" s="4">
        <v>0.1</v>
      </c>
      <c r="G8" t="str">
        <f t="shared" si="0"/>
        <v/>
      </c>
    </row>
    <row r="9" spans="1:7" x14ac:dyDescent="0.25">
      <c r="A9" t="s">
        <v>28</v>
      </c>
      <c r="B9">
        <v>-5.13529026E-2</v>
      </c>
      <c r="C9">
        <v>0.94994339999999999</v>
      </c>
      <c r="D9">
        <v>5.4359438699999998E-2</v>
      </c>
      <c r="E9">
        <v>-0.94</v>
      </c>
      <c r="F9" s="4">
        <v>0.34</v>
      </c>
      <c r="G9" t="str">
        <f t="shared" si="0"/>
        <v/>
      </c>
    </row>
    <row r="10" spans="1:7" x14ac:dyDescent="0.25">
      <c r="A10" t="s">
        <v>34</v>
      </c>
      <c r="B10">
        <v>-4.3591934000000001E-3</v>
      </c>
      <c r="C10">
        <v>0.99565029999999999</v>
      </c>
      <c r="D10">
        <v>1.3156521799999999E-2</v>
      </c>
      <c r="E10">
        <v>-0.33</v>
      </c>
      <c r="F10" s="4">
        <v>0.74</v>
      </c>
      <c r="G10" t="str">
        <f t="shared" si="0"/>
        <v/>
      </c>
    </row>
    <row r="11" spans="1:7" x14ac:dyDescent="0.25">
      <c r="A11" t="s">
        <v>35</v>
      </c>
      <c r="B11">
        <v>1.1604148E-2</v>
      </c>
      <c r="C11">
        <v>1.0116717</v>
      </c>
      <c r="D11">
        <v>3.781735E-3</v>
      </c>
      <c r="E11">
        <v>3.07</v>
      </c>
      <c r="F11" s="4">
        <v>2.2000000000000001E-3</v>
      </c>
      <c r="G11" t="str">
        <f t="shared" si="0"/>
        <v>**</v>
      </c>
    </row>
    <row r="12" spans="1:7" x14ac:dyDescent="0.25">
      <c r="A12" t="s">
        <v>31</v>
      </c>
      <c r="B12">
        <v>8.6943779400000004E-2</v>
      </c>
      <c r="C12">
        <v>1.0908354</v>
      </c>
      <c r="D12">
        <v>2.82560257E-2</v>
      </c>
      <c r="E12">
        <v>3.08</v>
      </c>
      <c r="F12" s="4">
        <v>2.0999999999999999E-3</v>
      </c>
      <c r="G12" t="str">
        <f t="shared" si="0"/>
        <v>**</v>
      </c>
    </row>
    <row r="13" spans="1:7" x14ac:dyDescent="0.25">
      <c r="A13" t="s">
        <v>32</v>
      </c>
      <c r="B13">
        <v>0.203541635</v>
      </c>
      <c r="C13">
        <v>1.2257362000000001</v>
      </c>
      <c r="D13">
        <v>3.1077024000000002E-2</v>
      </c>
      <c r="E13">
        <v>6.55</v>
      </c>
      <c r="F13" s="4">
        <v>5.8E-11</v>
      </c>
      <c r="G13" t="str">
        <f t="shared" si="0"/>
        <v>***</v>
      </c>
    </row>
    <row r="14" spans="1:7" x14ac:dyDescent="0.25">
      <c r="A14" t="s">
        <v>29</v>
      </c>
      <c r="B14">
        <v>0.1150942772</v>
      </c>
      <c r="C14">
        <v>1.1219792</v>
      </c>
      <c r="D14">
        <v>4.6145682299999997E-2</v>
      </c>
      <c r="E14">
        <v>2.4900000000000002</v>
      </c>
      <c r="F14" s="4">
        <v>1.2999999999999999E-2</v>
      </c>
      <c r="G14" t="str">
        <f t="shared" si="0"/>
        <v>*</v>
      </c>
    </row>
    <row r="15" spans="1:7" x14ac:dyDescent="0.25">
      <c r="A15" t="s">
        <v>30</v>
      </c>
      <c r="B15">
        <v>5.4027637000000003E-3</v>
      </c>
      <c r="C15">
        <v>1.0054174</v>
      </c>
      <c r="D15">
        <v>7.2122528300000002E-2</v>
      </c>
      <c r="E15">
        <v>7.0000000000000007E-2</v>
      </c>
      <c r="F15" s="4">
        <v>0.94</v>
      </c>
      <c r="G15" t="str">
        <f t="shared" si="0"/>
        <v/>
      </c>
    </row>
    <row r="16" spans="1:7" x14ac:dyDescent="0.25">
      <c r="A16" t="s">
        <v>36</v>
      </c>
      <c r="B16">
        <v>4.4631543000000001E-3</v>
      </c>
      <c r="C16">
        <v>1.0044731</v>
      </c>
      <c r="D16">
        <v>4.6985339999999998E-4</v>
      </c>
      <c r="E16">
        <v>9.5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-1.2716689E-3</v>
      </c>
      <c r="C17">
        <v>0.99872910000000004</v>
      </c>
      <c r="D17">
        <v>1.8472430000000001E-4</v>
      </c>
      <c r="E17">
        <v>-6.88</v>
      </c>
      <c r="F17" s="4">
        <v>5.8000000000000003E-12</v>
      </c>
      <c r="G17" t="str">
        <f t="shared" si="0"/>
        <v>***</v>
      </c>
    </row>
    <row r="18" spans="1:7" x14ac:dyDescent="0.25">
      <c r="A18" t="s">
        <v>38</v>
      </c>
      <c r="B18">
        <v>2.8931939999999999E-4</v>
      </c>
      <c r="C18">
        <v>1.0002894</v>
      </c>
      <c r="D18">
        <v>1.077726E-4</v>
      </c>
      <c r="E18">
        <v>2.68</v>
      </c>
      <c r="F18" s="4">
        <v>7.3000000000000001E-3</v>
      </c>
      <c r="G18" t="str">
        <f t="shared" si="0"/>
        <v>**</v>
      </c>
    </row>
    <row r="19" spans="1:7" x14ac:dyDescent="0.25">
      <c r="A19" t="s">
        <v>39</v>
      </c>
      <c r="B19">
        <v>-8.6424537999999999E-3</v>
      </c>
      <c r="C19">
        <v>0.99139480000000002</v>
      </c>
      <c r="D19">
        <v>2.0738567499999999E-2</v>
      </c>
      <c r="E19">
        <v>-0.42</v>
      </c>
      <c r="F19" s="4">
        <v>0.68</v>
      </c>
      <c r="G19" t="str">
        <f t="shared" si="0"/>
        <v/>
      </c>
    </row>
    <row r="20" spans="1:7" x14ac:dyDescent="0.25">
      <c r="A20" t="s">
        <v>40</v>
      </c>
      <c r="B20">
        <v>2.6274529E-3</v>
      </c>
      <c r="C20">
        <v>1.0026309</v>
      </c>
      <c r="D20">
        <v>3.1276802499999999E-2</v>
      </c>
      <c r="E20">
        <v>0.08</v>
      </c>
      <c r="F20" s="4">
        <v>0.93</v>
      </c>
      <c r="G20" t="str">
        <f t="shared" si="0"/>
        <v/>
      </c>
    </row>
    <row r="21" spans="1:7" x14ac:dyDescent="0.25">
      <c r="A21" t="s">
        <v>41</v>
      </c>
      <c r="B21">
        <v>-9.9017476100000001E-2</v>
      </c>
      <c r="C21">
        <v>0.9057269</v>
      </c>
      <c r="D21">
        <v>3.2389123499999999E-2</v>
      </c>
      <c r="E21">
        <v>-3.06</v>
      </c>
      <c r="F21" s="4">
        <v>2.2000000000000001E-3</v>
      </c>
      <c r="G21" t="str">
        <f t="shared" si="0"/>
        <v>**</v>
      </c>
    </row>
    <row r="22" spans="1:7" x14ac:dyDescent="0.25">
      <c r="A22" t="s">
        <v>42</v>
      </c>
      <c r="B22">
        <v>-0.2208620697</v>
      </c>
      <c r="C22">
        <v>0.80182730000000002</v>
      </c>
      <c r="D22">
        <v>3.5626981600000003E-2</v>
      </c>
      <c r="E22">
        <v>-6.2</v>
      </c>
      <c r="F22" s="4">
        <v>5.7E-10</v>
      </c>
      <c r="G22" t="str">
        <f t="shared" si="0"/>
        <v>***</v>
      </c>
    </row>
    <row r="23" spans="1:7" x14ac:dyDescent="0.25">
      <c r="A23" t="s">
        <v>43</v>
      </c>
      <c r="B23">
        <v>-8.8831403700000006E-2</v>
      </c>
      <c r="C23">
        <v>0.91499980000000003</v>
      </c>
      <c r="D23">
        <v>2.9522010000000001E-2</v>
      </c>
      <c r="E23">
        <v>-3.01</v>
      </c>
      <c r="F23" s="4">
        <v>2.5999999999999999E-3</v>
      </c>
      <c r="G23" t="str">
        <f t="shared" si="0"/>
        <v>**</v>
      </c>
    </row>
    <row r="24" spans="1:7" x14ac:dyDescent="0.25">
      <c r="A24" t="s">
        <v>45</v>
      </c>
      <c r="B24">
        <v>-7.4008444000000007E-2</v>
      </c>
      <c r="C24">
        <v>0.92866389999999999</v>
      </c>
      <c r="D24">
        <v>6.5701018999999999E-3</v>
      </c>
      <c r="E24">
        <v>-11.26</v>
      </c>
      <c r="F24" s="4">
        <v>0</v>
      </c>
      <c r="G24" t="str">
        <f t="shared" si="0"/>
        <v>***</v>
      </c>
    </row>
    <row r="25" spans="1:7" x14ac:dyDescent="0.25">
      <c r="A25" t="s">
        <v>46</v>
      </c>
      <c r="B25">
        <v>-5.9096953799999997E-2</v>
      </c>
      <c r="C25">
        <v>0.94261539999999999</v>
      </c>
      <c r="D25">
        <v>4.7113939000000002E-3</v>
      </c>
      <c r="E25">
        <v>-12.54</v>
      </c>
      <c r="F25" s="4">
        <v>0</v>
      </c>
      <c r="G25" t="str">
        <f t="shared" si="0"/>
        <v>***</v>
      </c>
    </row>
    <row r="26" spans="1:7" x14ac:dyDescent="0.25">
      <c r="A26" t="s">
        <v>48</v>
      </c>
      <c r="B26">
        <v>-0.47735655999999999</v>
      </c>
      <c r="C26">
        <v>0.62042129999999995</v>
      </c>
      <c r="D26">
        <v>0.10100679059999999</v>
      </c>
      <c r="E26">
        <v>-4.7300000000000004</v>
      </c>
      <c r="F26" s="4">
        <v>2.3E-6</v>
      </c>
      <c r="G26" t="str">
        <f t="shared" si="0"/>
        <v>***</v>
      </c>
    </row>
    <row r="27" spans="1:7" x14ac:dyDescent="0.25">
      <c r="A27" t="s">
        <v>47</v>
      </c>
      <c r="B27">
        <v>-0.41717223850000001</v>
      </c>
      <c r="C27">
        <v>0.65890740000000003</v>
      </c>
      <c r="D27">
        <v>5.4464341899999998E-2</v>
      </c>
      <c r="E27">
        <v>-7.66</v>
      </c>
      <c r="F27" s="4">
        <v>1.9000000000000001E-14</v>
      </c>
      <c r="G27" t="str">
        <f t="shared" si="0"/>
        <v>***</v>
      </c>
    </row>
    <row r="28" spans="1:7" x14ac:dyDescent="0.25">
      <c r="A28" t="s">
        <v>49</v>
      </c>
      <c r="B28">
        <v>-4.2997046999999997E-2</v>
      </c>
      <c r="C28">
        <v>0.95791420000000005</v>
      </c>
      <c r="D28">
        <v>0.2733923781</v>
      </c>
      <c r="E28">
        <v>-0.16</v>
      </c>
      <c r="F28" s="4">
        <v>0.88</v>
      </c>
      <c r="G28" t="str">
        <f t="shared" si="0"/>
        <v/>
      </c>
    </row>
    <row r="29" spans="1:7" x14ac:dyDescent="0.25">
      <c r="A29" t="s">
        <v>50</v>
      </c>
      <c r="B29">
        <v>-0.34318446380000001</v>
      </c>
      <c r="C29">
        <v>0.70950729999999995</v>
      </c>
      <c r="D29">
        <v>5.3263277499999997E-2</v>
      </c>
      <c r="E29">
        <v>-6.44</v>
      </c>
      <c r="F29" s="4">
        <v>1.2E-10</v>
      </c>
      <c r="G29" t="str">
        <f t="shared" si="0"/>
        <v>***</v>
      </c>
    </row>
    <row r="32" spans="1:7" x14ac:dyDescent="0.25">
      <c r="B32" t="s">
        <v>16</v>
      </c>
      <c r="C32" t="s">
        <v>17</v>
      </c>
      <c r="D32" t="s">
        <v>18</v>
      </c>
      <c r="E32" t="s">
        <v>19</v>
      </c>
    </row>
    <row r="33" spans="2:5" x14ac:dyDescent="0.25">
      <c r="B33" t="s">
        <v>20</v>
      </c>
      <c r="C33" t="s">
        <v>21</v>
      </c>
      <c r="D33">
        <v>0.38518619999999998</v>
      </c>
      <c r="E33">
        <v>0.14836840000000001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D928-7B16-48E5-9106-CF382A052326}">
  <dimension ref="A1:G68"/>
  <sheetViews>
    <sheetView workbookViewId="0">
      <selection activeCell="C44" sqref="C44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>
        <v>-3.5440100000000002E-2</v>
      </c>
      <c r="C2">
        <v>0.96518060000000006</v>
      </c>
      <c r="D2">
        <v>1.9179499999999999E-2</v>
      </c>
      <c r="E2">
        <v>-1.8480000000000001</v>
      </c>
      <c r="F2">
        <v>6.4630000000000007E-2</v>
      </c>
      <c r="G2" t="s">
        <v>44</v>
      </c>
    </row>
    <row r="3" spans="1:7" x14ac:dyDescent="0.25">
      <c r="A3" t="s">
        <v>12</v>
      </c>
      <c r="B3">
        <v>-8.3815700000000007E-2</v>
      </c>
      <c r="C3">
        <v>0.91960070000000005</v>
      </c>
      <c r="D3">
        <v>2.0356599999999999E-2</v>
      </c>
      <c r="E3">
        <v>-4.117</v>
      </c>
      <c r="F3" s="2">
        <v>3.8300000000000003E-5</v>
      </c>
      <c r="G3" t="s">
        <v>11</v>
      </c>
    </row>
    <row r="4" spans="1:7" x14ac:dyDescent="0.25">
      <c r="A4" t="s">
        <v>23</v>
      </c>
      <c r="B4">
        <v>4.9553800000000002E-2</v>
      </c>
      <c r="C4">
        <v>1.0508021999999999</v>
      </c>
      <c r="D4">
        <v>1.7341700000000002E-2</v>
      </c>
      <c r="E4">
        <v>2.8570000000000002</v>
      </c>
      <c r="F4">
        <v>4.2700000000000004E-3</v>
      </c>
      <c r="G4" t="s">
        <v>24</v>
      </c>
    </row>
    <row r="5" spans="1:7" x14ac:dyDescent="0.25">
      <c r="A5" t="s">
        <v>33</v>
      </c>
      <c r="B5">
        <v>-4.9142900000000003E-2</v>
      </c>
      <c r="C5">
        <v>0.95204509999999998</v>
      </c>
      <c r="D5">
        <v>4.2329000000000004E-3</v>
      </c>
      <c r="E5">
        <v>-11.61</v>
      </c>
      <c r="F5" s="2">
        <v>2E-16</v>
      </c>
      <c r="G5" t="s">
        <v>11</v>
      </c>
    </row>
    <row r="6" spans="1:7" x14ac:dyDescent="0.25">
      <c r="A6" t="s">
        <v>25</v>
      </c>
      <c r="B6">
        <v>-0.139464</v>
      </c>
      <c r="C6">
        <v>0.86982440000000005</v>
      </c>
      <c r="D6">
        <v>2.1366199999999998E-2</v>
      </c>
      <c r="E6">
        <v>-6.5270000000000001</v>
      </c>
      <c r="F6" s="2">
        <v>6.7000000000000001E-11</v>
      </c>
      <c r="G6" t="s">
        <v>11</v>
      </c>
    </row>
    <row r="7" spans="1:7" x14ac:dyDescent="0.25">
      <c r="A7" t="s">
        <v>26</v>
      </c>
      <c r="B7">
        <v>-1.63447E-2</v>
      </c>
      <c r="C7">
        <v>0.9837882</v>
      </c>
      <c r="D7">
        <v>2.3207599999999998E-2</v>
      </c>
      <c r="E7">
        <v>-0.70399999999999996</v>
      </c>
      <c r="F7">
        <v>0.48125699999999999</v>
      </c>
    </row>
    <row r="8" spans="1:7" x14ac:dyDescent="0.25">
      <c r="A8" t="s">
        <v>27</v>
      </c>
      <c r="B8">
        <v>4.5181499999999999E-2</v>
      </c>
      <c r="C8">
        <v>1.0462176999999999</v>
      </c>
      <c r="D8">
        <v>2.6052499999999999E-2</v>
      </c>
      <c r="E8">
        <v>1.734</v>
      </c>
      <c r="F8">
        <v>8.2875000000000004E-2</v>
      </c>
      <c r="G8" t="s">
        <v>44</v>
      </c>
    </row>
    <row r="9" spans="1:7" x14ac:dyDescent="0.25">
      <c r="A9" t="s">
        <v>28</v>
      </c>
      <c r="B9">
        <v>-1.8590700000000002E-2</v>
      </c>
      <c r="C9">
        <v>0.98158109999999998</v>
      </c>
      <c r="D9">
        <v>4.59257E-2</v>
      </c>
      <c r="E9">
        <v>-0.40500000000000003</v>
      </c>
      <c r="F9">
        <v>0.68562500000000004</v>
      </c>
    </row>
    <row r="10" spans="1:7" x14ac:dyDescent="0.25">
      <c r="A10" t="s">
        <v>34</v>
      </c>
      <c r="B10">
        <v>-6.1485000000000003E-3</v>
      </c>
      <c r="C10">
        <v>0.99387040000000004</v>
      </c>
      <c r="D10">
        <v>1.128E-2</v>
      </c>
      <c r="E10">
        <v>-0.54500000000000004</v>
      </c>
      <c r="F10">
        <v>0.58569700000000002</v>
      </c>
    </row>
    <row r="11" spans="1:7" x14ac:dyDescent="0.25">
      <c r="A11" t="s">
        <v>35</v>
      </c>
      <c r="B11">
        <v>1.30726E-2</v>
      </c>
      <c r="C11">
        <v>1.0131584</v>
      </c>
      <c r="D11">
        <v>3.3354000000000001E-3</v>
      </c>
      <c r="E11">
        <v>3.919</v>
      </c>
      <c r="F11" s="2">
        <v>8.8800000000000004E-5</v>
      </c>
      <c r="G11" t="s">
        <v>11</v>
      </c>
    </row>
    <row r="12" spans="1:7" x14ac:dyDescent="0.25">
      <c r="A12" t="s">
        <v>31</v>
      </c>
      <c r="B12">
        <v>8.2136399999999998E-2</v>
      </c>
      <c r="C12">
        <v>1.0856039</v>
      </c>
      <c r="D12">
        <v>2.2884000000000002E-2</v>
      </c>
      <c r="E12">
        <v>3.589</v>
      </c>
      <c r="F12">
        <v>3.3199999999999999E-4</v>
      </c>
      <c r="G12" t="s">
        <v>11</v>
      </c>
    </row>
    <row r="13" spans="1:7" x14ac:dyDescent="0.25">
      <c r="A13" t="s">
        <v>32</v>
      </c>
      <c r="B13">
        <v>0.18548909999999999</v>
      </c>
      <c r="C13">
        <v>1.2038070999999999</v>
      </c>
      <c r="D13">
        <v>2.49616E-2</v>
      </c>
      <c r="E13">
        <v>7.431</v>
      </c>
      <c r="F13" s="2">
        <v>1.0799999999999999E-13</v>
      </c>
      <c r="G13" t="s">
        <v>11</v>
      </c>
    </row>
    <row r="14" spans="1:7" x14ac:dyDescent="0.25">
      <c r="A14" t="s">
        <v>29</v>
      </c>
      <c r="B14">
        <v>0.14745510000000001</v>
      </c>
      <c r="C14">
        <v>1.1588813</v>
      </c>
      <c r="D14">
        <v>3.9266599999999999E-2</v>
      </c>
      <c r="E14">
        <v>3.7549999999999999</v>
      </c>
      <c r="F14">
        <v>1.73E-4</v>
      </c>
      <c r="G14" t="s">
        <v>11</v>
      </c>
    </row>
    <row r="15" spans="1:7" x14ac:dyDescent="0.25">
      <c r="A15" t="s">
        <v>30</v>
      </c>
      <c r="B15">
        <v>1.9168600000000001E-2</v>
      </c>
      <c r="C15">
        <v>1.0193535</v>
      </c>
      <c r="D15">
        <v>6.2489599999999999E-2</v>
      </c>
      <c r="E15">
        <v>0.307</v>
      </c>
      <c r="F15">
        <v>0.75903399999999999</v>
      </c>
    </row>
    <row r="16" spans="1:7" x14ac:dyDescent="0.25">
      <c r="A16" t="s">
        <v>36</v>
      </c>
      <c r="B16">
        <v>3.7526999999999999E-3</v>
      </c>
      <c r="C16">
        <v>1.0037598000000001</v>
      </c>
      <c r="D16">
        <v>3.6890000000000002E-4</v>
      </c>
      <c r="E16">
        <v>10.173999999999999</v>
      </c>
      <c r="F16" s="2">
        <v>2E-16</v>
      </c>
      <c r="G16" t="s">
        <v>11</v>
      </c>
    </row>
    <row r="17" spans="1:7" x14ac:dyDescent="0.25">
      <c r="A17" t="s">
        <v>37</v>
      </c>
      <c r="B17">
        <v>2.039E-4</v>
      </c>
      <c r="C17">
        <v>1.0002039</v>
      </c>
      <c r="D17">
        <v>1.9359999999999999E-4</v>
      </c>
      <c r="E17">
        <v>1.0529999999999999</v>
      </c>
      <c r="F17">
        <v>0.29211799999999999</v>
      </c>
    </row>
    <row r="18" spans="1:7" x14ac:dyDescent="0.25">
      <c r="A18" t="s">
        <v>38</v>
      </c>
      <c r="B18">
        <v>6.6549999999999997E-4</v>
      </c>
      <c r="C18">
        <v>1.0006657999999999</v>
      </c>
      <c r="D18">
        <v>8.9099999999999997E-5</v>
      </c>
      <c r="E18">
        <v>7.47</v>
      </c>
      <c r="F18" s="2">
        <v>8.0400000000000003E-14</v>
      </c>
      <c r="G18" t="s">
        <v>11</v>
      </c>
    </row>
    <row r="19" spans="1:7" x14ac:dyDescent="0.25">
      <c r="A19" t="s">
        <v>39</v>
      </c>
      <c r="B19">
        <v>-2.0063500000000001E-2</v>
      </c>
      <c r="C19">
        <v>0.98013649999999997</v>
      </c>
      <c r="D19">
        <v>1.81272E-2</v>
      </c>
      <c r="E19">
        <v>-1.107</v>
      </c>
      <c r="F19">
        <v>0.26837299999999997</v>
      </c>
    </row>
    <row r="20" spans="1:7" x14ac:dyDescent="0.25">
      <c r="A20" t="s">
        <v>40</v>
      </c>
      <c r="B20">
        <v>-2.2528200000000002E-2</v>
      </c>
      <c r="C20">
        <v>0.97772369999999997</v>
      </c>
      <c r="D20">
        <v>2.69152E-2</v>
      </c>
      <c r="E20">
        <v>-0.83699999999999997</v>
      </c>
      <c r="F20">
        <v>0.40259</v>
      </c>
    </row>
    <row r="21" spans="1:7" x14ac:dyDescent="0.25">
      <c r="A21" t="s">
        <v>41</v>
      </c>
      <c r="B21">
        <v>-9.3723100000000004E-2</v>
      </c>
      <c r="C21">
        <v>0.91053490000000004</v>
      </c>
      <c r="D21">
        <v>2.5398400000000002E-2</v>
      </c>
      <c r="E21">
        <v>-3.69</v>
      </c>
      <c r="F21">
        <v>2.24E-4</v>
      </c>
      <c r="G21" t="s">
        <v>11</v>
      </c>
    </row>
    <row r="22" spans="1:7" x14ac:dyDescent="0.25">
      <c r="A22" t="s">
        <v>42</v>
      </c>
      <c r="B22">
        <v>-0.190522</v>
      </c>
      <c r="C22">
        <v>0.82652760000000003</v>
      </c>
      <c r="D22">
        <v>2.80399E-2</v>
      </c>
      <c r="E22">
        <v>-6.7949999999999999</v>
      </c>
      <c r="F22" s="2">
        <v>1.0899999999999999E-11</v>
      </c>
      <c r="G22" t="s">
        <v>11</v>
      </c>
    </row>
    <row r="23" spans="1:7" x14ac:dyDescent="0.25">
      <c r="A23" t="s">
        <v>43</v>
      </c>
      <c r="B23">
        <v>-7.4585600000000002E-2</v>
      </c>
      <c r="C23">
        <v>0.92812799999999995</v>
      </c>
      <c r="D23">
        <v>2.3271400000000001E-2</v>
      </c>
      <c r="E23">
        <v>-3.2050000000000001</v>
      </c>
      <c r="F23">
        <v>1.3500000000000001E-3</v>
      </c>
      <c r="G23" t="s">
        <v>24</v>
      </c>
    </row>
    <row r="24" spans="1:7" x14ac:dyDescent="0.25">
      <c r="A24" t="s">
        <v>45</v>
      </c>
      <c r="B24">
        <v>-6.75814E-2</v>
      </c>
      <c r="C24">
        <v>0.93465160000000003</v>
      </c>
      <c r="D24">
        <v>5.9284000000000003E-3</v>
      </c>
      <c r="E24">
        <v>-11.4</v>
      </c>
      <c r="F24" s="2">
        <v>2E-16</v>
      </c>
      <c r="G24" t="s">
        <v>11</v>
      </c>
    </row>
    <row r="25" spans="1:7" x14ac:dyDescent="0.25">
      <c r="A25" t="s">
        <v>46</v>
      </c>
      <c r="B25">
        <v>-5.4310600000000001E-2</v>
      </c>
      <c r="C25">
        <v>0.94713789999999998</v>
      </c>
      <c r="D25">
        <v>4.1761000000000003E-3</v>
      </c>
      <c r="E25">
        <v>-13.005000000000001</v>
      </c>
      <c r="F25" s="2">
        <v>2E-16</v>
      </c>
      <c r="G25" t="s">
        <v>11</v>
      </c>
    </row>
    <row r="26" spans="1:7" x14ac:dyDescent="0.25">
      <c r="A26" t="s">
        <v>48</v>
      </c>
      <c r="B26">
        <v>-0.23470009999999999</v>
      </c>
      <c r="C26">
        <v>0.79080799999999996</v>
      </c>
      <c r="D26">
        <v>9.6057799999999999E-2</v>
      </c>
      <c r="E26">
        <v>-2.4430000000000001</v>
      </c>
      <c r="F26">
        <v>1.4553E-2</v>
      </c>
      <c r="G26" t="s">
        <v>22</v>
      </c>
    </row>
    <row r="27" spans="1:7" x14ac:dyDescent="0.25">
      <c r="A27" t="s">
        <v>47</v>
      </c>
      <c r="B27">
        <v>-0.16134129999999999</v>
      </c>
      <c r="C27">
        <v>0.85100160000000002</v>
      </c>
      <c r="D27">
        <v>5.3878200000000001E-2</v>
      </c>
      <c r="E27">
        <v>-2.9950000000000001</v>
      </c>
      <c r="F27">
        <v>2.748E-3</v>
      </c>
      <c r="G27" t="s">
        <v>24</v>
      </c>
    </row>
    <row r="28" spans="1:7" x14ac:dyDescent="0.25">
      <c r="A28" t="s">
        <v>49</v>
      </c>
      <c r="B28">
        <v>0.27894809999999998</v>
      </c>
      <c r="C28">
        <v>1.3217387</v>
      </c>
      <c r="D28">
        <v>0.26087660000000001</v>
      </c>
      <c r="E28">
        <v>1.069</v>
      </c>
      <c r="F28">
        <v>0.28494700000000001</v>
      </c>
    </row>
    <row r="29" spans="1:7" x14ac:dyDescent="0.25">
      <c r="A29" t="s">
        <v>50</v>
      </c>
      <c r="B29">
        <v>-0.1170201</v>
      </c>
      <c r="C29">
        <v>0.88956729999999995</v>
      </c>
      <c r="D29">
        <v>5.2108300000000003E-2</v>
      </c>
      <c r="E29">
        <v>-2.246</v>
      </c>
      <c r="F29">
        <v>2.4722999999999998E-2</v>
      </c>
      <c r="G29" t="s">
        <v>22</v>
      </c>
    </row>
    <row r="30" spans="1:7" x14ac:dyDescent="0.25">
      <c r="A30" t="s">
        <v>51</v>
      </c>
      <c r="B30">
        <v>2.4172599999999999E-2</v>
      </c>
      <c r="C30">
        <v>1.0244671000000001</v>
      </c>
      <c r="D30">
        <v>6.0841100000000002E-2</v>
      </c>
      <c r="E30">
        <v>0.39700000000000002</v>
      </c>
      <c r="F30">
        <v>0.69114100000000001</v>
      </c>
    </row>
    <row r="31" spans="1:7" x14ac:dyDescent="0.25">
      <c r="A31" t="s">
        <v>52</v>
      </c>
      <c r="B31">
        <v>8.4423700000000004E-2</v>
      </c>
      <c r="C31">
        <v>1.0880898000000001</v>
      </c>
      <c r="D31">
        <v>0.2011136</v>
      </c>
      <c r="E31">
        <v>0.42</v>
      </c>
      <c r="F31">
        <v>0.67464500000000005</v>
      </c>
    </row>
    <row r="32" spans="1:7" x14ac:dyDescent="0.25">
      <c r="A32" t="s">
        <v>53</v>
      </c>
      <c r="B32">
        <v>0.1725747</v>
      </c>
      <c r="C32">
        <v>1.1883606</v>
      </c>
      <c r="D32">
        <v>0.22446720000000001</v>
      </c>
      <c r="E32">
        <v>0.76900000000000002</v>
      </c>
      <c r="F32">
        <v>0.44200099999999998</v>
      </c>
    </row>
    <row r="33" spans="1:6" x14ac:dyDescent="0.25">
      <c r="A33" t="s">
        <v>54</v>
      </c>
      <c r="B33">
        <v>-5.2450999999999999E-3</v>
      </c>
      <c r="C33">
        <v>0.9947686</v>
      </c>
      <c r="D33">
        <v>0.24496560000000001</v>
      </c>
      <c r="E33">
        <v>-2.1000000000000001E-2</v>
      </c>
      <c r="F33">
        <v>0.98291700000000004</v>
      </c>
    </row>
    <row r="34" spans="1:6" x14ac:dyDescent="0.25">
      <c r="A34" t="s">
        <v>55</v>
      </c>
      <c r="B34">
        <v>-0.1871283</v>
      </c>
      <c r="C34">
        <v>0.82933730000000006</v>
      </c>
      <c r="D34">
        <v>0.2229756</v>
      </c>
      <c r="E34">
        <v>-0.83899999999999997</v>
      </c>
      <c r="F34">
        <v>0.401339</v>
      </c>
    </row>
    <row r="35" spans="1:6" x14ac:dyDescent="0.25">
      <c r="A35" t="s">
        <v>56</v>
      </c>
      <c r="B35">
        <v>-0.14884600000000001</v>
      </c>
      <c r="C35">
        <v>0.86170179999999996</v>
      </c>
      <c r="D35">
        <v>0.30211470000000001</v>
      </c>
      <c r="E35">
        <v>-0.49299999999999999</v>
      </c>
      <c r="F35">
        <v>0.62223799999999996</v>
      </c>
    </row>
    <row r="36" spans="1:6" x14ac:dyDescent="0.25">
      <c r="A36" t="s">
        <v>57</v>
      </c>
      <c r="B36">
        <v>7.0209000000000001E-3</v>
      </c>
      <c r="C36">
        <v>1.0070456000000001</v>
      </c>
      <c r="D36">
        <v>0.2420744</v>
      </c>
      <c r="E36">
        <v>2.9000000000000001E-2</v>
      </c>
      <c r="F36">
        <v>0.97686200000000001</v>
      </c>
    </row>
    <row r="37" spans="1:6" x14ac:dyDescent="0.25">
      <c r="A37" t="s">
        <v>58</v>
      </c>
      <c r="B37">
        <v>-0.2388998</v>
      </c>
      <c r="C37">
        <v>0.78749380000000002</v>
      </c>
      <c r="D37">
        <v>0.28502189999999999</v>
      </c>
      <c r="E37">
        <v>-0.83799999999999997</v>
      </c>
      <c r="F37">
        <v>0.40192899999999998</v>
      </c>
    </row>
    <row r="38" spans="1:6" x14ac:dyDescent="0.25">
      <c r="A38" t="s">
        <v>59</v>
      </c>
      <c r="B38">
        <v>0.1095843</v>
      </c>
      <c r="C38">
        <v>1.1158140999999999</v>
      </c>
      <c r="D38">
        <v>0.1966726</v>
      </c>
      <c r="E38">
        <v>0.55700000000000005</v>
      </c>
      <c r="F38">
        <v>0.57739700000000005</v>
      </c>
    </row>
    <row r="39" spans="1:6" x14ac:dyDescent="0.25">
      <c r="A39" t="s">
        <v>60</v>
      </c>
      <c r="B39">
        <v>-0.1117735</v>
      </c>
      <c r="C39">
        <v>0.89424680000000001</v>
      </c>
      <c r="D39">
        <v>0.2081423</v>
      </c>
      <c r="E39">
        <v>-0.53700000000000003</v>
      </c>
      <c r="F39">
        <v>0.59126400000000001</v>
      </c>
    </row>
    <row r="40" spans="1:6" x14ac:dyDescent="0.25">
      <c r="A40" t="s">
        <v>61</v>
      </c>
      <c r="B40">
        <v>7.4331300000000003E-2</v>
      </c>
      <c r="C40">
        <v>1.0771636</v>
      </c>
      <c r="D40">
        <v>0.19921910000000001</v>
      </c>
      <c r="E40">
        <v>0.373</v>
      </c>
      <c r="F40">
        <v>0.70906400000000003</v>
      </c>
    </row>
    <row r="41" spans="1:6" x14ac:dyDescent="0.25">
      <c r="A41" t="s">
        <v>62</v>
      </c>
      <c r="B41">
        <v>-5.7605000000000003E-2</v>
      </c>
      <c r="C41">
        <v>0.94402280000000005</v>
      </c>
      <c r="D41">
        <v>0.20202100000000001</v>
      </c>
      <c r="E41">
        <v>-0.28499999999999998</v>
      </c>
      <c r="F41">
        <v>0.77553399999999995</v>
      </c>
    </row>
    <row r="42" spans="1:6" x14ac:dyDescent="0.25">
      <c r="A42" t="s">
        <v>63</v>
      </c>
      <c r="B42">
        <v>0.18185850000000001</v>
      </c>
      <c r="C42">
        <v>1.1994444</v>
      </c>
      <c r="D42">
        <v>0.1793266</v>
      </c>
      <c r="E42">
        <v>1.014</v>
      </c>
      <c r="F42">
        <v>0.31052600000000002</v>
      </c>
    </row>
    <row r="43" spans="1:6" x14ac:dyDescent="0.25">
      <c r="A43" t="s">
        <v>64</v>
      </c>
      <c r="B43">
        <v>9.1020299999999998E-2</v>
      </c>
      <c r="C43">
        <v>1.0952911999999999</v>
      </c>
      <c r="D43">
        <v>0.17930260000000001</v>
      </c>
      <c r="E43">
        <v>0.50800000000000001</v>
      </c>
      <c r="F43">
        <v>0.61170899999999995</v>
      </c>
    </row>
    <row r="44" spans="1:6" x14ac:dyDescent="0.25">
      <c r="A44" t="s">
        <v>65</v>
      </c>
      <c r="B44">
        <v>0.1565127</v>
      </c>
      <c r="C44">
        <v>1.1694256999999999</v>
      </c>
      <c r="D44">
        <v>0.18477640000000001</v>
      </c>
      <c r="E44">
        <v>0.84699999999999998</v>
      </c>
      <c r="F44">
        <v>0.39697399999999999</v>
      </c>
    </row>
    <row r="45" spans="1:6" x14ac:dyDescent="0.25">
      <c r="A45" t="s">
        <v>66</v>
      </c>
      <c r="B45">
        <v>0.1034228</v>
      </c>
      <c r="C45">
        <v>1.1089602000000001</v>
      </c>
      <c r="D45">
        <v>0.17505419999999999</v>
      </c>
      <c r="E45">
        <v>0.59099999999999997</v>
      </c>
      <c r="F45">
        <v>0.55465100000000001</v>
      </c>
    </row>
    <row r="46" spans="1:6" x14ac:dyDescent="0.25">
      <c r="A46" t="s">
        <v>67</v>
      </c>
      <c r="B46">
        <v>5.6012899999999997E-2</v>
      </c>
      <c r="C46">
        <v>1.0576113</v>
      </c>
      <c r="D46">
        <v>0.17210719999999999</v>
      </c>
      <c r="E46">
        <v>0.32500000000000001</v>
      </c>
      <c r="F46">
        <v>0.744838</v>
      </c>
    </row>
    <row r="47" spans="1:6" x14ac:dyDescent="0.25">
      <c r="A47" t="s">
        <v>68</v>
      </c>
      <c r="B47">
        <v>0.1789511</v>
      </c>
      <c r="C47">
        <v>1.1959622999999999</v>
      </c>
      <c r="D47">
        <v>0.28710029999999997</v>
      </c>
      <c r="E47">
        <v>0.623</v>
      </c>
      <c r="F47">
        <v>0.533084</v>
      </c>
    </row>
    <row r="48" spans="1:6" x14ac:dyDescent="0.25">
      <c r="A48" t="s">
        <v>69</v>
      </c>
      <c r="B48">
        <v>0.21100070000000001</v>
      </c>
      <c r="C48">
        <v>1.2349132</v>
      </c>
      <c r="D48">
        <v>0.1942073</v>
      </c>
      <c r="E48">
        <v>1.0860000000000001</v>
      </c>
      <c r="F48">
        <v>0.27727099999999999</v>
      </c>
    </row>
    <row r="49" spans="1:7" x14ac:dyDescent="0.25">
      <c r="A49" t="s">
        <v>70</v>
      </c>
      <c r="B49">
        <v>4.6714899999999997E-2</v>
      </c>
      <c r="C49">
        <v>1.0478232000000001</v>
      </c>
      <c r="D49">
        <v>0.1938327</v>
      </c>
      <c r="E49">
        <v>0.24099999999999999</v>
      </c>
      <c r="F49">
        <v>0.80954999999999999</v>
      </c>
    </row>
    <row r="50" spans="1:7" x14ac:dyDescent="0.25">
      <c r="A50" t="s">
        <v>71</v>
      </c>
      <c r="B50">
        <v>7.3926400000000003E-2</v>
      </c>
      <c r="C50">
        <v>1.0767275999999999</v>
      </c>
      <c r="D50">
        <v>0.18043120000000001</v>
      </c>
      <c r="E50">
        <v>0.41</v>
      </c>
      <c r="F50">
        <v>0.68201100000000003</v>
      </c>
    </row>
    <row r="51" spans="1:7" x14ac:dyDescent="0.25">
      <c r="A51" t="s">
        <v>72</v>
      </c>
      <c r="B51">
        <v>0.1377419</v>
      </c>
      <c r="C51">
        <v>1.1476793000000001</v>
      </c>
      <c r="D51">
        <v>0.17670739999999999</v>
      </c>
      <c r="E51">
        <v>0.77900000000000003</v>
      </c>
      <c r="F51">
        <v>0.43569000000000002</v>
      </c>
    </row>
    <row r="52" spans="1:7" x14ac:dyDescent="0.25">
      <c r="A52" t="s">
        <v>73</v>
      </c>
      <c r="B52">
        <v>-0.13584060000000001</v>
      </c>
      <c r="C52">
        <v>0.87298180000000003</v>
      </c>
      <c r="D52">
        <v>0.2246368</v>
      </c>
      <c r="E52">
        <v>-0.60499999999999998</v>
      </c>
      <c r="F52">
        <v>0.54537000000000002</v>
      </c>
    </row>
    <row r="53" spans="1:7" x14ac:dyDescent="0.25">
      <c r="A53" t="s">
        <v>74</v>
      </c>
      <c r="B53">
        <v>-0.69596230000000003</v>
      </c>
      <c r="C53">
        <v>0.49859439999999999</v>
      </c>
      <c r="D53">
        <v>0.2874739</v>
      </c>
      <c r="E53">
        <v>-2.4209999999999998</v>
      </c>
      <c r="F53">
        <v>1.5480000000000001E-2</v>
      </c>
      <c r="G53" t="s">
        <v>22</v>
      </c>
    </row>
    <row r="54" spans="1:7" x14ac:dyDescent="0.25">
      <c r="A54" t="s">
        <v>75</v>
      </c>
      <c r="B54">
        <v>-0.4234697</v>
      </c>
      <c r="C54">
        <v>0.65477099999999999</v>
      </c>
      <c r="D54">
        <v>0.19342010000000001</v>
      </c>
      <c r="E54">
        <v>-2.1890000000000001</v>
      </c>
      <c r="F54">
        <v>2.8569000000000001E-2</v>
      </c>
      <c r="G54" t="s">
        <v>22</v>
      </c>
    </row>
    <row r="55" spans="1:7" x14ac:dyDescent="0.25">
      <c r="A55" t="s">
        <v>76</v>
      </c>
      <c r="B55">
        <v>-0.2638837</v>
      </c>
      <c r="C55">
        <v>0.76806280000000005</v>
      </c>
      <c r="D55">
        <v>0.1892606</v>
      </c>
      <c r="E55">
        <v>-1.3939999999999999</v>
      </c>
      <c r="F55">
        <v>0.16323099999999999</v>
      </c>
    </row>
    <row r="56" spans="1:7" x14ac:dyDescent="0.25">
      <c r="A56" t="s">
        <v>77</v>
      </c>
      <c r="B56">
        <v>-0.39337179999999999</v>
      </c>
      <c r="C56">
        <v>0.67477779999999998</v>
      </c>
      <c r="D56">
        <v>0.1767369</v>
      </c>
      <c r="E56">
        <v>-2.226</v>
      </c>
      <c r="F56">
        <v>2.6030999999999999E-2</v>
      </c>
      <c r="G56" t="s">
        <v>22</v>
      </c>
    </row>
    <row r="57" spans="1:7" x14ac:dyDescent="0.25">
      <c r="A57" t="s">
        <v>78</v>
      </c>
      <c r="B57">
        <v>-0.4243691</v>
      </c>
      <c r="C57">
        <v>0.65418240000000005</v>
      </c>
      <c r="D57">
        <v>0.3128765</v>
      </c>
      <c r="E57">
        <v>-1.3560000000000001</v>
      </c>
      <c r="F57">
        <v>0.17498900000000001</v>
      </c>
    </row>
    <row r="58" spans="1:7" x14ac:dyDescent="0.25">
      <c r="A58" t="s">
        <v>79</v>
      </c>
      <c r="B58">
        <v>-0.51920500000000003</v>
      </c>
      <c r="C58">
        <v>0.59499340000000001</v>
      </c>
      <c r="D58">
        <v>0.17886289999999999</v>
      </c>
      <c r="E58">
        <v>-2.903</v>
      </c>
      <c r="F58">
        <v>3.6979999999999999E-3</v>
      </c>
      <c r="G58" t="s">
        <v>24</v>
      </c>
    </row>
    <row r="59" spans="1:7" x14ac:dyDescent="0.25">
      <c r="A59" t="s">
        <v>80</v>
      </c>
      <c r="B59">
        <v>-0.47673739999999998</v>
      </c>
      <c r="C59">
        <v>0.62080550000000001</v>
      </c>
      <c r="D59">
        <v>0.19693040000000001</v>
      </c>
      <c r="E59">
        <v>-2.4209999999999998</v>
      </c>
      <c r="F59">
        <v>1.5485000000000001E-2</v>
      </c>
      <c r="G59" t="s">
        <v>22</v>
      </c>
    </row>
    <row r="60" spans="1:7" x14ac:dyDescent="0.25">
      <c r="A60" t="s">
        <v>81</v>
      </c>
      <c r="B60">
        <v>-0.39321980000000001</v>
      </c>
      <c r="C60">
        <v>0.67488040000000005</v>
      </c>
      <c r="D60">
        <v>0.18827769999999999</v>
      </c>
      <c r="E60">
        <v>-2.089</v>
      </c>
      <c r="F60">
        <v>3.6752E-2</v>
      </c>
      <c r="G60" t="s">
        <v>22</v>
      </c>
    </row>
    <row r="61" spans="1:7" x14ac:dyDescent="0.25">
      <c r="A61" t="s">
        <v>82</v>
      </c>
      <c r="B61">
        <v>-0.4188905</v>
      </c>
      <c r="C61">
        <v>0.65777620000000003</v>
      </c>
      <c r="D61">
        <v>0.1796065</v>
      </c>
      <c r="E61">
        <v>-2.3319999999999999</v>
      </c>
      <c r="F61">
        <v>1.9687E-2</v>
      </c>
      <c r="G61" t="s">
        <v>22</v>
      </c>
    </row>
    <row r="62" spans="1:7" x14ac:dyDescent="0.25">
      <c r="A62" t="s">
        <v>83</v>
      </c>
      <c r="B62">
        <v>-0.35027560000000002</v>
      </c>
      <c r="C62">
        <v>0.70449390000000001</v>
      </c>
      <c r="D62">
        <v>0.17056940000000001</v>
      </c>
      <c r="E62">
        <v>-2.0539999999999998</v>
      </c>
      <c r="F62">
        <v>4.0017999999999998E-2</v>
      </c>
      <c r="G62" t="s">
        <v>22</v>
      </c>
    </row>
    <row r="63" spans="1:7" x14ac:dyDescent="0.25">
      <c r="A63" t="s">
        <v>84</v>
      </c>
      <c r="B63">
        <v>-0.43377359999999998</v>
      </c>
      <c r="C63">
        <v>0.64805900000000005</v>
      </c>
      <c r="D63">
        <v>0.17519009999999999</v>
      </c>
      <c r="E63">
        <v>-2.476</v>
      </c>
      <c r="F63">
        <v>1.3285999999999999E-2</v>
      </c>
      <c r="G63" t="s">
        <v>22</v>
      </c>
    </row>
    <row r="64" spans="1:7" x14ac:dyDescent="0.25">
      <c r="A64" t="s">
        <v>85</v>
      </c>
      <c r="B64">
        <v>-0.27329609999999999</v>
      </c>
      <c r="C64">
        <v>0.76086750000000003</v>
      </c>
      <c r="D64">
        <v>0.19471450000000001</v>
      </c>
      <c r="E64">
        <v>-1.4039999999999999</v>
      </c>
      <c r="F64">
        <v>0.16044600000000001</v>
      </c>
    </row>
    <row r="65" spans="1:7" x14ac:dyDescent="0.25">
      <c r="A65" t="s">
        <v>86</v>
      </c>
      <c r="B65">
        <v>-0.48486430000000003</v>
      </c>
      <c r="C65">
        <v>0.61578080000000002</v>
      </c>
      <c r="D65">
        <v>0.18775739999999999</v>
      </c>
      <c r="E65">
        <v>-2.5819999999999999</v>
      </c>
      <c r="F65">
        <v>9.8119999999999995E-3</v>
      </c>
      <c r="G65" t="s">
        <v>24</v>
      </c>
    </row>
    <row r="66" spans="1:7" x14ac:dyDescent="0.25">
      <c r="A66" t="s">
        <v>87</v>
      </c>
      <c r="B66">
        <v>-0.52560070000000003</v>
      </c>
      <c r="C66">
        <v>0.59120010000000001</v>
      </c>
      <c r="D66">
        <v>0.19096560000000001</v>
      </c>
      <c r="E66">
        <v>-2.7519999999999998</v>
      </c>
      <c r="F66">
        <v>5.9170000000000004E-3</v>
      </c>
      <c r="G66" t="s">
        <v>24</v>
      </c>
    </row>
    <row r="67" spans="1:7" x14ac:dyDescent="0.25">
      <c r="A67" t="s">
        <v>88</v>
      </c>
      <c r="B67">
        <v>-0.36898579999999997</v>
      </c>
      <c r="C67">
        <v>0.69143520000000003</v>
      </c>
      <c r="D67">
        <v>0.37624200000000002</v>
      </c>
      <c r="E67">
        <v>-0.98099999999999998</v>
      </c>
      <c r="F67">
        <v>0.32673400000000002</v>
      </c>
    </row>
    <row r="68" spans="1:7" x14ac:dyDescent="0.25">
      <c r="A68" t="s">
        <v>89</v>
      </c>
      <c r="B68">
        <v>-0.4746435</v>
      </c>
      <c r="C68">
        <v>0.62210679999999996</v>
      </c>
      <c r="D68">
        <v>0.20198720000000001</v>
      </c>
      <c r="E68">
        <v>-2.35</v>
      </c>
      <c r="F68">
        <v>1.8780000000000002E-2</v>
      </c>
      <c r="G68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1996-C493-4E34-8CB5-DA105C8BC0EA}">
  <dimension ref="A1:G71"/>
  <sheetViews>
    <sheetView topLeftCell="A55" workbookViewId="0">
      <selection activeCell="G2" sqref="G2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-4.0851004400000002E-2</v>
      </c>
      <c r="C2">
        <v>0.95997220000000005</v>
      </c>
      <c r="D2">
        <v>2.2557326700000001E-2</v>
      </c>
      <c r="E2">
        <v>-1.81</v>
      </c>
      <c r="F2" s="4">
        <v>7.0000000000000007E-2</v>
      </c>
      <c r="G2" t="str">
        <f>IF(F2&lt;0.001,"***",IF(F2&lt;0.01,"**",IF(F2&lt;0.05,"*",IF(F2&lt;0.1,"^",""))))</f>
        <v>^</v>
      </c>
    </row>
    <row r="3" spans="1:7" x14ac:dyDescent="0.25">
      <c r="A3" t="s">
        <v>12</v>
      </c>
      <c r="B3">
        <v>-0.10598136869999999</v>
      </c>
      <c r="C3">
        <v>0.89944139999999995</v>
      </c>
      <c r="D3">
        <v>2.53199694E-2</v>
      </c>
      <c r="E3">
        <v>-4.1900000000000004</v>
      </c>
      <c r="F3" s="4">
        <v>2.8E-5</v>
      </c>
      <c r="G3" t="str">
        <f t="shared" ref="G3:G66" si="0">IF(F3&lt;0.001,"***",IF(F3&lt;0.01,"**",IF(F3&lt;0.05,"*",IF(F3&lt;0.1,"^",""))))</f>
        <v>***</v>
      </c>
    </row>
    <row r="4" spans="1:7" x14ac:dyDescent="0.25">
      <c r="A4" t="s">
        <v>23</v>
      </c>
      <c r="B4">
        <v>6.7218061400000001E-2</v>
      </c>
      <c r="C4">
        <v>1.0695287</v>
      </c>
      <c r="D4">
        <v>2.2058457300000001E-2</v>
      </c>
      <c r="E4">
        <v>3.05</v>
      </c>
      <c r="F4" s="4">
        <v>2.3E-3</v>
      </c>
      <c r="G4" t="str">
        <f t="shared" si="0"/>
        <v>**</v>
      </c>
    </row>
    <row r="5" spans="1:7" x14ac:dyDescent="0.25">
      <c r="A5" t="s">
        <v>33</v>
      </c>
      <c r="B5">
        <v>-4.4407082700000003E-2</v>
      </c>
      <c r="C5">
        <v>0.95656450000000004</v>
      </c>
      <c r="D5">
        <v>4.9348769000000002E-3</v>
      </c>
      <c r="E5">
        <v>-9</v>
      </c>
      <c r="F5" s="4">
        <v>0</v>
      </c>
      <c r="G5" t="str">
        <f t="shared" si="0"/>
        <v>***</v>
      </c>
    </row>
    <row r="6" spans="1:7" x14ac:dyDescent="0.25">
      <c r="A6" t="s">
        <v>25</v>
      </c>
      <c r="B6">
        <v>-0.1785388168</v>
      </c>
      <c r="C6">
        <v>0.8364916</v>
      </c>
      <c r="D6">
        <v>2.7784696099999999E-2</v>
      </c>
      <c r="E6">
        <v>-6.43</v>
      </c>
      <c r="F6" s="4">
        <v>1.2999999999999999E-10</v>
      </c>
      <c r="G6" t="str">
        <f t="shared" si="0"/>
        <v>***</v>
      </c>
    </row>
    <row r="7" spans="1:7" x14ac:dyDescent="0.25">
      <c r="A7" t="s">
        <v>26</v>
      </c>
      <c r="B7">
        <v>-2.0524621199999999E-2</v>
      </c>
      <c r="C7">
        <v>0.97968460000000002</v>
      </c>
      <c r="D7">
        <v>2.9806288199999999E-2</v>
      </c>
      <c r="E7">
        <v>-0.69</v>
      </c>
      <c r="F7" s="4">
        <v>0.49</v>
      </c>
      <c r="G7" t="str">
        <f t="shared" si="0"/>
        <v/>
      </c>
    </row>
    <row r="8" spans="1:7" x14ac:dyDescent="0.25">
      <c r="A8" t="s">
        <v>27</v>
      </c>
      <c r="B8">
        <v>5.1690958199999998E-2</v>
      </c>
      <c r="C8">
        <v>1.0530503</v>
      </c>
      <c r="D8">
        <v>3.0582184700000001E-2</v>
      </c>
      <c r="E8">
        <v>1.69</v>
      </c>
      <c r="F8" s="4">
        <v>9.0999999999999998E-2</v>
      </c>
      <c r="G8" t="str">
        <f t="shared" si="0"/>
        <v>^</v>
      </c>
    </row>
    <row r="9" spans="1:7" x14ac:dyDescent="0.25">
      <c r="A9" t="s">
        <v>28</v>
      </c>
      <c r="B9">
        <v>-3.8904625499999998E-2</v>
      </c>
      <c r="C9">
        <v>0.96184239999999999</v>
      </c>
      <c r="D9">
        <v>5.4422341499999999E-2</v>
      </c>
      <c r="E9">
        <v>-0.71</v>
      </c>
      <c r="F9" s="4">
        <v>0.47</v>
      </c>
      <c r="G9" t="str">
        <f t="shared" si="0"/>
        <v/>
      </c>
    </row>
    <row r="10" spans="1:7" x14ac:dyDescent="0.25">
      <c r="A10" t="s">
        <v>34</v>
      </c>
      <c r="B10">
        <v>-5.7935729999999998E-3</v>
      </c>
      <c r="C10">
        <v>0.99422319999999997</v>
      </c>
      <c r="D10">
        <v>1.31457899E-2</v>
      </c>
      <c r="E10">
        <v>-0.44</v>
      </c>
      <c r="F10" s="4">
        <v>0.66</v>
      </c>
      <c r="G10" t="str">
        <f t="shared" si="0"/>
        <v/>
      </c>
    </row>
    <row r="11" spans="1:7" x14ac:dyDescent="0.25">
      <c r="A11" t="s">
        <v>35</v>
      </c>
      <c r="B11">
        <v>1.32694258E-2</v>
      </c>
      <c r="C11">
        <v>1.0133578999999999</v>
      </c>
      <c r="D11">
        <v>3.7709473999999999E-3</v>
      </c>
      <c r="E11">
        <v>3.52</v>
      </c>
      <c r="F11" s="4">
        <v>4.2999999999999999E-4</v>
      </c>
      <c r="G11" t="str">
        <f t="shared" si="0"/>
        <v>***</v>
      </c>
    </row>
    <row r="12" spans="1:7" x14ac:dyDescent="0.25">
      <c r="A12" t="s">
        <v>31</v>
      </c>
      <c r="B12">
        <v>9.8439864200000005E-2</v>
      </c>
      <c r="C12">
        <v>1.103448</v>
      </c>
      <c r="D12">
        <v>2.8162336400000001E-2</v>
      </c>
      <c r="E12">
        <v>3.5</v>
      </c>
      <c r="F12" s="4">
        <v>4.6999999999999999E-4</v>
      </c>
      <c r="G12" t="str">
        <f t="shared" si="0"/>
        <v>***</v>
      </c>
    </row>
    <row r="13" spans="1:7" x14ac:dyDescent="0.25">
      <c r="A13" t="s">
        <v>32</v>
      </c>
      <c r="B13">
        <v>0.21349786970000001</v>
      </c>
      <c r="C13">
        <v>1.2380009000000001</v>
      </c>
      <c r="D13">
        <v>3.1018299700000002E-2</v>
      </c>
      <c r="E13">
        <v>6.88</v>
      </c>
      <c r="F13" s="4">
        <v>5.9000000000000003E-12</v>
      </c>
      <c r="G13" t="str">
        <f t="shared" si="0"/>
        <v>***</v>
      </c>
    </row>
    <row r="14" spans="1:7" x14ac:dyDescent="0.25">
      <c r="A14" t="s">
        <v>29</v>
      </c>
      <c r="B14">
        <v>0.1447523228</v>
      </c>
      <c r="C14">
        <v>1.1557533</v>
      </c>
      <c r="D14">
        <v>4.6619039399999999E-2</v>
      </c>
      <c r="E14">
        <v>3.11</v>
      </c>
      <c r="F14" s="4">
        <v>1.9E-3</v>
      </c>
      <c r="G14" t="str">
        <f t="shared" si="0"/>
        <v>**</v>
      </c>
    </row>
    <row r="15" spans="1:7" x14ac:dyDescent="0.25">
      <c r="A15" t="s">
        <v>30</v>
      </c>
      <c r="B15">
        <v>1.1406596E-3</v>
      </c>
      <c r="C15">
        <v>1.0011413</v>
      </c>
      <c r="D15">
        <v>7.2902893499999996E-2</v>
      </c>
      <c r="E15">
        <v>0.02</v>
      </c>
      <c r="F15" s="4">
        <v>0.99</v>
      </c>
      <c r="G15" t="str">
        <f t="shared" si="0"/>
        <v/>
      </c>
    </row>
    <row r="16" spans="1:7" x14ac:dyDescent="0.25">
      <c r="A16" t="s">
        <v>36</v>
      </c>
      <c r="B16">
        <v>4.3656060000000002E-3</v>
      </c>
      <c r="C16">
        <v>1.0043751000000001</v>
      </c>
      <c r="D16">
        <v>4.6808499999999997E-4</v>
      </c>
      <c r="E16">
        <v>9.33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2.431755E-4</v>
      </c>
      <c r="C17">
        <v>1.0002432000000001</v>
      </c>
      <c r="D17">
        <v>2.142496E-4</v>
      </c>
      <c r="E17">
        <v>1.1399999999999999</v>
      </c>
      <c r="F17" s="4">
        <v>0.26</v>
      </c>
      <c r="G17" t="str">
        <f t="shared" si="0"/>
        <v/>
      </c>
    </row>
    <row r="18" spans="1:7" x14ac:dyDescent="0.25">
      <c r="A18" t="s">
        <v>38</v>
      </c>
      <c r="B18">
        <v>4.232506E-4</v>
      </c>
      <c r="C18">
        <v>1.0004233</v>
      </c>
      <c r="D18">
        <v>1.079952E-4</v>
      </c>
      <c r="E18">
        <v>3.92</v>
      </c>
      <c r="F18" s="4">
        <v>8.8999999999999995E-5</v>
      </c>
      <c r="G18" t="str">
        <f t="shared" si="0"/>
        <v>***</v>
      </c>
    </row>
    <row r="19" spans="1:7" x14ac:dyDescent="0.25">
      <c r="A19" t="s">
        <v>39</v>
      </c>
      <c r="B19">
        <v>-8.9126728999999998E-3</v>
      </c>
      <c r="C19">
        <v>0.99112690000000003</v>
      </c>
      <c r="D19">
        <v>2.07260061E-2</v>
      </c>
      <c r="E19">
        <v>-0.43</v>
      </c>
      <c r="F19" s="4">
        <v>0.67</v>
      </c>
      <c r="G19" t="str">
        <f t="shared" si="0"/>
        <v/>
      </c>
    </row>
    <row r="20" spans="1:7" x14ac:dyDescent="0.25">
      <c r="A20" t="s">
        <v>40</v>
      </c>
      <c r="B20">
        <v>3.4977898000000001E-3</v>
      </c>
      <c r="C20">
        <v>1.0035038999999999</v>
      </c>
      <c r="D20">
        <v>3.1229785499999999E-2</v>
      </c>
      <c r="E20">
        <v>0.11</v>
      </c>
      <c r="F20" s="4">
        <v>0.91</v>
      </c>
      <c r="G20" t="str">
        <f t="shared" si="0"/>
        <v/>
      </c>
    </row>
    <row r="21" spans="1:7" x14ac:dyDescent="0.25">
      <c r="A21" t="s">
        <v>41</v>
      </c>
      <c r="B21">
        <v>-0.10442116930000001</v>
      </c>
      <c r="C21">
        <v>0.90084580000000003</v>
      </c>
      <c r="D21">
        <v>3.2256773000000002E-2</v>
      </c>
      <c r="E21">
        <v>-3.24</v>
      </c>
      <c r="F21" s="4">
        <v>1.1999999999999999E-3</v>
      </c>
      <c r="G21" t="str">
        <f t="shared" si="0"/>
        <v>**</v>
      </c>
    </row>
    <row r="22" spans="1:7" x14ac:dyDescent="0.25">
      <c r="A22" t="s">
        <v>42</v>
      </c>
      <c r="B22">
        <v>-0.2241313828</v>
      </c>
      <c r="C22">
        <v>0.79921010000000003</v>
      </c>
      <c r="D22">
        <v>3.5466454699999997E-2</v>
      </c>
      <c r="E22">
        <v>-6.32</v>
      </c>
      <c r="F22" s="4">
        <v>2.5999999999999998E-10</v>
      </c>
      <c r="G22" t="str">
        <f t="shared" si="0"/>
        <v>***</v>
      </c>
    </row>
    <row r="23" spans="1:7" x14ac:dyDescent="0.25">
      <c r="A23" t="s">
        <v>43</v>
      </c>
      <c r="B23">
        <v>-9.3086645100000004E-2</v>
      </c>
      <c r="C23">
        <v>0.9111146</v>
      </c>
      <c r="D23">
        <v>2.9437827900000001E-2</v>
      </c>
      <c r="E23">
        <v>-3.16</v>
      </c>
      <c r="F23" s="4">
        <v>1.6000000000000001E-3</v>
      </c>
      <c r="G23" t="str">
        <f t="shared" si="0"/>
        <v>**</v>
      </c>
    </row>
    <row r="24" spans="1:7" x14ac:dyDescent="0.25">
      <c r="A24" t="s">
        <v>45</v>
      </c>
      <c r="B24">
        <v>-7.6160787499999993E-2</v>
      </c>
      <c r="C24">
        <v>0.92666720000000002</v>
      </c>
      <c r="D24">
        <v>6.5759751E-3</v>
      </c>
      <c r="E24">
        <v>-11.58</v>
      </c>
      <c r="F24" s="4">
        <v>0</v>
      </c>
      <c r="G24" t="str">
        <f t="shared" si="0"/>
        <v>***</v>
      </c>
    </row>
    <row r="25" spans="1:7" x14ac:dyDescent="0.25">
      <c r="A25" t="s">
        <v>46</v>
      </c>
      <c r="B25">
        <v>-5.6414996600000003E-2</v>
      </c>
      <c r="C25">
        <v>0.94514679999999995</v>
      </c>
      <c r="D25">
        <v>4.7165380000000002E-3</v>
      </c>
      <c r="E25">
        <v>-11.96</v>
      </c>
      <c r="F25" s="4">
        <v>0</v>
      </c>
      <c r="G25" t="str">
        <f t="shared" si="0"/>
        <v>***</v>
      </c>
    </row>
    <row r="26" spans="1:7" x14ac:dyDescent="0.25">
      <c r="A26" t="s">
        <v>48</v>
      </c>
      <c r="B26">
        <v>-0.2478916733</v>
      </c>
      <c r="C26">
        <v>0.78044449999999999</v>
      </c>
      <c r="D26">
        <v>0.1035870934</v>
      </c>
      <c r="E26">
        <v>-2.39</v>
      </c>
      <c r="F26" s="4">
        <v>1.7000000000000001E-2</v>
      </c>
      <c r="G26" t="str">
        <f t="shared" si="0"/>
        <v>*</v>
      </c>
    </row>
    <row r="27" spans="1:7" x14ac:dyDescent="0.25">
      <c r="A27" t="s">
        <v>47</v>
      </c>
      <c r="B27">
        <v>-0.2039507092</v>
      </c>
      <c r="C27">
        <v>0.81550259999999997</v>
      </c>
      <c r="D27">
        <v>5.8181173900000001E-2</v>
      </c>
      <c r="E27">
        <v>-3.51</v>
      </c>
      <c r="F27" s="4">
        <v>4.6000000000000001E-4</v>
      </c>
      <c r="G27" t="str">
        <f t="shared" si="0"/>
        <v>***</v>
      </c>
    </row>
    <row r="28" spans="1:7" x14ac:dyDescent="0.25">
      <c r="A28" t="s">
        <v>49</v>
      </c>
      <c r="B28">
        <v>0.2133034466</v>
      </c>
      <c r="C28">
        <v>1.2377602000000001</v>
      </c>
      <c r="D28">
        <v>0.27528099760000002</v>
      </c>
      <c r="E28">
        <v>0.77</v>
      </c>
      <c r="F28" s="4">
        <v>0.44</v>
      </c>
      <c r="G28" t="str">
        <f t="shared" si="0"/>
        <v/>
      </c>
    </row>
    <row r="29" spans="1:7" x14ac:dyDescent="0.25">
      <c r="A29" t="s">
        <v>50</v>
      </c>
      <c r="B29">
        <v>-0.1230249207</v>
      </c>
      <c r="C29">
        <v>0.88424159999999996</v>
      </c>
      <c r="D29">
        <v>5.6539859300000002E-2</v>
      </c>
      <c r="E29">
        <v>-2.1800000000000002</v>
      </c>
      <c r="F29" s="4">
        <v>0.03</v>
      </c>
      <c r="G29" t="str">
        <f t="shared" si="0"/>
        <v>*</v>
      </c>
    </row>
    <row r="30" spans="1:7" x14ac:dyDescent="0.25">
      <c r="A30" t="s">
        <v>51</v>
      </c>
      <c r="B30">
        <v>1.97149688E-2</v>
      </c>
      <c r="C30">
        <v>1.0199106</v>
      </c>
      <c r="D30">
        <v>6.6294635500000004E-2</v>
      </c>
      <c r="E30">
        <v>0.3</v>
      </c>
      <c r="F30" s="4">
        <v>0.77</v>
      </c>
      <c r="G30" t="str">
        <f t="shared" si="0"/>
        <v/>
      </c>
    </row>
    <row r="31" spans="1:7" x14ac:dyDescent="0.25">
      <c r="A31" t="s">
        <v>52</v>
      </c>
      <c r="B31">
        <v>0.1353571764</v>
      </c>
      <c r="C31">
        <v>1.1449457000000001</v>
      </c>
      <c r="D31">
        <v>0.22441350060000001</v>
      </c>
      <c r="E31">
        <v>0.6</v>
      </c>
      <c r="F31" s="4">
        <v>0.55000000000000004</v>
      </c>
      <c r="G31" t="str">
        <f t="shared" si="0"/>
        <v/>
      </c>
    </row>
    <row r="32" spans="1:7" x14ac:dyDescent="0.25">
      <c r="A32" t="s">
        <v>53</v>
      </c>
      <c r="B32">
        <v>0.25733328049999998</v>
      </c>
      <c r="C32">
        <v>1.2934760999999999</v>
      </c>
      <c r="D32">
        <v>0.25094201579999997</v>
      </c>
      <c r="E32">
        <v>1.03</v>
      </c>
      <c r="F32" s="4">
        <v>0.31</v>
      </c>
      <c r="G32" t="str">
        <f t="shared" si="0"/>
        <v/>
      </c>
    </row>
    <row r="33" spans="1:7" x14ac:dyDescent="0.25">
      <c r="A33" t="s">
        <v>54</v>
      </c>
      <c r="B33">
        <v>1.6942285099999999E-2</v>
      </c>
      <c r="C33">
        <v>1.0170866000000001</v>
      </c>
      <c r="D33">
        <v>0.27207898790000001</v>
      </c>
      <c r="E33">
        <v>0.06</v>
      </c>
      <c r="F33" s="4">
        <v>0.95</v>
      </c>
      <c r="G33" t="str">
        <f t="shared" si="0"/>
        <v/>
      </c>
    </row>
    <row r="34" spans="1:7" x14ac:dyDescent="0.25">
      <c r="A34" t="s">
        <v>55</v>
      </c>
      <c r="B34">
        <v>-0.1904673932</v>
      </c>
      <c r="C34">
        <v>0.82657270000000005</v>
      </c>
      <c r="D34">
        <v>0.24928852369999999</v>
      </c>
      <c r="E34">
        <v>-0.76</v>
      </c>
      <c r="F34" s="4">
        <v>0.44</v>
      </c>
      <c r="G34" t="str">
        <f t="shared" si="0"/>
        <v/>
      </c>
    </row>
    <row r="35" spans="1:7" x14ac:dyDescent="0.25">
      <c r="A35" t="s">
        <v>56</v>
      </c>
      <c r="B35">
        <v>-0.1454040338</v>
      </c>
      <c r="C35">
        <v>0.86467289999999997</v>
      </c>
      <c r="D35">
        <v>0.33110032020000002</v>
      </c>
      <c r="E35">
        <v>-0.44</v>
      </c>
      <c r="F35" s="4">
        <v>0.66</v>
      </c>
      <c r="G35" t="str">
        <f t="shared" si="0"/>
        <v/>
      </c>
    </row>
    <row r="36" spans="1:7" x14ac:dyDescent="0.25">
      <c r="A36" t="s">
        <v>57</v>
      </c>
      <c r="B36">
        <v>3.87392732E-2</v>
      </c>
      <c r="C36">
        <v>1.0394994</v>
      </c>
      <c r="D36">
        <v>0.26906393299999998</v>
      </c>
      <c r="E36">
        <v>0.14000000000000001</v>
      </c>
      <c r="F36" s="4">
        <v>0.89</v>
      </c>
      <c r="G36" t="str">
        <f t="shared" si="0"/>
        <v/>
      </c>
    </row>
    <row r="37" spans="1:7" x14ac:dyDescent="0.25">
      <c r="A37" t="s">
        <v>58</v>
      </c>
      <c r="B37">
        <v>-0.21813647820000001</v>
      </c>
      <c r="C37">
        <v>0.8040157</v>
      </c>
      <c r="D37">
        <v>0.31516857129999998</v>
      </c>
      <c r="E37">
        <v>-0.69</v>
      </c>
      <c r="F37" s="4">
        <v>0.49</v>
      </c>
      <c r="G37" t="str">
        <f t="shared" si="0"/>
        <v/>
      </c>
    </row>
    <row r="38" spans="1:7" x14ac:dyDescent="0.25">
      <c r="A38" t="s">
        <v>59</v>
      </c>
      <c r="B38">
        <v>0.1152592237</v>
      </c>
      <c r="C38">
        <v>1.1221642999999999</v>
      </c>
      <c r="D38">
        <v>0.21988850269999999</v>
      </c>
      <c r="E38">
        <v>0.52</v>
      </c>
      <c r="F38" s="4">
        <v>0.6</v>
      </c>
      <c r="G38" t="str">
        <f t="shared" si="0"/>
        <v/>
      </c>
    </row>
    <row r="39" spans="1:7" x14ac:dyDescent="0.25">
      <c r="A39" t="s">
        <v>60</v>
      </c>
      <c r="B39">
        <v>-0.1224427951</v>
      </c>
      <c r="C39">
        <v>0.88475649999999995</v>
      </c>
      <c r="D39">
        <v>0.2328867224</v>
      </c>
      <c r="E39">
        <v>-0.53</v>
      </c>
      <c r="F39" s="4">
        <v>0.6</v>
      </c>
      <c r="G39" t="str">
        <f t="shared" si="0"/>
        <v/>
      </c>
    </row>
    <row r="40" spans="1:7" x14ac:dyDescent="0.25">
      <c r="A40" t="s">
        <v>61</v>
      </c>
      <c r="B40">
        <v>0.1134244048</v>
      </c>
      <c r="C40">
        <v>1.1201072000000001</v>
      </c>
      <c r="D40">
        <v>0.22214284510000001</v>
      </c>
      <c r="E40">
        <v>0.51</v>
      </c>
      <c r="F40" s="4">
        <v>0.61</v>
      </c>
      <c r="G40" t="str">
        <f t="shared" si="0"/>
        <v/>
      </c>
    </row>
    <row r="41" spans="1:7" x14ac:dyDescent="0.25">
      <c r="A41" t="s">
        <v>62</v>
      </c>
      <c r="B41">
        <v>-1.51862448E-2</v>
      </c>
      <c r="C41">
        <v>0.98492849999999998</v>
      </c>
      <c r="D41">
        <v>0.22819659810000001</v>
      </c>
      <c r="E41">
        <v>-7.0000000000000007E-2</v>
      </c>
      <c r="F41" s="4">
        <v>0.95</v>
      </c>
      <c r="G41" t="str">
        <f t="shared" si="0"/>
        <v/>
      </c>
    </row>
    <row r="42" spans="1:7" x14ac:dyDescent="0.25">
      <c r="A42" t="s">
        <v>63</v>
      </c>
      <c r="B42">
        <v>0.2544388528</v>
      </c>
      <c r="C42">
        <v>1.2897377000000001</v>
      </c>
      <c r="D42">
        <v>0.2006956963</v>
      </c>
      <c r="E42">
        <v>1.27</v>
      </c>
      <c r="F42" s="4">
        <v>0.2</v>
      </c>
      <c r="G42" t="str">
        <f t="shared" si="0"/>
        <v/>
      </c>
    </row>
    <row r="43" spans="1:7" x14ac:dyDescent="0.25">
      <c r="A43" t="s">
        <v>64</v>
      </c>
      <c r="B43">
        <v>0.12340573420000001</v>
      </c>
      <c r="C43">
        <v>1.1313434</v>
      </c>
      <c r="D43">
        <v>0.2014485218</v>
      </c>
      <c r="E43">
        <v>0.61</v>
      </c>
      <c r="F43" s="4">
        <v>0.54</v>
      </c>
      <c r="G43" t="str">
        <f t="shared" si="0"/>
        <v/>
      </c>
    </row>
    <row r="44" spans="1:7" x14ac:dyDescent="0.25">
      <c r="A44" t="s">
        <v>65</v>
      </c>
      <c r="B44">
        <v>0.1811578415</v>
      </c>
      <c r="C44">
        <v>1.1986044</v>
      </c>
      <c r="D44">
        <v>0.20657754480000001</v>
      </c>
      <c r="E44">
        <v>0.88</v>
      </c>
      <c r="F44" s="4">
        <v>0.38</v>
      </c>
      <c r="G44" t="str">
        <f t="shared" si="0"/>
        <v/>
      </c>
    </row>
    <row r="45" spans="1:7" x14ac:dyDescent="0.25">
      <c r="A45" t="s">
        <v>66</v>
      </c>
      <c r="B45">
        <v>0.1302843015</v>
      </c>
      <c r="C45">
        <v>1.1391522000000001</v>
      </c>
      <c r="D45">
        <v>0.19666219579999999</v>
      </c>
      <c r="E45">
        <v>0.66</v>
      </c>
      <c r="F45" s="4">
        <v>0.51</v>
      </c>
      <c r="G45" t="str">
        <f t="shared" si="0"/>
        <v/>
      </c>
    </row>
    <row r="46" spans="1:7" x14ac:dyDescent="0.25">
      <c r="A46" t="s">
        <v>67</v>
      </c>
      <c r="B46">
        <v>8.9924884799999993E-2</v>
      </c>
      <c r="C46">
        <v>1.0940920999999999</v>
      </c>
      <c r="D46">
        <v>0.1936349523</v>
      </c>
      <c r="E46">
        <v>0.46</v>
      </c>
      <c r="F46" s="4">
        <v>0.64</v>
      </c>
      <c r="G46" t="str">
        <f t="shared" si="0"/>
        <v/>
      </c>
    </row>
    <row r="47" spans="1:7" x14ac:dyDescent="0.25">
      <c r="A47" t="s">
        <v>68</v>
      </c>
      <c r="B47">
        <v>0.21236872130000001</v>
      </c>
      <c r="C47">
        <v>1.2366037999999999</v>
      </c>
      <c r="D47">
        <v>0.32063077340000001</v>
      </c>
      <c r="E47">
        <v>0.66</v>
      </c>
      <c r="F47" s="4">
        <v>0.51</v>
      </c>
      <c r="G47" t="str">
        <f t="shared" si="0"/>
        <v/>
      </c>
    </row>
    <row r="48" spans="1:7" x14ac:dyDescent="0.25">
      <c r="A48" t="s">
        <v>69</v>
      </c>
      <c r="B48">
        <v>0.29739558150000001</v>
      </c>
      <c r="C48">
        <v>1.3463478</v>
      </c>
      <c r="D48">
        <v>0.21830943920000001</v>
      </c>
      <c r="E48">
        <v>1.36</v>
      </c>
      <c r="F48" s="4">
        <v>0.17</v>
      </c>
      <c r="G48" t="str">
        <f t="shared" si="0"/>
        <v/>
      </c>
    </row>
    <row r="49" spans="1:7" x14ac:dyDescent="0.25">
      <c r="A49" t="s">
        <v>70</v>
      </c>
      <c r="B49">
        <v>0.11217719869999999</v>
      </c>
      <c r="C49">
        <v>1.1187111000000001</v>
      </c>
      <c r="D49">
        <v>0.2172548782</v>
      </c>
      <c r="E49">
        <v>0.52</v>
      </c>
      <c r="F49" s="4">
        <v>0.61</v>
      </c>
      <c r="G49" t="str">
        <f t="shared" si="0"/>
        <v/>
      </c>
    </row>
    <row r="50" spans="1:7" x14ac:dyDescent="0.25">
      <c r="A50" t="s">
        <v>71</v>
      </c>
      <c r="B50">
        <v>0.106085838</v>
      </c>
      <c r="C50">
        <v>1.1119173</v>
      </c>
      <c r="D50">
        <v>0.20250994410000001</v>
      </c>
      <c r="E50">
        <v>0.52</v>
      </c>
      <c r="F50" s="4">
        <v>0.6</v>
      </c>
      <c r="G50" t="str">
        <f t="shared" si="0"/>
        <v/>
      </c>
    </row>
    <row r="51" spans="1:7" x14ac:dyDescent="0.25">
      <c r="A51" t="s">
        <v>72</v>
      </c>
      <c r="B51">
        <v>0.1646453034</v>
      </c>
      <c r="C51">
        <v>1.1789749</v>
      </c>
      <c r="D51">
        <v>0.19823524670000001</v>
      </c>
      <c r="E51">
        <v>0.83</v>
      </c>
      <c r="F51" s="4">
        <v>0.41</v>
      </c>
      <c r="G51" t="str">
        <f t="shared" si="0"/>
        <v/>
      </c>
    </row>
    <row r="52" spans="1:7" x14ac:dyDescent="0.25">
      <c r="A52" t="s">
        <v>73</v>
      </c>
      <c r="B52">
        <v>-0.18931064480000001</v>
      </c>
      <c r="C52">
        <v>0.82752939999999997</v>
      </c>
      <c r="D52">
        <v>0.24864688160000001</v>
      </c>
      <c r="E52">
        <v>-0.76</v>
      </c>
      <c r="F52" s="4">
        <v>0.45</v>
      </c>
      <c r="G52" t="str">
        <f t="shared" si="0"/>
        <v/>
      </c>
    </row>
    <row r="53" spans="1:7" x14ac:dyDescent="0.25">
      <c r="A53" t="s">
        <v>74</v>
      </c>
      <c r="B53">
        <v>-0.77623065940000002</v>
      </c>
      <c r="C53">
        <v>0.46013720000000002</v>
      </c>
      <c r="D53">
        <v>0.32396231289999999</v>
      </c>
      <c r="E53">
        <v>-2.4</v>
      </c>
      <c r="F53" s="4">
        <v>1.7000000000000001E-2</v>
      </c>
      <c r="G53" t="str">
        <f t="shared" si="0"/>
        <v>*</v>
      </c>
    </row>
    <row r="54" spans="1:7" x14ac:dyDescent="0.25">
      <c r="A54" t="s">
        <v>75</v>
      </c>
      <c r="B54">
        <v>-0.50569232409999998</v>
      </c>
      <c r="C54">
        <v>0.60308790000000001</v>
      </c>
      <c r="D54">
        <v>0.21748455859999999</v>
      </c>
      <c r="E54">
        <v>-2.33</v>
      </c>
      <c r="F54" s="4">
        <v>0.02</v>
      </c>
      <c r="G54" t="str">
        <f t="shared" si="0"/>
        <v>*</v>
      </c>
    </row>
    <row r="55" spans="1:7" x14ac:dyDescent="0.25">
      <c r="A55" t="s">
        <v>76</v>
      </c>
      <c r="B55">
        <v>-0.25454614949999999</v>
      </c>
      <c r="C55">
        <v>0.77526830000000002</v>
      </c>
      <c r="D55">
        <v>0.2122206639</v>
      </c>
      <c r="E55">
        <v>-1.2</v>
      </c>
      <c r="F55" s="4">
        <v>0.23</v>
      </c>
      <c r="G55" t="str">
        <f t="shared" si="0"/>
        <v/>
      </c>
    </row>
    <row r="56" spans="1:7" x14ac:dyDescent="0.25">
      <c r="A56" t="s">
        <v>77</v>
      </c>
      <c r="B56">
        <v>-0.46231549259999999</v>
      </c>
      <c r="C56">
        <v>0.62982360000000004</v>
      </c>
      <c r="D56">
        <v>0.1979638655</v>
      </c>
      <c r="E56">
        <v>-2.34</v>
      </c>
      <c r="F56" s="4">
        <v>0.02</v>
      </c>
      <c r="G56" t="str">
        <f t="shared" si="0"/>
        <v>*</v>
      </c>
    </row>
    <row r="57" spans="1:7" x14ac:dyDescent="0.25">
      <c r="A57" t="s">
        <v>78</v>
      </c>
      <c r="B57">
        <v>-0.5876225531</v>
      </c>
      <c r="C57">
        <v>0.55564670000000005</v>
      </c>
      <c r="D57">
        <v>0.346685723</v>
      </c>
      <c r="E57">
        <v>-1.69</v>
      </c>
      <c r="F57" s="4">
        <v>0.09</v>
      </c>
      <c r="G57" t="str">
        <f t="shared" si="0"/>
        <v>^</v>
      </c>
    </row>
    <row r="58" spans="1:7" x14ac:dyDescent="0.25">
      <c r="A58" t="s">
        <v>79</v>
      </c>
      <c r="B58">
        <v>-0.59296856340000004</v>
      </c>
      <c r="C58">
        <v>0.55268419999999996</v>
      </c>
      <c r="D58">
        <v>0.20031264739999999</v>
      </c>
      <c r="E58">
        <v>-2.96</v>
      </c>
      <c r="F58" s="4">
        <v>3.0999999999999999E-3</v>
      </c>
      <c r="G58" t="str">
        <f t="shared" si="0"/>
        <v>**</v>
      </c>
    </row>
    <row r="59" spans="1:7" x14ac:dyDescent="0.25">
      <c r="A59" t="s">
        <v>80</v>
      </c>
      <c r="B59">
        <v>-0.53407947690000002</v>
      </c>
      <c r="C59">
        <v>0.58620870000000003</v>
      </c>
      <c r="D59">
        <v>0.21970694630000001</v>
      </c>
      <c r="E59">
        <v>-2.4300000000000002</v>
      </c>
      <c r="F59" s="4">
        <v>1.4999999999999999E-2</v>
      </c>
      <c r="G59" t="str">
        <f t="shared" si="0"/>
        <v>*</v>
      </c>
    </row>
    <row r="60" spans="1:7" x14ac:dyDescent="0.25">
      <c r="A60" t="s">
        <v>81</v>
      </c>
      <c r="B60">
        <v>-0.4267668724</v>
      </c>
      <c r="C60">
        <v>0.65261570000000002</v>
      </c>
      <c r="D60">
        <v>0.21023513790000001</v>
      </c>
      <c r="E60">
        <v>-2.0299999999999998</v>
      </c>
      <c r="F60" s="4">
        <v>4.2000000000000003E-2</v>
      </c>
      <c r="G60" t="str">
        <f t="shared" si="0"/>
        <v>*</v>
      </c>
    </row>
    <row r="61" spans="1:7" x14ac:dyDescent="0.25">
      <c r="A61" t="s">
        <v>82</v>
      </c>
      <c r="B61">
        <v>-0.4588178107</v>
      </c>
      <c r="C61">
        <v>0.63203039999999999</v>
      </c>
      <c r="D61">
        <v>0.20155320539999999</v>
      </c>
      <c r="E61">
        <v>-2.2799999999999998</v>
      </c>
      <c r="F61" s="4">
        <v>2.3E-2</v>
      </c>
      <c r="G61" t="str">
        <f t="shared" si="0"/>
        <v>*</v>
      </c>
    </row>
    <row r="62" spans="1:7" x14ac:dyDescent="0.25">
      <c r="A62" t="s">
        <v>83</v>
      </c>
      <c r="B62">
        <v>-0.40218695599999998</v>
      </c>
      <c r="C62">
        <v>0.66885570000000005</v>
      </c>
      <c r="D62">
        <v>0.19249601699999999</v>
      </c>
      <c r="E62">
        <v>-2.09</v>
      </c>
      <c r="F62" s="4">
        <v>3.6999999999999998E-2</v>
      </c>
      <c r="G62" t="str">
        <f t="shared" si="0"/>
        <v>*</v>
      </c>
    </row>
    <row r="63" spans="1:7" x14ac:dyDescent="0.25">
      <c r="A63" t="s">
        <v>84</v>
      </c>
      <c r="B63">
        <v>-0.47946834729999999</v>
      </c>
      <c r="C63">
        <v>0.61911249999999995</v>
      </c>
      <c r="D63">
        <v>0.19676939160000001</v>
      </c>
      <c r="E63">
        <v>-2.44</v>
      </c>
      <c r="F63" s="4">
        <v>1.4999999999999999E-2</v>
      </c>
      <c r="G63" t="str">
        <f t="shared" si="0"/>
        <v>*</v>
      </c>
    </row>
    <row r="64" spans="1:7" x14ac:dyDescent="0.25">
      <c r="A64" t="s">
        <v>85</v>
      </c>
      <c r="B64">
        <v>-0.35921987059999999</v>
      </c>
      <c r="C64">
        <v>0.69822079999999997</v>
      </c>
      <c r="D64">
        <v>0.21732419959999999</v>
      </c>
      <c r="E64">
        <v>-1.65</v>
      </c>
      <c r="F64" s="4">
        <v>9.8000000000000004E-2</v>
      </c>
      <c r="G64" t="str">
        <f t="shared" si="0"/>
        <v>^</v>
      </c>
    </row>
    <row r="65" spans="1:7" x14ac:dyDescent="0.25">
      <c r="A65" t="s">
        <v>86</v>
      </c>
      <c r="B65">
        <v>-0.5383896024</v>
      </c>
      <c r="C65">
        <v>0.58368750000000003</v>
      </c>
      <c r="D65">
        <v>0.2099991846</v>
      </c>
      <c r="E65">
        <v>-2.56</v>
      </c>
      <c r="F65" s="4">
        <v>0.01</v>
      </c>
      <c r="G65" t="str">
        <f t="shared" si="0"/>
        <v>*</v>
      </c>
    </row>
    <row r="66" spans="1:7" x14ac:dyDescent="0.25">
      <c r="A66" t="s">
        <v>87</v>
      </c>
      <c r="B66">
        <v>-0.56918744759999995</v>
      </c>
      <c r="C66">
        <v>0.56598510000000002</v>
      </c>
      <c r="D66">
        <v>0.21318956950000001</v>
      </c>
      <c r="E66">
        <v>-2.67</v>
      </c>
      <c r="F66" s="4">
        <v>7.6E-3</v>
      </c>
      <c r="G66" t="str">
        <f t="shared" si="0"/>
        <v>**</v>
      </c>
    </row>
    <row r="67" spans="1:7" x14ac:dyDescent="0.25">
      <c r="A67" t="s">
        <v>88</v>
      </c>
      <c r="B67">
        <v>-0.51825861610000001</v>
      </c>
      <c r="C67">
        <v>0.59555670000000005</v>
      </c>
      <c r="D67">
        <v>0.41121858179999998</v>
      </c>
      <c r="E67">
        <v>-1.26</v>
      </c>
      <c r="F67" s="4">
        <v>0.21</v>
      </c>
      <c r="G67" t="str">
        <f t="shared" ref="G67:G68" si="1">IF(F67&lt;0.001,"***",IF(F67&lt;0.01,"**",IF(F67&lt;0.05,"*",IF(F67&lt;0.1,"^",""))))</f>
        <v/>
      </c>
    </row>
    <row r="68" spans="1:7" x14ac:dyDescent="0.25">
      <c r="A68" t="s">
        <v>89</v>
      </c>
      <c r="B68">
        <v>-0.51130547459999998</v>
      </c>
      <c r="C68">
        <v>0.59971220000000003</v>
      </c>
      <c r="D68">
        <v>0.2251631593</v>
      </c>
      <c r="E68">
        <v>-2.27</v>
      </c>
      <c r="F68" s="4">
        <v>2.3E-2</v>
      </c>
      <c r="G68" t="str">
        <f t="shared" si="1"/>
        <v>*</v>
      </c>
    </row>
    <row r="70" spans="1:7" x14ac:dyDescent="0.25">
      <c r="B70" t="s">
        <v>16</v>
      </c>
      <c r="C70" t="s">
        <v>17</v>
      </c>
      <c r="D70" t="s">
        <v>18</v>
      </c>
      <c r="E70" t="s">
        <v>19</v>
      </c>
    </row>
    <row r="71" spans="1:7" x14ac:dyDescent="0.25">
      <c r="B71" t="s">
        <v>20</v>
      </c>
      <c r="C71" t="s">
        <v>21</v>
      </c>
      <c r="D71">
        <v>0.37757600000000002</v>
      </c>
      <c r="E71">
        <v>0.14256360000000001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F295-AB2E-413A-A9E0-35598F6A239C}">
  <dimension ref="A2:F63"/>
  <sheetViews>
    <sheetView topLeftCell="A49" workbookViewId="0">
      <selection activeCell="B63" sqref="B63"/>
    </sheetView>
  </sheetViews>
  <sheetFormatPr defaultRowHeight="15" x14ac:dyDescent="0.25"/>
  <cols>
    <col min="1" max="1" width="3" bestFit="1" customWidth="1"/>
    <col min="2" max="2" width="23.140625" bestFit="1" customWidth="1"/>
    <col min="3" max="6" width="15.7109375" style="3" customWidth="1"/>
  </cols>
  <sheetData>
    <row r="2" spans="1:6" ht="15.75" thickBot="1" x14ac:dyDescent="0.3">
      <c r="B2" s="10"/>
      <c r="C2" s="15" t="s">
        <v>130</v>
      </c>
      <c r="D2" s="15" t="s">
        <v>131</v>
      </c>
      <c r="E2" s="15" t="s">
        <v>132</v>
      </c>
      <c r="F2" s="15" t="s">
        <v>133</v>
      </c>
    </row>
    <row r="3" spans="1:6" x14ac:dyDescent="0.25">
      <c r="B3" s="25" t="s">
        <v>0</v>
      </c>
      <c r="C3" s="8" t="str">
        <f>_xlfn.CONCAT(ROUND('mod2'!B2,4)," ",'mod2'!G2)</f>
        <v>-0.0481 *</v>
      </c>
      <c r="D3" s="6" t="str">
        <f>_xlfn.CONCAT(ROUND('mod2.fr'!B2,4)," ",'mod2.fr'!G2)</f>
        <v>-0.0457 *</v>
      </c>
      <c r="E3" s="8" t="str">
        <f>_xlfn.CONCAT(ROUND('mod3.fr'!B2,4)," ",'mod3.fr'!G2)</f>
        <v>-0.0406 ^</v>
      </c>
      <c r="F3" s="6" t="str">
        <f>_xlfn.CONCAT(ROUND('mod4.fr'!B2,4)," ",'mod4.fr'!G2)</f>
        <v>-0.0409 ^</v>
      </c>
    </row>
    <row r="4" spans="1:6" x14ac:dyDescent="0.25">
      <c r="B4" s="26" t="s">
        <v>1</v>
      </c>
      <c r="C4" s="9" t="str">
        <f>_xlfn.CONCAT("(",ROUND('mod2'!D2,4),")")</f>
        <v>(0.0191)</v>
      </c>
      <c r="D4" s="7" t="str">
        <f>_xlfn.CONCAT("(",ROUND('mod2.fr'!D2,4),")")</f>
        <v>(0.0228)</v>
      </c>
      <c r="E4" s="9" t="str">
        <f>_xlfn.CONCAT("(",ROUND('mod3.fr'!D2,4),")")</f>
        <v>(0.0226)</v>
      </c>
      <c r="F4" s="7" t="str">
        <f>_xlfn.CONCAT("(",ROUND('mod4.fr'!D2,4),")")</f>
        <v>(0.0226)</v>
      </c>
    </row>
    <row r="5" spans="1:6" x14ac:dyDescent="0.25">
      <c r="A5">
        <v>1</v>
      </c>
      <c r="B5" s="25" t="s">
        <v>2</v>
      </c>
      <c r="C5" s="8" t="str">
        <f ca="1">_xlfn.CONCAT(ROUND(OFFSET('mod2'!$B$2,Table3!A5,0),4)," ",OFFSET('mod2'!$G$2,Table3!A5,0))</f>
        <v>-0.1049 ***</v>
      </c>
      <c r="D5" s="6" t="str">
        <f ca="1">_xlfn.CONCAT(ROUND(OFFSET('mod2'!$B$2,Table3!A5,0),4)," ",OFFSET('mod2.fr'!$G$2,Table3!A5,0))</f>
        <v>-0.1049 ***</v>
      </c>
      <c r="E5" s="8" t="str">
        <f ca="1">_xlfn.CONCAT(ROUND(OFFSET('mod3.fr'!$B$2,Table3!A5,0),4)," ",OFFSET('mod3.fr'!$G$2,Table3!A5,0))</f>
        <v>-0.1131 ***</v>
      </c>
      <c r="F5" s="6" t="str">
        <f ca="1">_xlfn.CONCAT(ROUND(OFFSET('mod4.fr'!$B$2,Table3!A5,0),4)," ",OFFSET('mod4.fr'!$G$2,Table3!A5,0))</f>
        <v>-0.106 ***</v>
      </c>
    </row>
    <row r="6" spans="1:6" x14ac:dyDescent="0.25">
      <c r="B6" s="26" t="s">
        <v>1</v>
      </c>
      <c r="C6" s="9" t="str">
        <f ca="1">_xlfn.CONCAT("(",ROUND(OFFSET('mod2'!$D$2,Table3!A5,0),4),")")</f>
        <v>(0.0203)</v>
      </c>
      <c r="D6" s="7" t="str">
        <f ca="1">_xlfn.CONCAT("(",ROUND(OFFSET('mod2.fr'!$D$2,Table3!A5,0),4),")")</f>
        <v>(0.0257)</v>
      </c>
      <c r="E6" s="9" t="str">
        <f ca="1">_xlfn.CONCAT("(",ROUND(OFFSET('mod3.fr'!$D$2,Table3!A5,0),4),")")</f>
        <v>(0.0254)</v>
      </c>
      <c r="F6" s="7" t="str">
        <f ca="1">_xlfn.CONCAT("(",ROUND(OFFSET('mod4.fr'!$D$2,Table3!A5,0),4),")")</f>
        <v>(0.0253)</v>
      </c>
    </row>
    <row r="7" spans="1:6" x14ac:dyDescent="0.25">
      <c r="A7">
        <f>A5+1</f>
        <v>2</v>
      </c>
      <c r="B7" s="25" t="s">
        <v>94</v>
      </c>
      <c r="C7" s="8" t="str">
        <f ca="1">_xlfn.CONCAT(ROUND(OFFSET('mod2'!$B$2,Table3!A7,0),4)," ",OFFSET('mod2'!$G$2,Table3!A7,0))</f>
        <v>0.0541 **</v>
      </c>
      <c r="D7" s="6" t="str">
        <f ca="1">_xlfn.CONCAT(ROUND(OFFSET('mod2'!$B$2,Table3!A7,0),4)," ",OFFSET('mod2.fr'!$G$2,Table3!A7,0))</f>
        <v>0.0541 ***</v>
      </c>
      <c r="E7" s="8" t="str">
        <f ca="1">_xlfn.CONCAT(ROUND(OFFSET('mod3.fr'!$B$2,Table3!A7,0),4)," ",OFFSET('mod3.fr'!$G$2,Table3!A7,0))</f>
        <v>0.0638 **</v>
      </c>
      <c r="F7" s="6" t="str">
        <f ca="1">_xlfn.CONCAT(ROUND(OFFSET('mod4.fr'!$B$2,Table3!A7,0),4)," ",OFFSET('mod4.fr'!$G$2,Table3!A7,0))</f>
        <v>0.0672 **</v>
      </c>
    </row>
    <row r="8" spans="1:6" x14ac:dyDescent="0.25">
      <c r="B8" s="26"/>
      <c r="C8" s="9" t="str">
        <f ca="1">_xlfn.CONCAT("(",ROUND(OFFSET('mod2'!$D$2,Table3!A7,0),4),")")</f>
        <v>(0.0167)</v>
      </c>
      <c r="D8" s="7" t="str">
        <f ca="1">_xlfn.CONCAT("(",ROUND(OFFSET('mod2.fr'!$D$2,Table3!A7,0),4),")")</f>
        <v>(0.0219)</v>
      </c>
      <c r="E8" s="9" t="str">
        <f ca="1">_xlfn.CONCAT("(",ROUND(OFFSET('mod3.fr'!$D$2,Table3!A7,0),4),")")</f>
        <v>(0.0216)</v>
      </c>
      <c r="F8" s="7" t="str">
        <f ca="1">_xlfn.CONCAT("(",ROUND(OFFSET('mod4.fr'!$D$2,Table3!A7,0),4),")")</f>
        <v>(0.0221)</v>
      </c>
    </row>
    <row r="9" spans="1:6" x14ac:dyDescent="0.25">
      <c r="A9">
        <f>A7+1</f>
        <v>3</v>
      </c>
      <c r="B9" s="25" t="s">
        <v>33</v>
      </c>
      <c r="C9" s="8" t="str">
        <f ca="1">_xlfn.CONCAT(ROUND(OFFSET('mod2'!$B$2,Table3!A9,0),4)," ",OFFSET('mod2'!$G$2,Table3!A9,0))</f>
        <v>-0.0672 ***</v>
      </c>
      <c r="D9" s="6" t="str">
        <f ca="1">_xlfn.CONCAT(ROUND(OFFSET('mod2'!$B$2,Table3!A9,0),4)," ",OFFSET('mod2.fr'!$G$2,Table3!A9,0))</f>
        <v>-0.0672 ***</v>
      </c>
      <c r="E9" s="8" t="str">
        <f ca="1">_xlfn.CONCAT(ROUND(OFFSET('mod3.fr'!$B$2,Table3!A9,0),4)," ",OFFSET('mod3.fr'!$G$2,Table3!A9,0))</f>
        <v>-0.0409 ***</v>
      </c>
      <c r="F9" s="6" t="str">
        <f ca="1">_xlfn.CONCAT(ROUND(OFFSET('mod4.fr'!$B$2,Table3!A9,0),4)," ",OFFSET('mod4.fr'!$G$2,Table3!A9,0))</f>
        <v>-0.0444 ***</v>
      </c>
    </row>
    <row r="10" spans="1:6" x14ac:dyDescent="0.25">
      <c r="B10" s="26"/>
      <c r="C10" s="9" t="str">
        <f ca="1">_xlfn.CONCAT("(",ROUND(OFFSET('mod2'!$D$2,Table3!A9,0),4),")")</f>
        <v>(0.0037)</v>
      </c>
      <c r="D10" s="7" t="str">
        <f ca="1">_xlfn.CONCAT("(",ROUND(OFFSET('mod2.fr'!$D$2,Table3!A9,0),4),")")</f>
        <v>(0.0044)</v>
      </c>
      <c r="E10" s="9" t="str">
        <f ca="1">_xlfn.CONCAT("(",ROUND(OFFSET('mod3.fr'!$D$2,Table3!A9,0),4),")")</f>
        <v>(0.0049)</v>
      </c>
      <c r="F10" s="7" t="str">
        <f ca="1">_xlfn.CONCAT("(",ROUND(OFFSET('mod4.fr'!$D$2,Table3!A9,0),4),")")</f>
        <v>(0.0049)</v>
      </c>
    </row>
    <row r="11" spans="1:6" x14ac:dyDescent="0.25">
      <c r="A11">
        <f>A9+1</f>
        <v>4</v>
      </c>
      <c r="B11" s="25" t="s">
        <v>95</v>
      </c>
      <c r="C11" s="8" t="str">
        <f ca="1">_xlfn.CONCAT(ROUND(OFFSET('mod2'!$B$2,Table3!A11,0),4)," ",OFFSET('mod2'!$G$2,Table3!A11,0))</f>
        <v>-0.1577 ***</v>
      </c>
      <c r="D11" s="6" t="str">
        <f ca="1">_xlfn.CONCAT(ROUND(OFFSET('mod2'!$B$2,Table3!A11,0),4)," ",OFFSET('mod2.fr'!$G$2,Table3!A11,0))</f>
        <v>-0.1577 ***</v>
      </c>
      <c r="E11" s="8" t="str">
        <f ca="1">_xlfn.CONCAT(ROUND(OFFSET('mod3.fr'!$B$2,Table3!A11,0),4)," ",OFFSET('mod3.fr'!$G$2,Table3!A11,0))</f>
        <v>-0.181 ***</v>
      </c>
      <c r="F11" s="6" t="str">
        <f ca="1">_xlfn.CONCAT(ROUND(OFFSET('mod4.fr'!$B$2,Table3!A11,0),4)," ",OFFSET('mod4.fr'!$G$2,Table3!A11,0))</f>
        <v>-0.1785 ***</v>
      </c>
    </row>
    <row r="12" spans="1:6" x14ac:dyDescent="0.25">
      <c r="B12" s="26"/>
      <c r="C12" s="9" t="str">
        <f ca="1">_xlfn.CONCAT("(",ROUND(OFFSET('mod2'!$D$2,Table3!A11,0),4),")")</f>
        <v>(0.0211)</v>
      </c>
      <c r="D12" s="7" t="str">
        <f ca="1">_xlfn.CONCAT("(",ROUND(OFFSET('mod2.fr'!$D$2,Table3!A11,0),4),")")</f>
        <v>(0.0282)</v>
      </c>
      <c r="E12" s="9" t="str">
        <f ca="1">_xlfn.CONCAT("(",ROUND(OFFSET('mod3.fr'!$D$2,Table3!A11,0),4),")")</f>
        <v>(0.0279)</v>
      </c>
      <c r="F12" s="7" t="str">
        <f ca="1">_xlfn.CONCAT("(",ROUND(OFFSET('mod4.fr'!$D$2,Table3!A11,0),4),")")</f>
        <v>(0.0278)</v>
      </c>
    </row>
    <row r="13" spans="1:6" x14ac:dyDescent="0.25">
      <c r="A13">
        <f>A11+1</f>
        <v>5</v>
      </c>
      <c r="B13" s="25" t="s">
        <v>96</v>
      </c>
      <c r="C13" s="8" t="str">
        <f ca="1">_xlfn.CONCAT(ROUND(OFFSET('mod2'!$B$2,Table3!A13,0),4)," ",OFFSET('mod2'!$G$2,Table3!A13,0))</f>
        <v xml:space="preserve">-0.0128 </v>
      </c>
      <c r="D13" s="6" t="str">
        <f ca="1">_xlfn.CONCAT(ROUND(OFFSET('mod2'!$B$2,Table3!A13,0),4)," ",OFFSET('mod2.fr'!$G$2,Table3!A13,0))</f>
        <v xml:space="preserve">-0.0128 </v>
      </c>
      <c r="E13" s="8" t="str">
        <f ca="1">_xlfn.CONCAT(ROUND(OFFSET('mod3.fr'!$B$2,Table3!A13,0),4)," ",OFFSET('mod3.fr'!$G$2,Table3!A13,0))</f>
        <v xml:space="preserve">-0.0233 </v>
      </c>
      <c r="F13" s="6" t="str">
        <f ca="1">_xlfn.CONCAT(ROUND(OFFSET('mod4.fr'!$B$2,Table3!A13,0),4)," ",OFFSET('mod4.fr'!$G$2,Table3!A13,0))</f>
        <v xml:space="preserve">-0.0205 </v>
      </c>
    </row>
    <row r="14" spans="1:6" x14ac:dyDescent="0.25">
      <c r="B14" s="26"/>
      <c r="C14" s="9" t="str">
        <f ca="1">_xlfn.CONCAT("(",ROUND(OFFSET('mod2'!$D$2,Table3!A13,0),4),")")</f>
        <v>(0.0231)</v>
      </c>
      <c r="D14" s="7" t="str">
        <f ca="1">_xlfn.CONCAT("(",ROUND(OFFSET('mod2.fr'!$D$2,Table3!A13,0),4),")")</f>
        <v>(0.0304)</v>
      </c>
      <c r="E14" s="9" t="str">
        <f ca="1">_xlfn.CONCAT("(",ROUND(OFFSET('mod3.fr'!$D$2,Table3!A13,0),4),")")</f>
        <v>(0.0299)</v>
      </c>
      <c r="F14" s="7" t="str">
        <f ca="1">_xlfn.CONCAT("(",ROUND(OFFSET('mod4.fr'!$D$2,Table3!A13,0),4),")")</f>
        <v>(0.0298)</v>
      </c>
    </row>
    <row r="15" spans="1:6" x14ac:dyDescent="0.25">
      <c r="A15">
        <f>A13+1</f>
        <v>6</v>
      </c>
      <c r="B15" s="25" t="s">
        <v>97</v>
      </c>
      <c r="C15" s="8" t="str">
        <f ca="1">_xlfn.CONCAT(ROUND(OFFSET('mod2'!$B$2,Table3!A15,0),4)," ",OFFSET('mod2'!$G$2,Table3!A15,0))</f>
        <v>0.0563 *</v>
      </c>
      <c r="D15" s="6" t="str">
        <f ca="1">_xlfn.CONCAT(ROUND(OFFSET('mod2'!$B$2,Table3!A15,0),4)," ",OFFSET('mod2.fr'!$G$2,Table3!A15,0))</f>
        <v>0.0563 ^</v>
      </c>
      <c r="E15" s="8" t="str">
        <f ca="1">_xlfn.CONCAT(ROUND(OFFSET('mod3.fr'!$B$2,Table3!A15,0),4)," ",OFFSET('mod3.fr'!$G$2,Table3!A15,0))</f>
        <v xml:space="preserve">0.0499 </v>
      </c>
      <c r="F15" s="6" t="str">
        <f ca="1">_xlfn.CONCAT(ROUND(OFFSET('mod4.fr'!$B$2,Table3!A15,0),4)," ",OFFSET('mod4.fr'!$G$2,Table3!A15,0))</f>
        <v>0.0517 ^</v>
      </c>
    </row>
    <row r="16" spans="1:6" x14ac:dyDescent="0.25">
      <c r="B16" s="26"/>
      <c r="C16" s="9" t="str">
        <f ca="1">_xlfn.CONCAT("(",ROUND(OFFSET('mod2'!$D$2,Table3!A15,0),4),")")</f>
        <v>(0.0259)</v>
      </c>
      <c r="D16" s="7" t="str">
        <f ca="1">_xlfn.CONCAT("(",ROUND(OFFSET('mod2.fr'!$D$2,Table3!A15,0),4),")")</f>
        <v>(0.0309)</v>
      </c>
      <c r="E16" s="9" t="str">
        <f ca="1">_xlfn.CONCAT("(",ROUND(OFFSET('mod3.fr'!$D$2,Table3!A15,0),4),")")</f>
        <v>(0.0306)</v>
      </c>
      <c r="F16" s="7" t="str">
        <f ca="1">_xlfn.CONCAT("(",ROUND(OFFSET('mod4.fr'!$D$2,Table3!A15,0),4),")")</f>
        <v>(0.0306)</v>
      </c>
    </row>
    <row r="17" spans="1:6" x14ac:dyDescent="0.25">
      <c r="A17">
        <f>A15+1</f>
        <v>7</v>
      </c>
      <c r="B17" s="25" t="s">
        <v>98</v>
      </c>
      <c r="C17" s="8" t="str">
        <f ca="1">_xlfn.CONCAT(ROUND(OFFSET('mod2'!$B$2,Table3!A17,0),4)," ",OFFSET('mod2'!$G$2,Table3!A17,0))</f>
        <v xml:space="preserve">-0.0548 </v>
      </c>
      <c r="D17" s="6" t="str">
        <f ca="1">_xlfn.CONCAT(ROUND(OFFSET('mod2'!$B$2,Table3!A17,0),4)," ",OFFSET('mod2.fr'!$G$2,Table3!A17,0))</f>
        <v xml:space="preserve">-0.0548 </v>
      </c>
      <c r="E17" s="8" t="str">
        <f ca="1">_xlfn.CONCAT(ROUND(OFFSET('mod3.fr'!$B$2,Table3!A17,0),4)," ",OFFSET('mod3.fr'!$G$2,Table3!A17,0))</f>
        <v xml:space="preserve">-0.0514 </v>
      </c>
      <c r="F17" s="6" t="str">
        <f ca="1">_xlfn.CONCAT(ROUND(OFFSET('mod4.fr'!$B$2,Table3!A17,0),4)," ",OFFSET('mod4.fr'!$G$2,Table3!A17,0))</f>
        <v xml:space="preserve">-0.0389 </v>
      </c>
    </row>
    <row r="18" spans="1:6" x14ac:dyDescent="0.25">
      <c r="B18" s="26"/>
      <c r="C18" s="9" t="str">
        <f ca="1">_xlfn.CONCAT("(",ROUND(OFFSET('mod2'!$D$2,Table3!A17,0),4),")")</f>
        <v>(0.0456)</v>
      </c>
      <c r="D18" s="7" t="str">
        <f ca="1">_xlfn.CONCAT("(",ROUND(OFFSET('mod2.fr'!$D$2,Table3!A17,0),4),")")</f>
        <v>(0.0547)</v>
      </c>
      <c r="E18" s="9" t="str">
        <f ca="1">_xlfn.CONCAT("(",ROUND(OFFSET('mod3.fr'!$D$2,Table3!A17,0),4),")")</f>
        <v>(0.0544)</v>
      </c>
      <c r="F18" s="7" t="str">
        <f ca="1">_xlfn.CONCAT("(",ROUND(OFFSET('mod4.fr'!$D$2,Table3!A17,0),4),")")</f>
        <v>(0.0544)</v>
      </c>
    </row>
    <row r="19" spans="1:6" x14ac:dyDescent="0.25">
      <c r="A19">
        <f>A17+1</f>
        <v>8</v>
      </c>
      <c r="B19" s="25" t="s">
        <v>34</v>
      </c>
      <c r="C19" s="8" t="str">
        <f ca="1">_xlfn.CONCAT(ROUND(OFFSET('mod2'!$B$2,Table3!A19,0),4)," ",OFFSET('mod2'!$G$2,Table3!A19,0))</f>
        <v xml:space="preserve">-0.0025 </v>
      </c>
      <c r="D19" s="6" t="str">
        <f ca="1">_xlfn.CONCAT(ROUND(OFFSET('mod2'!$B$2,Table3!A19,0),4)," ",OFFSET('mod2.fr'!$G$2,Table3!A19,0))</f>
        <v xml:space="preserve">-0.0025 </v>
      </c>
      <c r="E19" s="8" t="str">
        <f ca="1">_xlfn.CONCAT(ROUND(OFFSET('mod3.fr'!$B$2,Table3!A19,0),4)," ",OFFSET('mod3.fr'!$G$2,Table3!A19,0))</f>
        <v xml:space="preserve">-0.0044 </v>
      </c>
      <c r="F19" s="6" t="str">
        <f ca="1">_xlfn.CONCAT(ROUND(OFFSET('mod4.fr'!$B$2,Table3!A19,0),4)," ",OFFSET('mod4.fr'!$G$2,Table3!A19,0))</f>
        <v xml:space="preserve">-0.0058 </v>
      </c>
    </row>
    <row r="20" spans="1:6" x14ac:dyDescent="0.25">
      <c r="B20" s="26"/>
      <c r="C20" s="9" t="str">
        <f ca="1">_xlfn.CONCAT("(",ROUND(OFFSET('mod2'!$D$2,Table3!A19,0),4),")")</f>
        <v>(0.0112)</v>
      </c>
      <c r="D20" s="7" t="str">
        <f ca="1">_xlfn.CONCAT("(",ROUND(OFFSET('mod2.fr'!$D$2,Table3!A19,0),4),")")</f>
        <v>(0.0132)</v>
      </c>
      <c r="E20" s="9" t="str">
        <f ca="1">_xlfn.CONCAT("(",ROUND(OFFSET('mod3.fr'!$D$2,Table3!A19,0),4),")")</f>
        <v>(0.0132)</v>
      </c>
      <c r="F20" s="7" t="str">
        <f ca="1">_xlfn.CONCAT("(",ROUND(OFFSET('mod4.fr'!$D$2,Table3!A19,0),4),")")</f>
        <v>(0.0131)</v>
      </c>
    </row>
    <row r="21" spans="1:6" x14ac:dyDescent="0.25">
      <c r="A21">
        <f>A19+1</f>
        <v>9</v>
      </c>
      <c r="B21" s="25" t="s">
        <v>99</v>
      </c>
      <c r="C21" s="8" t="str">
        <f ca="1">_xlfn.CONCAT(ROUND(OFFSET('mod2'!$B$2,Table3!A21,0),4)," ",OFFSET('mod2'!$G$2,Table3!A21,0))</f>
        <v>0.0094 **</v>
      </c>
      <c r="D21" s="6" t="str">
        <f ca="1">_xlfn.CONCAT(ROUND(OFFSET('mod2'!$B$2,Table3!A21,0),4)," ",OFFSET('mod2.fr'!$G$2,Table3!A21,0))</f>
        <v>0.0094 **</v>
      </c>
      <c r="E21" s="8" t="str">
        <f ca="1">_xlfn.CONCAT(ROUND(OFFSET('mod3.fr'!$B$2,Table3!A21,0),4)," ",OFFSET('mod3.fr'!$G$2,Table3!A21,0))</f>
        <v>0.0116 **</v>
      </c>
      <c r="F21" s="6" t="str">
        <f ca="1">_xlfn.CONCAT(ROUND(OFFSET('mod4.fr'!$B$2,Table3!A21,0),4)," ",OFFSET('mod4.fr'!$G$2,Table3!A21,0))</f>
        <v>0.0133 ***</v>
      </c>
    </row>
    <row r="22" spans="1:6" x14ac:dyDescent="0.25">
      <c r="B22" s="26"/>
      <c r="C22" s="9" t="str">
        <f ca="1">_xlfn.CONCAT("(",ROUND(OFFSET('mod2'!$D$2,Table3!A21,0),4),")")</f>
        <v>(0.0033)</v>
      </c>
      <c r="D22" s="7" t="str">
        <f ca="1">_xlfn.CONCAT("(",ROUND(OFFSET('mod2.fr'!$D$2,Table3!A21,0),4),")")</f>
        <v>(0.0038)</v>
      </c>
      <c r="E22" s="9" t="str">
        <f ca="1">_xlfn.CONCAT("(",ROUND(OFFSET('mod3.fr'!$D$2,Table3!A21,0),4),")")</f>
        <v>(0.0038)</v>
      </c>
      <c r="F22" s="7" t="str">
        <f ca="1">_xlfn.CONCAT("(",ROUND(OFFSET('mod4.fr'!$D$2,Table3!A21,0),4),")")</f>
        <v>(0.0038)</v>
      </c>
    </row>
    <row r="23" spans="1:6" x14ac:dyDescent="0.25">
      <c r="A23">
        <f>A21+1</f>
        <v>10</v>
      </c>
      <c r="B23" s="25" t="s">
        <v>100</v>
      </c>
      <c r="C23" s="8" t="str">
        <f ca="1">_xlfn.CONCAT(ROUND(OFFSET('mod2'!$B$2,Table3!A23,0),4)," ",OFFSET('mod2'!$G$2,Table3!A23,0))</f>
        <v>0.0669 **</v>
      </c>
      <c r="D23" s="6" t="str">
        <f ca="1">_xlfn.CONCAT(ROUND(OFFSET('mod2'!$B$2,Table3!A23,0),4)," ",OFFSET('mod2.fr'!$G$2,Table3!A23,0))</f>
        <v>0.0669 **</v>
      </c>
      <c r="E23" s="8" t="str">
        <f ca="1">_xlfn.CONCAT(ROUND(OFFSET('mod3.fr'!$B$2,Table3!A23,0),4)," ",OFFSET('mod3.fr'!$G$2,Table3!A23,0))</f>
        <v>0.0869 **</v>
      </c>
      <c r="F23" s="6" t="str">
        <f ca="1">_xlfn.CONCAT(ROUND(OFFSET('mod4.fr'!$B$2,Table3!A23,0),4)," ",OFFSET('mod4.fr'!$G$2,Table3!A23,0))</f>
        <v>0.0984 ***</v>
      </c>
    </row>
    <row r="24" spans="1:6" x14ac:dyDescent="0.25">
      <c r="B24" s="26"/>
      <c r="C24" s="9" t="str">
        <f ca="1">_xlfn.CONCAT("(",ROUND(OFFSET('mod2'!$D$2,Table3!A23,0),4),")")</f>
        <v>(0.0228)</v>
      </c>
      <c r="D24" s="7" t="str">
        <f ca="1">_xlfn.CONCAT("(",ROUND(OFFSET('mod2.fr'!$D$2,Table3!A23,0),4),")")</f>
        <v>(0.0285)</v>
      </c>
      <c r="E24" s="9" t="str">
        <f ca="1">_xlfn.CONCAT("(",ROUND(OFFSET('mod3.fr'!$D$2,Table3!A23,0),4),")")</f>
        <v>(0.0283)</v>
      </c>
      <c r="F24" s="7" t="str">
        <f ca="1">_xlfn.CONCAT("(",ROUND(OFFSET('mod4.fr'!$D$2,Table3!A23,0),4),")")</f>
        <v>(0.0282)</v>
      </c>
    </row>
    <row r="25" spans="1:6" x14ac:dyDescent="0.25">
      <c r="A25">
        <f>A23+1</f>
        <v>11</v>
      </c>
      <c r="B25" s="25" t="s">
        <v>101</v>
      </c>
      <c r="C25" s="8" t="str">
        <f ca="1">_xlfn.CONCAT(ROUND(OFFSET('mod2'!$B$2,Table3!A25,0),4)," ",OFFSET('mod2'!$G$2,Table3!A25,0))</f>
        <v>0.1701 ***</v>
      </c>
      <c r="D25" s="6" t="str">
        <f ca="1">_xlfn.CONCAT(ROUND(OFFSET('mod2'!$B$2,Table3!A25,0),4)," ",OFFSET('mod2.fr'!$G$2,Table3!A25,0))</f>
        <v>0.1701 ***</v>
      </c>
      <c r="E25" s="8" t="str">
        <f ca="1">_xlfn.CONCAT(ROUND(OFFSET('mod3.fr'!$B$2,Table3!A25,0),4)," ",OFFSET('mod3.fr'!$G$2,Table3!A25,0))</f>
        <v>0.2035 ***</v>
      </c>
      <c r="F25" s="6" t="str">
        <f ca="1">_xlfn.CONCAT(ROUND(OFFSET('mod4.fr'!$B$2,Table3!A25,0),4)," ",OFFSET('mod4.fr'!$G$2,Table3!A25,0))</f>
        <v>0.2135 ***</v>
      </c>
    </row>
    <row r="26" spans="1:6" x14ac:dyDescent="0.25">
      <c r="B26" s="26"/>
      <c r="C26" s="9" t="str">
        <f ca="1">_xlfn.CONCAT("(",ROUND(OFFSET('mod2'!$D$2,Table3!A25,0),4),")")</f>
        <v>(0.0248)</v>
      </c>
      <c r="D26" s="7" t="str">
        <f ca="1">_xlfn.CONCAT("(",ROUND(OFFSET('mod2.fr'!$D$2,Table3!A25,0),4),")")</f>
        <v>(0.0314)</v>
      </c>
      <c r="E26" s="9" t="str">
        <f ca="1">_xlfn.CONCAT("(",ROUND(OFFSET('mod3.fr'!$D$2,Table3!A25,0),4),")")</f>
        <v>(0.0311)</v>
      </c>
      <c r="F26" s="7" t="str">
        <f ca="1">_xlfn.CONCAT("(",ROUND(OFFSET('mod4.fr'!$D$2,Table3!A25,0),4),")")</f>
        <v>(0.031)</v>
      </c>
    </row>
    <row r="27" spans="1:6" x14ac:dyDescent="0.25">
      <c r="A27">
        <f>A25+1</f>
        <v>12</v>
      </c>
      <c r="B27" s="25" t="s">
        <v>102</v>
      </c>
      <c r="C27" s="8" t="str">
        <f ca="1">_xlfn.CONCAT(ROUND(OFFSET('mod2'!$B$2,Table3!A27,0),4)," ",OFFSET('mod2'!$G$2,Table3!A27,0))</f>
        <v>0.1136 **</v>
      </c>
      <c r="D27" s="6" t="str">
        <f ca="1">_xlfn.CONCAT(ROUND(OFFSET('mod2'!$B$2,Table3!A27,0),4)," ",OFFSET('mod2.fr'!$G$2,Table3!A27,0))</f>
        <v>0.1136 *</v>
      </c>
      <c r="E27" s="8" t="str">
        <f ca="1">_xlfn.CONCAT(ROUND(OFFSET('mod3.fr'!$B$2,Table3!A27,0),4)," ",OFFSET('mod3.fr'!$G$2,Table3!A27,0))</f>
        <v>0.1151 *</v>
      </c>
      <c r="F27" s="6" t="str">
        <f ca="1">_xlfn.CONCAT(ROUND(OFFSET('mod4.fr'!$B$2,Table3!A27,0),4)," ",OFFSET('mod4.fr'!$G$2,Table3!A27,0))</f>
        <v>0.1448 **</v>
      </c>
    </row>
    <row r="28" spans="1:6" x14ac:dyDescent="0.25">
      <c r="B28" s="26"/>
      <c r="C28" s="9" t="str">
        <f ca="1">_xlfn.CONCAT("(",ROUND(OFFSET('mod2'!$D$2,Table3!A27,0),4),")")</f>
        <v>(0.0383)</v>
      </c>
      <c r="D28" s="7" t="str">
        <f ca="1">_xlfn.CONCAT("(",ROUND(OFFSET('mod2.fr'!$D$2,Table3!A27,0),4),")")</f>
        <v>(0.0465)</v>
      </c>
      <c r="E28" s="9" t="str">
        <f ca="1">_xlfn.CONCAT("(",ROUND(OFFSET('mod3.fr'!$D$2,Table3!A27,0),4),")")</f>
        <v>(0.0461)</v>
      </c>
      <c r="F28" s="7" t="str">
        <f ca="1">_xlfn.CONCAT("(",ROUND(OFFSET('mod4.fr'!$D$2,Table3!A27,0),4),")")</f>
        <v>(0.0466)</v>
      </c>
    </row>
    <row r="29" spans="1:6" x14ac:dyDescent="0.25">
      <c r="A29">
        <f>A27+1</f>
        <v>13</v>
      </c>
      <c r="B29" s="25" t="s">
        <v>103</v>
      </c>
      <c r="C29" s="8" t="str">
        <f ca="1">_xlfn.CONCAT(ROUND(OFFSET('mod2'!$B$2,Table3!A29,0),4)," ",OFFSET('mod2'!$G$2,Table3!A29,0))</f>
        <v xml:space="preserve">0.0137 </v>
      </c>
      <c r="D29" s="6" t="str">
        <f ca="1">_xlfn.CONCAT(ROUND(OFFSET('mod2'!$B$2,Table3!A29,0),4)," ",OFFSET('mod2.fr'!$G$2,Table3!A29,0))</f>
        <v xml:space="preserve">0.0137 </v>
      </c>
      <c r="E29" s="8" t="str">
        <f ca="1">_xlfn.CONCAT(ROUND(OFFSET('mod3.fr'!$B$2,Table3!A29,0),4)," ",OFFSET('mod3.fr'!$G$2,Table3!A29,0))</f>
        <v xml:space="preserve">0.0054 </v>
      </c>
      <c r="F29" s="6" t="str">
        <f ca="1">_xlfn.CONCAT(ROUND(OFFSET('mod4.fr'!$B$2,Table3!A29,0),4)," ",OFFSET('mod4.fr'!$G$2,Table3!A29,0))</f>
        <v xml:space="preserve">0.0011 </v>
      </c>
    </row>
    <row r="30" spans="1:6" x14ac:dyDescent="0.25">
      <c r="B30" s="26"/>
      <c r="C30" s="9" t="str">
        <f ca="1">_xlfn.CONCAT("(",ROUND(OFFSET('mod2'!$D$2,Table3!A29,0),4),")")</f>
        <v>(0.0613)</v>
      </c>
      <c r="D30" s="7" t="str">
        <f ca="1">_xlfn.CONCAT("(",ROUND(OFFSET('mod2.fr'!$D$2,Table3!A29,0),4),")")</f>
        <v>(0.0726)</v>
      </c>
      <c r="E30" s="9" t="str">
        <f ca="1">_xlfn.CONCAT("(",ROUND(OFFSET('mod3.fr'!$D$2,Table3!A29,0),4),")")</f>
        <v>(0.0721)</v>
      </c>
      <c r="F30" s="7" t="str">
        <f ca="1">_xlfn.CONCAT("(",ROUND(OFFSET('mod4.fr'!$D$2,Table3!A29,0),4),")")</f>
        <v>(0.0729)</v>
      </c>
    </row>
    <row r="31" spans="1:6" x14ac:dyDescent="0.25">
      <c r="A31">
        <f>A29+1</f>
        <v>14</v>
      </c>
      <c r="B31" s="25" t="s">
        <v>36</v>
      </c>
      <c r="C31" s="8" t="str">
        <f ca="1">_xlfn.CONCAT(ROUND(OFFSET('mod2'!$B$2,Table3!A31,0),4)," ",OFFSET('mod2'!$G$2,Table3!A31,0))</f>
        <v>0.0036 ***</v>
      </c>
      <c r="D31" s="6" t="str">
        <f ca="1">_xlfn.CONCAT(ROUND(OFFSET('mod2'!$B$2,Table3!A31,0),4)," ",OFFSET('mod2.fr'!$G$2,Table3!A31,0))</f>
        <v>0.0036 ***</v>
      </c>
      <c r="E31" s="8" t="str">
        <f ca="1">_xlfn.CONCAT(ROUND(OFFSET('mod3.fr'!$B$2,Table3!A31,0),4)," ",OFFSET('mod3.fr'!$G$2,Table3!A31,0))</f>
        <v>0.0045 ***</v>
      </c>
      <c r="F31" s="6" t="str">
        <f ca="1">_xlfn.CONCAT(ROUND(OFFSET('mod4.fr'!$B$2,Table3!A31,0),4)," ",OFFSET('mod4.fr'!$G$2,Table3!A31,0))</f>
        <v>0.0044 ***</v>
      </c>
    </row>
    <row r="32" spans="1:6" x14ac:dyDescent="0.25">
      <c r="B32" s="26"/>
      <c r="C32" s="9" t="str">
        <f ca="1">_xlfn.CONCAT("(",ROUND(OFFSET('mod2'!$D$2,Table3!A31,0),4),")")</f>
        <v>(0.0004)</v>
      </c>
      <c r="D32" s="7" t="str">
        <f ca="1">_xlfn.CONCAT("(",ROUND(OFFSET('mod2.fr'!$D$2,Table3!A31,0),4),")")</f>
        <v>(0.0005)</v>
      </c>
      <c r="E32" s="9" t="str">
        <f ca="1">_xlfn.CONCAT("(",ROUND(OFFSET('mod3.fr'!$D$2,Table3!A31,0),4),")")</f>
        <v>(0.0005)</v>
      </c>
      <c r="F32" s="7" t="str">
        <f ca="1">_xlfn.CONCAT("(",ROUND(OFFSET('mod4.fr'!$D$2,Table3!A31,0),4),")")</f>
        <v>(0.0005)</v>
      </c>
    </row>
    <row r="33" spans="1:6" x14ac:dyDescent="0.25">
      <c r="A33">
        <f>A31+1</f>
        <v>15</v>
      </c>
      <c r="B33" s="25" t="s">
        <v>104</v>
      </c>
      <c r="C33" s="8" t="str">
        <f ca="1">_xlfn.CONCAT(ROUND(OFFSET('mod2'!$B$2,Table3!A33,0),4)," ",OFFSET('mod2'!$G$2,Table3!A33,0))</f>
        <v>-0.0012 ***</v>
      </c>
      <c r="D33" s="6" t="str">
        <f ca="1">_xlfn.CONCAT(ROUND(OFFSET('mod2'!$B$2,Table3!A33,0),4)," ",OFFSET('mod2.fr'!$G$2,Table3!A33,0))</f>
        <v>-0.0012 ***</v>
      </c>
      <c r="E33" s="8" t="str">
        <f ca="1">_xlfn.CONCAT(ROUND(OFFSET('mod3.fr'!$B$2,Table3!A33,0),4)," ",OFFSET('mod3.fr'!$G$2,Table3!A33,0))</f>
        <v>-0.0013 ***</v>
      </c>
      <c r="F33" s="6" t="str">
        <f ca="1">_xlfn.CONCAT(ROUND(OFFSET('mod4.fr'!$B$2,Table3!A33,0),4)," ",OFFSET('mod4.fr'!$G$2,Table3!A33,0))</f>
        <v xml:space="preserve">0.0002 </v>
      </c>
    </row>
    <row r="34" spans="1:6" x14ac:dyDescent="0.25">
      <c r="B34" s="26"/>
      <c r="C34" s="9" t="str">
        <f ca="1">_xlfn.CONCAT("(",ROUND(OFFSET('mod2'!$D$2,Table3!A33,0),4),")")</f>
        <v>(0.0002)</v>
      </c>
      <c r="D34" s="7" t="str">
        <f ca="1">_xlfn.CONCAT("(",ROUND(OFFSET('mod2.fr'!$D$2,Table3!A33,0),4),")")</f>
        <v>(0.0002)</v>
      </c>
      <c r="E34" s="9" t="str">
        <f ca="1">_xlfn.CONCAT("(",ROUND(OFFSET('mod3.fr'!$D$2,Table3!A33,0),4),")")</f>
        <v>(0.0002)</v>
      </c>
      <c r="F34" s="7" t="str">
        <f ca="1">_xlfn.CONCAT("(",ROUND(OFFSET('mod4.fr'!$D$2,Table3!A33,0),4),")")</f>
        <v>(0.0002)</v>
      </c>
    </row>
    <row r="35" spans="1:6" x14ac:dyDescent="0.25">
      <c r="A35">
        <f>A33+1</f>
        <v>16</v>
      </c>
      <c r="B35" s="25" t="s">
        <v>105</v>
      </c>
      <c r="C35" s="8" t="str">
        <f ca="1">_xlfn.CONCAT(ROUND(OFFSET('mod2'!$B$2,Table3!A35,0),4)," ",OFFSET('mod2'!$G$2,Table3!A35,0))</f>
        <v>0.0004 ***</v>
      </c>
      <c r="D35" s="6" t="str">
        <f ca="1">_xlfn.CONCAT(ROUND(OFFSET('mod2'!$B$2,Table3!A35,0),4)," ",OFFSET('mod2.fr'!$G$2,Table3!A35,0))</f>
        <v xml:space="preserve">0.0004 </v>
      </c>
      <c r="E35" s="8" t="str">
        <f ca="1">_xlfn.CONCAT(ROUND(OFFSET('mod3.fr'!$B$2,Table3!A35,0),4)," ",OFFSET('mod3.fr'!$G$2,Table3!A35,0))</f>
        <v>0.0003 **</v>
      </c>
      <c r="F35" s="6" t="str">
        <f ca="1">_xlfn.CONCAT(ROUND(OFFSET('mod4.fr'!$B$2,Table3!A35,0),4)," ",OFFSET('mod4.fr'!$G$2,Table3!A35,0))</f>
        <v>0.0004 ***</v>
      </c>
    </row>
    <row r="36" spans="1:6" x14ac:dyDescent="0.25">
      <c r="B36" s="26"/>
      <c r="C36" s="9" t="str">
        <f ca="1">_xlfn.CONCAT("(",ROUND(OFFSET('mod2'!$D$2,Table3!A35,0),4),")")</f>
        <v>(0.0001)</v>
      </c>
      <c r="D36" s="7" t="str">
        <f ca="1">_xlfn.CONCAT("(",ROUND(OFFSET('mod2.fr'!$D$2,Table3!A35,0),4),")")</f>
        <v>(0.0001)</v>
      </c>
      <c r="E36" s="9" t="str">
        <f ca="1">_xlfn.CONCAT("(",ROUND(OFFSET('mod3.fr'!$D$2,Table3!A35,0),4),")")</f>
        <v>(0.0001)</v>
      </c>
      <c r="F36" s="7" t="str">
        <f ca="1">_xlfn.CONCAT("(",ROUND(OFFSET('mod4.fr'!$D$2,Table3!A35,0),4),")")</f>
        <v>(0.0001)</v>
      </c>
    </row>
    <row r="37" spans="1:6" x14ac:dyDescent="0.25">
      <c r="A37">
        <f>A35+1</f>
        <v>17</v>
      </c>
      <c r="B37" s="25" t="s">
        <v>106</v>
      </c>
      <c r="C37" s="8" t="str">
        <f ca="1">_xlfn.CONCAT(ROUND(OFFSET('mod2'!$B$2,Table3!A37,0),4)," ",OFFSET('mod2'!$G$2,Table3!A37,0))</f>
        <v xml:space="preserve">-0.0256 </v>
      </c>
      <c r="D37" s="6" t="str">
        <f ca="1">_xlfn.CONCAT(ROUND(OFFSET('mod2'!$B$2,Table3!A37,0),4)," ",OFFSET('mod2.fr'!$G$2,Table3!A37,0))</f>
        <v xml:space="preserve">-0.0256 </v>
      </c>
      <c r="E37" s="8" t="str">
        <f ca="1">_xlfn.CONCAT(ROUND(OFFSET('mod3.fr'!$B$2,Table3!A37,0),4)," ",OFFSET('mod3.fr'!$G$2,Table3!A37,0))</f>
        <v xml:space="preserve">-0.0086 </v>
      </c>
      <c r="F37" s="6" t="str">
        <f ca="1">_xlfn.CONCAT(ROUND(OFFSET('mod4.fr'!$B$2,Table3!A37,0),4)," ",OFFSET('mod4.fr'!$G$2,Table3!A37,0))</f>
        <v xml:space="preserve">-0.0089 </v>
      </c>
    </row>
    <row r="38" spans="1:6" x14ac:dyDescent="0.25">
      <c r="B38" s="26"/>
      <c r="C38" s="9" t="str">
        <f ca="1">_xlfn.CONCAT("(",ROUND(OFFSET('mod2'!$D$2,Table3!A37,0),4),")")</f>
        <v>(0.0181)</v>
      </c>
      <c r="D38" s="7" t="str">
        <f ca="1">_xlfn.CONCAT("(",ROUND(OFFSET('mod2.fr'!$D$2,Table3!A37,0),4),")")</f>
        <v>(0.0209)</v>
      </c>
      <c r="E38" s="9" t="str">
        <f ca="1">_xlfn.CONCAT("(",ROUND(OFFSET('mod3.fr'!$D$2,Table3!A37,0),4),")")</f>
        <v>(0.0207)</v>
      </c>
      <c r="F38" s="7" t="str">
        <f ca="1">_xlfn.CONCAT("(",ROUND(OFFSET('mod4.fr'!$D$2,Table3!A37,0),4),")")</f>
        <v>(0.0207)</v>
      </c>
    </row>
    <row r="39" spans="1:6" x14ac:dyDescent="0.25">
      <c r="A39">
        <f>A37+1</f>
        <v>18</v>
      </c>
      <c r="B39" s="25" t="s">
        <v>107</v>
      </c>
      <c r="C39" s="8" t="str">
        <f ca="1">_xlfn.CONCAT(ROUND(OFFSET('mod2'!$B$2,Table3!A39,0),4)," ",OFFSET('mod2'!$G$2,Table3!A39,0))</f>
        <v xml:space="preserve">-0.0334 </v>
      </c>
      <c r="D39" s="6" t="str">
        <f ca="1">_xlfn.CONCAT(ROUND(OFFSET('mod2'!$B$2,Table3!A39,0),4)," ",OFFSET('mod2.fr'!$G$2,Table3!A39,0))</f>
        <v xml:space="preserve">-0.0334 </v>
      </c>
      <c r="E39" s="8" t="str">
        <f ca="1">_xlfn.CONCAT(ROUND(OFFSET('mod3.fr'!$B$2,Table3!A39,0),4)," ",OFFSET('mod3.fr'!$G$2,Table3!A39,0))</f>
        <v xml:space="preserve">0.0026 </v>
      </c>
      <c r="F39" s="6" t="str">
        <f ca="1">_xlfn.CONCAT(ROUND(OFFSET('mod4.fr'!$B$2,Table3!A39,0),4)," ",OFFSET('mod4.fr'!$G$2,Table3!A39,0))</f>
        <v xml:space="preserve">0.0035 </v>
      </c>
    </row>
    <row r="40" spans="1:6" x14ac:dyDescent="0.25">
      <c r="B40" s="26"/>
      <c r="C40" s="9" t="str">
        <f ca="1">_xlfn.CONCAT("(",ROUND(OFFSET('mod2'!$D$2,Table3!A39,0),4),")")</f>
        <v>(0.0268)</v>
      </c>
      <c r="D40" s="7" t="str">
        <f ca="1">_xlfn.CONCAT("(",ROUND(OFFSET('mod2.fr'!$D$2,Table3!A39,0),4),")")</f>
        <v>(0.0315)</v>
      </c>
      <c r="E40" s="9" t="str">
        <f ca="1">_xlfn.CONCAT("(",ROUND(OFFSET('mod3.fr'!$D$2,Table3!A39,0),4),")")</f>
        <v>(0.0313)</v>
      </c>
      <c r="F40" s="7" t="str">
        <f ca="1">_xlfn.CONCAT("(",ROUND(OFFSET('mod4.fr'!$D$2,Table3!A39,0),4),")")</f>
        <v>(0.0312)</v>
      </c>
    </row>
    <row r="41" spans="1:6" x14ac:dyDescent="0.25">
      <c r="A41">
        <f>A39+1</f>
        <v>19</v>
      </c>
      <c r="B41" s="25" t="s">
        <v>108</v>
      </c>
      <c r="C41" s="8" t="str">
        <f ca="1">_xlfn.CONCAT(ROUND(OFFSET('mod2'!$B$2,Table3!A41,0),4)," ",OFFSET('mod2'!$G$2,Table3!A41,0))</f>
        <v>-0.0604 *</v>
      </c>
      <c r="D41" s="6" t="str">
        <f ca="1">_xlfn.CONCAT(ROUND(OFFSET('mod2'!$B$2,Table3!A41,0),4)," ",OFFSET('mod2.fr'!$G$2,Table3!A41,0))</f>
        <v>-0.0604 ^</v>
      </c>
      <c r="E41" s="8" t="str">
        <f ca="1">_xlfn.CONCAT(ROUND(OFFSET('mod3.fr'!$B$2,Table3!A41,0),4)," ",OFFSET('mod3.fr'!$G$2,Table3!A41,0))</f>
        <v>-0.099 **</v>
      </c>
      <c r="F41" s="6" t="str">
        <f ca="1">_xlfn.CONCAT(ROUND(OFFSET('mod4.fr'!$B$2,Table3!A41,0),4)," ",OFFSET('mod4.fr'!$G$2,Table3!A41,0))</f>
        <v>-0.1044 **</v>
      </c>
    </row>
    <row r="42" spans="1:6" x14ac:dyDescent="0.25">
      <c r="B42" s="26"/>
      <c r="C42" s="9" t="str">
        <f ca="1">_xlfn.CONCAT("(",ROUND(OFFSET('mod2'!$D$2,Table3!A41,0),4),")")</f>
        <v>(0.0251)</v>
      </c>
      <c r="D42" s="7" t="str">
        <f ca="1">_xlfn.CONCAT("(",ROUND(OFFSET('mod2.fr'!$D$2,Table3!A41,0),4),")")</f>
        <v>(0.0326)</v>
      </c>
      <c r="E42" s="9" t="str">
        <f ca="1">_xlfn.CONCAT("(",ROUND(OFFSET('mod3.fr'!$D$2,Table3!A41,0),4),")")</f>
        <v>(0.0324)</v>
      </c>
      <c r="F42" s="7" t="str">
        <f ca="1">_xlfn.CONCAT("(",ROUND(OFFSET('mod4.fr'!$D$2,Table3!A41,0),4),")")</f>
        <v>(0.0323)</v>
      </c>
    </row>
    <row r="43" spans="1:6" x14ac:dyDescent="0.25">
      <c r="A43">
        <f>A41+1</f>
        <v>20</v>
      </c>
      <c r="B43" s="25" t="s">
        <v>109</v>
      </c>
      <c r="C43" s="8" t="str">
        <f ca="1">_xlfn.CONCAT(ROUND(OFFSET('mod2'!$B$2,Table3!A43,0),4)," ",OFFSET('mod2'!$G$2,Table3!A43,0))</f>
        <v>-0.1224 ***</v>
      </c>
      <c r="D43" s="6" t="str">
        <f ca="1">_xlfn.CONCAT(ROUND(OFFSET('mod2'!$B$2,Table3!A43,0),4)," ",OFFSET('mod2.fr'!$G$2,Table3!A43,0))</f>
        <v>-0.1224 ***</v>
      </c>
      <c r="E43" s="8" t="str">
        <f ca="1">_xlfn.CONCAT(ROUND(OFFSET('mod3.fr'!$B$2,Table3!A43,0),4)," ",OFFSET('mod3.fr'!$G$2,Table3!A43,0))</f>
        <v>-0.2209 ***</v>
      </c>
      <c r="F43" s="6" t="str">
        <f ca="1">_xlfn.CONCAT(ROUND(OFFSET('mod4.fr'!$B$2,Table3!A43,0),4)," ",OFFSET('mod4.fr'!$G$2,Table3!A43,0))</f>
        <v>-0.2241 ***</v>
      </c>
    </row>
    <row r="44" spans="1:6" x14ac:dyDescent="0.25">
      <c r="B44" s="26"/>
      <c r="C44" s="9" t="str">
        <f ca="1">_xlfn.CONCAT("(",ROUND(OFFSET('mod2'!$D$2,Table3!A43,0),4),")")</f>
        <v>(0.0274)</v>
      </c>
      <c r="D44" s="7" t="str">
        <f ca="1">_xlfn.CONCAT("(",ROUND(OFFSET('mod2.fr'!$D$2,Table3!A43,0),4),")")</f>
        <v>(0.0356)</v>
      </c>
      <c r="E44" s="9" t="str">
        <f ca="1">_xlfn.CONCAT("(",ROUND(OFFSET('mod3.fr'!$D$2,Table3!A43,0),4),")")</f>
        <v>(0.0356)</v>
      </c>
      <c r="F44" s="7" t="str">
        <f ca="1">_xlfn.CONCAT("(",ROUND(OFFSET('mod4.fr'!$D$2,Table3!A43,0),4),")")</f>
        <v>(0.0355)</v>
      </c>
    </row>
    <row r="45" spans="1:6" x14ac:dyDescent="0.25">
      <c r="A45">
        <f>A43+1</f>
        <v>21</v>
      </c>
      <c r="B45" s="25" t="s">
        <v>110</v>
      </c>
      <c r="C45" s="8" t="str">
        <f ca="1">_xlfn.CONCAT(ROUND(OFFSET('mod2'!$B$2,Table3!A45,0),4)," ",OFFSET('mod2'!$G$2,Table3!A45,0))</f>
        <v xml:space="preserve">-0.0254 </v>
      </c>
      <c r="D45" s="6" t="str">
        <f ca="1">_xlfn.CONCAT(ROUND(OFFSET('mod2'!$B$2,Table3!A45,0),4)," ",OFFSET('mod2.fr'!$G$2,Table3!A45,0))</f>
        <v xml:space="preserve">-0.0254 </v>
      </c>
      <c r="E45" s="8" t="str">
        <f ca="1">_xlfn.CONCAT(ROUND(OFFSET('mod3.fr'!$B$2,Table3!A45,0),4)," ",OFFSET('mod3.fr'!$G$2,Table3!A45,0))</f>
        <v>-0.0888 **</v>
      </c>
      <c r="F45" s="6" t="str">
        <f ca="1">_xlfn.CONCAT(ROUND(OFFSET('mod4.fr'!$B$2,Table3!A45,0),4)," ",OFFSET('mod4.fr'!$G$2,Table3!A45,0))</f>
        <v>-0.0931 **</v>
      </c>
    </row>
    <row r="46" spans="1:6" x14ac:dyDescent="0.25">
      <c r="B46" s="26"/>
      <c r="C46" s="9" t="str">
        <f ca="1">_xlfn.CONCAT("(",ROUND(OFFSET('mod2'!$D$2,Table3!A45,0),4),")")</f>
        <v>(0.0227)</v>
      </c>
      <c r="D46" s="7" t="str">
        <f ca="1">_xlfn.CONCAT("(",ROUND(OFFSET('mod2.fr'!$D$2,Table3!A45,0),4),")")</f>
        <v>(0.0295)</v>
      </c>
      <c r="E46" s="9" t="str">
        <f ca="1">_xlfn.CONCAT("(",ROUND(OFFSET('mod3.fr'!$D$2,Table3!A45,0),4),")")</f>
        <v>(0.0295)</v>
      </c>
      <c r="F46" s="7" t="str">
        <f ca="1">_xlfn.CONCAT("(",ROUND(OFFSET('mod4.fr'!$D$2,Table3!A45,0),4),")")</f>
        <v>(0.0294)</v>
      </c>
    </row>
    <row r="47" spans="1:6" x14ac:dyDescent="0.25">
      <c r="A47">
        <f>A45+1</f>
        <v>22</v>
      </c>
      <c r="B47" s="25" t="s">
        <v>111</v>
      </c>
      <c r="C47" s="8"/>
      <c r="D47" s="6"/>
      <c r="E47" s="8" t="str">
        <f ca="1">_xlfn.CONCAT(ROUND(OFFSET('mod3.fr'!$B$2,Table3!A47,0),4)," ",OFFSET('mod3.fr'!$G$2,Table3!A47,0))</f>
        <v>-0.074 ***</v>
      </c>
      <c r="F47" s="6" t="str">
        <f ca="1">_xlfn.CONCAT(ROUND(OFFSET('mod4.fr'!$B$2,Table3!A47,0),4)," ",OFFSET('mod4.fr'!$G$2,Table3!A47,0))</f>
        <v>-0.0762 ***</v>
      </c>
    </row>
    <row r="48" spans="1:6" x14ac:dyDescent="0.25">
      <c r="B48" s="26"/>
      <c r="C48" s="9"/>
      <c r="D48" s="7"/>
      <c r="E48" s="9" t="str">
        <f ca="1">_xlfn.CONCAT("(",ROUND(OFFSET('mod3.fr'!$D$2,Table3!A47,0),4),")")</f>
        <v>(0.0066)</v>
      </c>
      <c r="F48" s="7" t="str">
        <f ca="1">_xlfn.CONCAT("(",ROUND(OFFSET('mod4.fr'!$D$2,Table3!A47,0),4),")")</f>
        <v>(0.0066)</v>
      </c>
    </row>
    <row r="49" spans="1:6" x14ac:dyDescent="0.25">
      <c r="A49">
        <f>A47+1</f>
        <v>23</v>
      </c>
      <c r="B49" s="25" t="s">
        <v>112</v>
      </c>
      <c r="C49" s="8"/>
      <c r="D49" s="6"/>
      <c r="E49" s="8" t="str">
        <f ca="1">_xlfn.CONCAT(ROUND(OFFSET('mod3.fr'!$B$2,Table3!A49,0),4)," ",OFFSET('mod3.fr'!$G$2,Table3!A49,0))</f>
        <v>-0.0591 ***</v>
      </c>
      <c r="F49" s="6" t="str">
        <f ca="1">_xlfn.CONCAT(ROUND(OFFSET('mod4.fr'!$B$2,Table3!A49,0),4)," ",OFFSET('mod4.fr'!$G$2,Table3!A49,0))</f>
        <v>-0.0564 ***</v>
      </c>
    </row>
    <row r="50" spans="1:6" x14ac:dyDescent="0.25">
      <c r="B50" s="26"/>
      <c r="C50" s="9"/>
      <c r="D50" s="7"/>
      <c r="E50" s="9" t="str">
        <f ca="1">_xlfn.CONCAT("(",ROUND(OFFSET('mod3.fr'!$D$2,Table3!A49,0),4),")")</f>
        <v>(0.0047)</v>
      </c>
      <c r="F50" s="7" t="str">
        <f ca="1">_xlfn.CONCAT("(",ROUND(OFFSET('mod4.fr'!$D$2,Table3!A49,0),4),")")</f>
        <v>(0.0047)</v>
      </c>
    </row>
    <row r="51" spans="1:6" x14ac:dyDescent="0.25">
      <c r="A51">
        <f>A49+1</f>
        <v>24</v>
      </c>
      <c r="B51" s="25" t="s">
        <v>113</v>
      </c>
      <c r="C51" s="8"/>
      <c r="D51" s="6"/>
      <c r="E51" s="8" t="str">
        <f ca="1">_xlfn.CONCAT(ROUND(OFFSET('mod3.fr'!$B$2,Table3!A51,0),4)," ",OFFSET('mod3.fr'!$G$2,Table3!A51,0))</f>
        <v>-0.4774 ***</v>
      </c>
      <c r="F51" s="6" t="str">
        <f ca="1">_xlfn.CONCAT(ROUND(OFFSET('mod4.fr'!$B$2,Table3!A51,0),4)," ",OFFSET('mod4.fr'!$G$2,Table3!A51,0))</f>
        <v>-0.2479 *</v>
      </c>
    </row>
    <row r="52" spans="1:6" x14ac:dyDescent="0.25">
      <c r="B52" s="26"/>
      <c r="C52" s="9"/>
      <c r="D52" s="7"/>
      <c r="E52" s="9" t="str">
        <f ca="1">_xlfn.CONCAT("(",ROUND(OFFSET('mod3.fr'!$D$2,Table3!A51,0),4),")")</f>
        <v>(0.101)</v>
      </c>
      <c r="F52" s="7" t="str">
        <f ca="1">_xlfn.CONCAT("(",ROUND(OFFSET('mod4.fr'!$D$2,Table3!A51,0),4),")")</f>
        <v>(0.1036)</v>
      </c>
    </row>
    <row r="53" spans="1:6" x14ac:dyDescent="0.25">
      <c r="A53">
        <f>A51+1</f>
        <v>25</v>
      </c>
      <c r="B53" s="25" t="s">
        <v>114</v>
      </c>
      <c r="C53" s="8"/>
      <c r="D53" s="6"/>
      <c r="E53" s="8" t="str">
        <f ca="1">_xlfn.CONCAT(ROUND(OFFSET('mod3.fr'!$B$2,Table3!A53,0),4)," ",OFFSET('mod3.fr'!$G$2,Table3!A53,0))</f>
        <v>-0.4172 ***</v>
      </c>
      <c r="F53" s="6" t="str">
        <f ca="1">_xlfn.CONCAT(ROUND(OFFSET('mod4.fr'!$B$2,Table3!A53,0),4)," ",OFFSET('mod4.fr'!$G$2,Table3!A53,0))</f>
        <v>-0.204 ***</v>
      </c>
    </row>
    <row r="54" spans="1:6" x14ac:dyDescent="0.25">
      <c r="B54" s="26"/>
      <c r="C54" s="9"/>
      <c r="D54" s="7"/>
      <c r="E54" s="9" t="str">
        <f ca="1">_xlfn.CONCAT("(",ROUND(OFFSET('mod3.fr'!$D$2,Table3!A53,0),4),")")</f>
        <v>(0.0545)</v>
      </c>
      <c r="F54" s="7" t="str">
        <f ca="1">_xlfn.CONCAT("(",ROUND(OFFSET('mod4.fr'!$D$2,Table3!A53,0),4),")")</f>
        <v>(0.0582)</v>
      </c>
    </row>
    <row r="55" spans="1:6" x14ac:dyDescent="0.25">
      <c r="A55">
        <f>A53+1</f>
        <v>26</v>
      </c>
      <c r="B55" s="25" t="s">
        <v>115</v>
      </c>
      <c r="C55" s="8"/>
      <c r="D55" s="6"/>
      <c r="E55" s="8" t="str">
        <f ca="1">_xlfn.CONCAT(ROUND(OFFSET('mod3.fr'!$B$2,Table3!A55,0),4)," ",OFFSET('mod3.fr'!$G$2,Table3!A55,0))</f>
        <v xml:space="preserve">-0.043 </v>
      </c>
      <c r="F55" s="6" t="str">
        <f ca="1">_xlfn.CONCAT(ROUND(OFFSET('mod4.fr'!$B$2,Table3!A55,0),4)," ",OFFSET('mod4.fr'!$G$2,Table3!A55,0))</f>
        <v xml:space="preserve">0.2133 </v>
      </c>
    </row>
    <row r="56" spans="1:6" x14ac:dyDescent="0.25">
      <c r="B56" s="26"/>
      <c r="C56" s="9"/>
      <c r="D56" s="7"/>
      <c r="E56" s="9" t="str">
        <f ca="1">_xlfn.CONCAT("(",ROUND(OFFSET('mod3.fr'!$D$2,Table3!A55,0),4),")")</f>
        <v>(0.2734)</v>
      </c>
      <c r="F56" s="7" t="str">
        <f ca="1">_xlfn.CONCAT("(",ROUND(OFFSET('mod4.fr'!$D$2,Table3!A55,0),4),")")</f>
        <v>(0.2753)</v>
      </c>
    </row>
    <row r="57" spans="1:6" x14ac:dyDescent="0.25">
      <c r="A57">
        <f>A55+1</f>
        <v>27</v>
      </c>
      <c r="B57" s="25" t="s">
        <v>116</v>
      </c>
      <c r="C57" s="8"/>
      <c r="D57" s="6"/>
      <c r="E57" s="8" t="str">
        <f ca="1">_xlfn.CONCAT(ROUND(OFFSET('mod3.fr'!$B$2,Table3!A57,0),4)," ",OFFSET('mod3.fr'!$G$2,Table3!A57,0))</f>
        <v>-0.3432 ***</v>
      </c>
      <c r="F57" s="6" t="str">
        <f ca="1">_xlfn.CONCAT(ROUND(OFFSET('mod4.fr'!$B$2,Table3!A57,0),4)," ",OFFSET('mod4.fr'!$G$2,Table3!A57,0))</f>
        <v>-0.123 *</v>
      </c>
    </row>
    <row r="58" spans="1:6" x14ac:dyDescent="0.25">
      <c r="B58" s="26"/>
      <c r="C58" s="9"/>
      <c r="D58" s="7"/>
      <c r="E58" s="9" t="str">
        <f ca="1">_xlfn.CONCAT("(",ROUND(OFFSET('mod3.fr'!$D$2,Table3!A57,0),4),")")</f>
        <v>(0.0533)</v>
      </c>
      <c r="F58" s="7" t="str">
        <f ca="1">_xlfn.CONCAT("(",ROUND(OFFSET('mod4.fr'!$D$2,Table3!A57,0),4),")")</f>
        <v>(0.0565)</v>
      </c>
    </row>
    <row r="59" spans="1:6" x14ac:dyDescent="0.25">
      <c r="A59">
        <f>A57+1</f>
        <v>28</v>
      </c>
      <c r="B59" s="25" t="s">
        <v>117</v>
      </c>
      <c r="C59" s="8"/>
      <c r="D59" s="6"/>
      <c r="E59" s="8"/>
      <c r="F59" s="6" t="str">
        <f ca="1">_xlfn.CONCAT(ROUND(OFFSET('mod4.fr'!$B$2,Table3!A59,0),4)," ",OFFSET('mod4.fr'!$G$2,Table3!A59,0))</f>
        <v xml:space="preserve">0.0197 </v>
      </c>
    </row>
    <row r="60" spans="1:6" x14ac:dyDescent="0.25">
      <c r="B60" s="26"/>
      <c r="C60" s="9"/>
      <c r="D60" s="7"/>
      <c r="E60" s="9"/>
      <c r="F60" s="7" t="str">
        <f ca="1">_xlfn.CONCAT("(",ROUND(OFFSET('mod4.fr'!$D$2,Table3!A59,0),4),")")</f>
        <v>(0.0663)</v>
      </c>
    </row>
    <row r="61" spans="1:6" x14ac:dyDescent="0.25">
      <c r="A61">
        <f>A59+1</f>
        <v>29</v>
      </c>
      <c r="B61" s="13" t="s">
        <v>118</v>
      </c>
      <c r="C61" s="8" t="s">
        <v>128</v>
      </c>
      <c r="D61" s="6" t="s">
        <v>128</v>
      </c>
      <c r="E61" s="8" t="s">
        <v>128</v>
      </c>
      <c r="F61" s="6" t="s">
        <v>128</v>
      </c>
    </row>
    <row r="62" spans="1:6" x14ac:dyDescent="0.25">
      <c r="B62" s="13" t="s">
        <v>119</v>
      </c>
      <c r="C62" s="8" t="s">
        <v>128</v>
      </c>
      <c r="D62" s="6" t="s">
        <v>128</v>
      </c>
      <c r="E62" s="8" t="s">
        <v>128</v>
      </c>
      <c r="F62" s="6" t="s">
        <v>128</v>
      </c>
    </row>
    <row r="63" spans="1:6" ht="15.75" thickBot="1" x14ac:dyDescent="0.3">
      <c r="B63" s="14" t="s">
        <v>129</v>
      </c>
      <c r="C63" s="11"/>
      <c r="D63" s="12">
        <f>ROUND('mod2.fr'!D26,4)</f>
        <v>0.40110000000000001</v>
      </c>
      <c r="E63" s="11">
        <f>ROUND('mod3.fr'!D33,4)</f>
        <v>0.38519999999999999</v>
      </c>
      <c r="F63" s="12">
        <f>ROUND('mod4.fr'!D71,4)</f>
        <v>0.37759999999999999</v>
      </c>
    </row>
  </sheetData>
  <mergeCells count="29">
    <mergeCell ref="B51:B52"/>
    <mergeCell ref="B53:B54"/>
    <mergeCell ref="B55:B56"/>
    <mergeCell ref="B57:B58"/>
    <mergeCell ref="B59:B60"/>
    <mergeCell ref="B49:B50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25:B2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F94-28F1-435A-A302-0413B10E8D9E}">
  <dimension ref="A1:G75"/>
  <sheetViews>
    <sheetView tabSelected="1" topLeftCell="A61" workbookViewId="0">
      <selection activeCell="D75" sqref="D75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-4.4157402499999998E-2</v>
      </c>
      <c r="C2">
        <v>0.95680330000000002</v>
      </c>
      <c r="D2">
        <v>3.4199287799999999E-2</v>
      </c>
      <c r="E2">
        <v>-1.29</v>
      </c>
      <c r="F2" s="4">
        <v>0.2</v>
      </c>
      <c r="G2" t="str">
        <f>IF(F2&lt;0.001,"***",IF(F2&lt;0.01,"**",IF(F2&lt;0.05,"*",IF(F2&lt;0.1,"^",""))))</f>
        <v/>
      </c>
    </row>
    <row r="3" spans="1:7" x14ac:dyDescent="0.25">
      <c r="A3" t="s">
        <v>12</v>
      </c>
      <c r="B3">
        <v>-0.12951037260000001</v>
      </c>
      <c r="C3">
        <v>0.87852549999999996</v>
      </c>
      <c r="D3">
        <v>3.5234996400000003E-2</v>
      </c>
      <c r="E3">
        <v>-3.68</v>
      </c>
      <c r="F3" s="4">
        <v>2.4000000000000001E-4</v>
      </c>
      <c r="G3" t="str">
        <f t="shared" ref="G3:G66" si="0">IF(F3&lt;0.001,"***",IF(F3&lt;0.01,"**",IF(F3&lt;0.05,"*",IF(F3&lt;0.1,"^",""))))</f>
        <v>***</v>
      </c>
    </row>
    <row r="4" spans="1:7" x14ac:dyDescent="0.25">
      <c r="A4" t="s">
        <v>33</v>
      </c>
      <c r="B4">
        <v>-3.2972845799999997E-2</v>
      </c>
      <c r="C4">
        <v>0.9675648</v>
      </c>
      <c r="D4">
        <v>7.1051079000000001E-3</v>
      </c>
      <c r="E4">
        <v>-4.6399999999999997</v>
      </c>
      <c r="F4" s="4">
        <v>3.4999999999999999E-6</v>
      </c>
      <c r="G4" t="str">
        <f t="shared" si="0"/>
        <v>***</v>
      </c>
    </row>
    <row r="5" spans="1:7" x14ac:dyDescent="0.25">
      <c r="A5" t="s">
        <v>25</v>
      </c>
      <c r="B5">
        <v>-0.2108398447</v>
      </c>
      <c r="C5">
        <v>0.80990379999999995</v>
      </c>
      <c r="D5">
        <v>4.0138583999999998E-2</v>
      </c>
      <c r="E5">
        <v>-5.25</v>
      </c>
      <c r="F5" s="4">
        <v>1.4999999999999999E-7</v>
      </c>
      <c r="G5" t="str">
        <f t="shared" si="0"/>
        <v>***</v>
      </c>
    </row>
    <row r="6" spans="1:7" x14ac:dyDescent="0.25">
      <c r="F6" s="4"/>
    </row>
    <row r="7" spans="1:7" x14ac:dyDescent="0.25">
      <c r="F7" s="4"/>
    </row>
    <row r="8" spans="1:7" x14ac:dyDescent="0.25">
      <c r="A8" t="s">
        <v>26</v>
      </c>
      <c r="B8">
        <v>-2.1732953199999999E-2</v>
      </c>
      <c r="C8">
        <v>0.97850150000000002</v>
      </c>
      <c r="D8">
        <v>4.3390124600000003E-2</v>
      </c>
      <c r="E8">
        <v>-0.5</v>
      </c>
      <c r="F8" s="4">
        <v>0.62</v>
      </c>
      <c r="G8" t="str">
        <f t="shared" si="0"/>
        <v/>
      </c>
    </row>
    <row r="9" spans="1:7" x14ac:dyDescent="0.25">
      <c r="F9" s="4"/>
    </row>
    <row r="10" spans="1:7" x14ac:dyDescent="0.25">
      <c r="F10" s="4"/>
    </row>
    <row r="11" spans="1:7" x14ac:dyDescent="0.25">
      <c r="A11" t="s">
        <v>27</v>
      </c>
      <c r="B11">
        <v>1.9755887499999999E-2</v>
      </c>
      <c r="C11">
        <v>1.0199522999999999</v>
      </c>
      <c r="D11">
        <v>4.0482579599999999E-2</v>
      </c>
      <c r="E11">
        <v>0.49</v>
      </c>
      <c r="F11" s="4">
        <v>0.63</v>
      </c>
      <c r="G11" t="str">
        <f t="shared" si="0"/>
        <v/>
      </c>
    </row>
    <row r="12" spans="1:7" x14ac:dyDescent="0.25">
      <c r="A12" t="s">
        <v>28</v>
      </c>
      <c r="B12">
        <v>-0.1194456934</v>
      </c>
      <c r="C12">
        <v>0.88741219999999998</v>
      </c>
      <c r="D12">
        <v>6.9766108100000002E-2</v>
      </c>
      <c r="E12">
        <v>-1.71</v>
      </c>
      <c r="F12" s="4">
        <v>8.6999999999999994E-2</v>
      </c>
      <c r="G12" t="str">
        <f t="shared" si="0"/>
        <v>^</v>
      </c>
    </row>
    <row r="13" spans="1:7" x14ac:dyDescent="0.25">
      <c r="A13" t="s">
        <v>34</v>
      </c>
      <c r="B13">
        <v>-1.2980732599999999E-2</v>
      </c>
      <c r="C13">
        <v>0.98710319999999996</v>
      </c>
      <c r="D13">
        <v>1.7128956800000001E-2</v>
      </c>
      <c r="E13">
        <v>-0.76</v>
      </c>
      <c r="F13" s="4">
        <v>0.45</v>
      </c>
      <c r="G13" t="str">
        <f t="shared" si="0"/>
        <v/>
      </c>
    </row>
    <row r="14" spans="1:7" x14ac:dyDescent="0.25">
      <c r="A14" t="s">
        <v>35</v>
      </c>
      <c r="B14">
        <v>2.61794235E-2</v>
      </c>
      <c r="C14">
        <v>1.0265251</v>
      </c>
      <c r="D14">
        <v>5.8996035000000004E-3</v>
      </c>
      <c r="E14">
        <v>4.4400000000000004</v>
      </c>
      <c r="F14" s="4">
        <v>9.0999999999999993E-6</v>
      </c>
      <c r="G14" t="str">
        <f t="shared" si="0"/>
        <v>***</v>
      </c>
    </row>
    <row r="15" spans="1:7" x14ac:dyDescent="0.25">
      <c r="A15" t="s">
        <v>31</v>
      </c>
      <c r="B15">
        <v>8.4505004999999994E-2</v>
      </c>
      <c r="C15">
        <v>1.0881783</v>
      </c>
      <c r="D15">
        <v>4.2441228800000001E-2</v>
      </c>
      <c r="E15">
        <v>1.99</v>
      </c>
      <c r="F15" s="4">
        <v>4.5999999999999999E-2</v>
      </c>
      <c r="G15" t="str">
        <f t="shared" si="0"/>
        <v>*</v>
      </c>
    </row>
    <row r="16" spans="1:7" x14ac:dyDescent="0.25">
      <c r="A16" t="s">
        <v>32</v>
      </c>
      <c r="B16">
        <v>0.1901529532</v>
      </c>
      <c r="C16">
        <v>1.2094346</v>
      </c>
      <c r="D16">
        <v>4.4741386199999997E-2</v>
      </c>
      <c r="E16">
        <v>4.25</v>
      </c>
      <c r="F16" s="4">
        <v>2.0999999999999999E-5</v>
      </c>
      <c r="G16" t="str">
        <f t="shared" si="0"/>
        <v>***</v>
      </c>
    </row>
    <row r="17" spans="1:7" x14ac:dyDescent="0.25">
      <c r="A17" t="s">
        <v>29</v>
      </c>
      <c r="B17">
        <v>0.11777618989999999</v>
      </c>
      <c r="C17">
        <v>1.1249922999999999</v>
      </c>
      <c r="D17">
        <v>6.5380833299999996E-2</v>
      </c>
      <c r="E17">
        <v>1.8</v>
      </c>
      <c r="F17" s="4">
        <v>7.1999999999999995E-2</v>
      </c>
      <c r="G17" t="str">
        <f t="shared" si="0"/>
        <v>^</v>
      </c>
    </row>
    <row r="18" spans="1:7" x14ac:dyDescent="0.25">
      <c r="A18" t="s">
        <v>30</v>
      </c>
      <c r="B18">
        <v>-8.8026022999999995E-2</v>
      </c>
      <c r="C18">
        <v>0.91573700000000002</v>
      </c>
      <c r="D18">
        <v>9.8928565600000004E-2</v>
      </c>
      <c r="E18">
        <v>-0.89</v>
      </c>
      <c r="F18" s="4">
        <v>0.37</v>
      </c>
      <c r="G18" t="str">
        <f t="shared" si="0"/>
        <v/>
      </c>
    </row>
    <row r="19" spans="1:7" x14ac:dyDescent="0.25">
      <c r="A19" t="s">
        <v>36</v>
      </c>
      <c r="B19">
        <v>4.9071451000000004E-3</v>
      </c>
      <c r="C19">
        <v>1.0049192</v>
      </c>
      <c r="D19">
        <v>6.9579630000000004E-4</v>
      </c>
      <c r="E19">
        <v>7.05</v>
      </c>
      <c r="F19" s="4">
        <v>1.8E-12</v>
      </c>
      <c r="G19" t="str">
        <f t="shared" si="0"/>
        <v>***</v>
      </c>
    </row>
    <row r="20" spans="1:7" x14ac:dyDescent="0.25">
      <c r="A20" t="s">
        <v>37</v>
      </c>
      <c r="B20">
        <v>4.1259830000000002E-4</v>
      </c>
      <c r="C20">
        <v>1.0004127</v>
      </c>
      <c r="D20">
        <v>3.4215120000000003E-4</v>
      </c>
      <c r="E20">
        <v>1.21</v>
      </c>
      <c r="F20" s="4">
        <v>0.23</v>
      </c>
      <c r="G20" t="str">
        <f t="shared" si="0"/>
        <v/>
      </c>
    </row>
    <row r="21" spans="1:7" x14ac:dyDescent="0.25">
      <c r="A21" t="s">
        <v>38</v>
      </c>
      <c r="B21">
        <v>2.078286E-4</v>
      </c>
      <c r="C21">
        <v>1.0002078999999999</v>
      </c>
      <c r="D21">
        <v>1.5970519999999999E-4</v>
      </c>
      <c r="E21">
        <v>1.3</v>
      </c>
      <c r="F21" s="4">
        <v>0.19</v>
      </c>
      <c r="G21" t="str">
        <f t="shared" si="0"/>
        <v/>
      </c>
    </row>
    <row r="22" spans="1:7" x14ac:dyDescent="0.25">
      <c r="A22" t="s">
        <v>39</v>
      </c>
      <c r="B22">
        <v>1.9546049999999999E-3</v>
      </c>
      <c r="C22">
        <v>1.0019564999999999</v>
      </c>
      <c r="D22">
        <v>2.91623814E-2</v>
      </c>
      <c r="E22">
        <v>7.0000000000000007E-2</v>
      </c>
      <c r="F22" s="4">
        <v>0.95</v>
      </c>
      <c r="G22" t="str">
        <f t="shared" si="0"/>
        <v/>
      </c>
    </row>
    <row r="23" spans="1:7" x14ac:dyDescent="0.25">
      <c r="A23" t="s">
        <v>40</v>
      </c>
      <c r="B23">
        <v>4.4303303500000002E-2</v>
      </c>
      <c r="C23">
        <v>1.0452992999999999</v>
      </c>
      <c r="D23">
        <v>4.29989291E-2</v>
      </c>
      <c r="E23">
        <v>1.03</v>
      </c>
      <c r="F23" s="4">
        <v>0.3</v>
      </c>
      <c r="G23" t="str">
        <f t="shared" si="0"/>
        <v/>
      </c>
    </row>
    <row r="24" spans="1:7" x14ac:dyDescent="0.25">
      <c r="A24" t="s">
        <v>41</v>
      </c>
      <c r="B24">
        <v>-4.8883695300000002E-2</v>
      </c>
      <c r="C24">
        <v>0.95229189999999997</v>
      </c>
      <c r="D24">
        <v>4.7609164099999997E-2</v>
      </c>
      <c r="E24">
        <v>-1.03</v>
      </c>
      <c r="F24" s="4">
        <v>0.3</v>
      </c>
      <c r="G24" t="str">
        <f t="shared" si="0"/>
        <v/>
      </c>
    </row>
    <row r="25" spans="1:7" x14ac:dyDescent="0.25">
      <c r="A25" t="s">
        <v>42</v>
      </c>
      <c r="B25">
        <v>-0.1972441459</v>
      </c>
      <c r="C25">
        <v>0.8209902</v>
      </c>
      <c r="D25">
        <v>5.2069377100000001E-2</v>
      </c>
      <c r="E25">
        <v>-3.79</v>
      </c>
      <c r="F25" s="4">
        <v>1.4999999999999999E-4</v>
      </c>
      <c r="G25" t="str">
        <f t="shared" si="0"/>
        <v>***</v>
      </c>
    </row>
    <row r="26" spans="1:7" x14ac:dyDescent="0.25">
      <c r="A26" t="s">
        <v>43</v>
      </c>
      <c r="B26">
        <v>-4.11213177E-2</v>
      </c>
      <c r="C26">
        <v>0.95971269999999997</v>
      </c>
      <c r="D26">
        <v>4.2551744199999998E-2</v>
      </c>
      <c r="E26">
        <v>-0.97</v>
      </c>
      <c r="F26" s="4">
        <v>0.33</v>
      </c>
      <c r="G26" t="str">
        <f t="shared" si="0"/>
        <v/>
      </c>
    </row>
    <row r="27" spans="1:7" x14ac:dyDescent="0.25">
      <c r="A27" t="s">
        <v>45</v>
      </c>
      <c r="B27">
        <v>-7.3605083599999996E-2</v>
      </c>
      <c r="C27">
        <v>0.92903849999999999</v>
      </c>
      <c r="D27">
        <v>9.6106721000000003E-3</v>
      </c>
      <c r="E27">
        <v>-7.66</v>
      </c>
      <c r="F27" s="4">
        <v>1.9000000000000001E-14</v>
      </c>
      <c r="G27" t="str">
        <f t="shared" si="0"/>
        <v>***</v>
      </c>
    </row>
    <row r="28" spans="1:7" x14ac:dyDescent="0.25">
      <c r="A28" t="s">
        <v>46</v>
      </c>
      <c r="B28">
        <v>-6.2658791000000005E-2</v>
      </c>
      <c r="C28">
        <v>0.93926390000000004</v>
      </c>
      <c r="D28">
        <v>6.8901986000000004E-3</v>
      </c>
      <c r="E28">
        <v>-9.09</v>
      </c>
      <c r="F28" s="4">
        <v>0</v>
      </c>
      <c r="G28" t="str">
        <f t="shared" si="0"/>
        <v>***</v>
      </c>
    </row>
    <row r="29" spans="1:7" x14ac:dyDescent="0.25">
      <c r="A29" t="s">
        <v>48</v>
      </c>
      <c r="B29">
        <v>8.9575702000000007E-3</v>
      </c>
      <c r="C29">
        <v>1.0089977999999999</v>
      </c>
      <c r="D29">
        <v>0.1478183176</v>
      </c>
      <c r="E29">
        <v>0.06</v>
      </c>
      <c r="F29" s="4">
        <v>0.95</v>
      </c>
      <c r="G29" t="str">
        <f t="shared" si="0"/>
        <v/>
      </c>
    </row>
    <row r="30" spans="1:7" x14ac:dyDescent="0.25">
      <c r="A30" t="s">
        <v>47</v>
      </c>
      <c r="B30">
        <v>-0.18146703889999999</v>
      </c>
      <c r="C30">
        <v>0.8340457</v>
      </c>
      <c r="D30">
        <v>9.4494975600000003E-2</v>
      </c>
      <c r="E30">
        <v>-1.92</v>
      </c>
      <c r="F30" s="4">
        <v>5.5E-2</v>
      </c>
      <c r="G30" t="str">
        <f t="shared" si="0"/>
        <v>^</v>
      </c>
    </row>
    <row r="31" spans="1:7" x14ac:dyDescent="0.25">
      <c r="A31" t="s">
        <v>49</v>
      </c>
      <c r="B31">
        <v>0.1651754714</v>
      </c>
      <c r="C31">
        <v>1.1796001</v>
      </c>
      <c r="D31">
        <v>0.39991384229999999</v>
      </c>
      <c r="E31">
        <v>0.41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-0.1448178691</v>
      </c>
      <c r="C32">
        <v>0.8651799</v>
      </c>
      <c r="D32">
        <v>8.5501660300000004E-2</v>
      </c>
      <c r="E32">
        <v>-1.69</v>
      </c>
      <c r="F32" s="4">
        <v>0.09</v>
      </c>
      <c r="G32" t="str">
        <f t="shared" si="0"/>
        <v>^</v>
      </c>
    </row>
    <row r="33" spans="1:7" x14ac:dyDescent="0.25">
      <c r="A33" t="s">
        <v>51</v>
      </c>
      <c r="B33">
        <v>5.7408296300000002E-2</v>
      </c>
      <c r="C33">
        <v>1.0590881000000001</v>
      </c>
      <c r="D33">
        <v>0.1120210829</v>
      </c>
      <c r="E33">
        <v>0.51</v>
      </c>
      <c r="F33" s="4">
        <v>0.61</v>
      </c>
      <c r="G33" t="str">
        <f t="shared" si="0"/>
        <v/>
      </c>
    </row>
    <row r="34" spans="1:7" x14ac:dyDescent="0.25">
      <c r="A34" t="s">
        <v>52</v>
      </c>
      <c r="B34">
        <v>-0.1012929905</v>
      </c>
      <c r="C34">
        <v>0.90366820000000003</v>
      </c>
      <c r="D34">
        <v>0.32620782339999999</v>
      </c>
      <c r="E34">
        <v>-0.31</v>
      </c>
      <c r="F34" s="4">
        <v>0.76</v>
      </c>
      <c r="G34" t="str">
        <f t="shared" si="0"/>
        <v/>
      </c>
    </row>
    <row r="35" spans="1:7" x14ac:dyDescent="0.25">
      <c r="A35" t="s">
        <v>53</v>
      </c>
      <c r="B35">
        <v>0.36380045709999997</v>
      </c>
      <c r="C35">
        <v>1.4387871000000001</v>
      </c>
      <c r="D35">
        <v>0.33983778079999999</v>
      </c>
      <c r="E35">
        <v>1.07</v>
      </c>
      <c r="F35" s="4">
        <v>0.28000000000000003</v>
      </c>
      <c r="G35" t="str">
        <f t="shared" si="0"/>
        <v/>
      </c>
    </row>
    <row r="36" spans="1:7" x14ac:dyDescent="0.25">
      <c r="A36" t="s">
        <v>54</v>
      </c>
      <c r="B36">
        <v>-0.69500951609999995</v>
      </c>
      <c r="C36">
        <v>0.4990697</v>
      </c>
      <c r="D36">
        <v>0.43603081510000002</v>
      </c>
      <c r="E36">
        <v>-1.59</v>
      </c>
      <c r="F36" s="4">
        <v>0.11</v>
      </c>
      <c r="G36" t="str">
        <f t="shared" si="0"/>
        <v/>
      </c>
    </row>
    <row r="37" spans="1:7" x14ac:dyDescent="0.25">
      <c r="A37" t="s">
        <v>55</v>
      </c>
      <c r="B37">
        <v>-0.2277531951</v>
      </c>
      <c r="C37">
        <v>0.79632080000000005</v>
      </c>
      <c r="D37">
        <v>0.55909080909999997</v>
      </c>
      <c r="E37">
        <v>-0.41</v>
      </c>
      <c r="F37" s="4">
        <v>0.68</v>
      </c>
      <c r="G37" t="str">
        <f t="shared" si="0"/>
        <v/>
      </c>
    </row>
    <row r="38" spans="1:7" x14ac:dyDescent="0.25">
      <c r="A38" t="s">
        <v>56</v>
      </c>
      <c r="B38">
        <v>-0.65827983050000005</v>
      </c>
      <c r="C38">
        <v>0.51774120000000001</v>
      </c>
      <c r="D38">
        <v>0.46374303389999999</v>
      </c>
      <c r="E38">
        <v>-1.42</v>
      </c>
      <c r="F38" s="4">
        <v>0.16</v>
      </c>
      <c r="G38" t="str">
        <f t="shared" si="0"/>
        <v/>
      </c>
    </row>
    <row r="39" spans="1:7" x14ac:dyDescent="0.25">
      <c r="A39" t="s">
        <v>57</v>
      </c>
      <c r="B39">
        <v>-4.93124863E-2</v>
      </c>
      <c r="C39">
        <v>0.95188360000000005</v>
      </c>
      <c r="D39">
        <v>0.35365588390000002</v>
      </c>
      <c r="E39">
        <v>-0.14000000000000001</v>
      </c>
      <c r="F39" s="4">
        <v>0.89</v>
      </c>
      <c r="G39" t="str">
        <f t="shared" si="0"/>
        <v/>
      </c>
    </row>
    <row r="40" spans="1:7" x14ac:dyDescent="0.25">
      <c r="A40" t="s">
        <v>58</v>
      </c>
      <c r="B40">
        <v>-0.1218788779</v>
      </c>
      <c r="C40">
        <v>0.88525560000000003</v>
      </c>
      <c r="D40">
        <v>0.39435682290000001</v>
      </c>
      <c r="E40">
        <v>-0.31</v>
      </c>
      <c r="F40" s="4">
        <v>0.76</v>
      </c>
      <c r="G40" t="str">
        <f t="shared" si="0"/>
        <v/>
      </c>
    </row>
    <row r="41" spans="1:7" x14ac:dyDescent="0.25">
      <c r="A41" t="s">
        <v>59</v>
      </c>
      <c r="B41">
        <v>1.4665459E-3</v>
      </c>
      <c r="C41">
        <v>1.0014676</v>
      </c>
      <c r="D41">
        <v>0.30080387959999999</v>
      </c>
      <c r="E41">
        <v>0</v>
      </c>
      <c r="F41" s="4">
        <v>1</v>
      </c>
      <c r="G41" t="str">
        <f t="shared" si="0"/>
        <v/>
      </c>
    </row>
    <row r="42" spans="1:7" x14ac:dyDescent="0.25">
      <c r="A42" t="s">
        <v>60</v>
      </c>
      <c r="B42">
        <v>-0.44806491669999998</v>
      </c>
      <c r="C42">
        <v>0.63886319999999996</v>
      </c>
      <c r="D42">
        <v>0.33326565850000001</v>
      </c>
      <c r="E42">
        <v>-1.34</v>
      </c>
      <c r="F42" s="4">
        <v>0.18</v>
      </c>
      <c r="G42" t="str">
        <f t="shared" si="0"/>
        <v/>
      </c>
    </row>
    <row r="43" spans="1:7" x14ac:dyDescent="0.25">
      <c r="A43" t="s">
        <v>61</v>
      </c>
      <c r="B43">
        <v>-1.54052388E-2</v>
      </c>
      <c r="C43">
        <v>0.98471280000000005</v>
      </c>
      <c r="D43">
        <v>0.29673427299999999</v>
      </c>
      <c r="E43">
        <v>-0.05</v>
      </c>
      <c r="F43" s="4">
        <v>0.96</v>
      </c>
      <c r="G43" t="str">
        <f t="shared" si="0"/>
        <v/>
      </c>
    </row>
    <row r="44" spans="1:7" x14ac:dyDescent="0.25">
      <c r="A44" t="s">
        <v>62</v>
      </c>
      <c r="B44">
        <v>-5.3262033E-2</v>
      </c>
      <c r="C44">
        <v>0.94813150000000002</v>
      </c>
      <c r="D44">
        <v>0.34667429820000001</v>
      </c>
      <c r="E44">
        <v>-0.15</v>
      </c>
      <c r="F44" s="4">
        <v>0.88</v>
      </c>
      <c r="G44" t="str">
        <f t="shared" si="0"/>
        <v/>
      </c>
    </row>
    <row r="45" spans="1:7" x14ac:dyDescent="0.25">
      <c r="A45" t="s">
        <v>63</v>
      </c>
      <c r="B45">
        <v>9.7593651700000006E-2</v>
      </c>
      <c r="C45">
        <v>1.1025147</v>
      </c>
      <c r="D45">
        <v>0.28235924950000002</v>
      </c>
      <c r="E45">
        <v>0.35</v>
      </c>
      <c r="F45" s="4">
        <v>0.73</v>
      </c>
      <c r="G45" t="str">
        <f t="shared" si="0"/>
        <v/>
      </c>
    </row>
    <row r="46" spans="1:7" x14ac:dyDescent="0.25">
      <c r="A46" t="s">
        <v>64</v>
      </c>
      <c r="B46">
        <v>-3.24381875E-2</v>
      </c>
      <c r="C46">
        <v>0.96808229999999995</v>
      </c>
      <c r="D46">
        <v>0.29711046400000002</v>
      </c>
      <c r="E46">
        <v>-0.11</v>
      </c>
      <c r="F46" s="4">
        <v>0.91</v>
      </c>
      <c r="G46" t="str">
        <f t="shared" si="0"/>
        <v/>
      </c>
    </row>
    <row r="47" spans="1:7" x14ac:dyDescent="0.25">
      <c r="A47" t="s">
        <v>65</v>
      </c>
      <c r="B47">
        <v>-8.9549720599999993E-2</v>
      </c>
      <c r="C47">
        <v>0.91434280000000001</v>
      </c>
      <c r="D47">
        <v>0.29096969719999999</v>
      </c>
      <c r="E47">
        <v>-0.31</v>
      </c>
      <c r="F47" s="4">
        <v>0.76</v>
      </c>
      <c r="G47" t="str">
        <f t="shared" si="0"/>
        <v/>
      </c>
    </row>
    <row r="48" spans="1:7" x14ac:dyDescent="0.25">
      <c r="A48" t="s">
        <v>66</v>
      </c>
      <c r="B48">
        <v>-6.86556844E-2</v>
      </c>
      <c r="C48">
        <v>0.93364809999999998</v>
      </c>
      <c r="D48">
        <v>0.27648294690000003</v>
      </c>
      <c r="E48">
        <v>-0.25</v>
      </c>
      <c r="F48" s="4">
        <v>0.8</v>
      </c>
      <c r="G48" t="str">
        <f t="shared" si="0"/>
        <v/>
      </c>
    </row>
    <row r="49" spans="1:7" x14ac:dyDescent="0.25">
      <c r="A49" t="s">
        <v>67</v>
      </c>
      <c r="B49">
        <v>-4.6642353499999997E-2</v>
      </c>
      <c r="C49">
        <v>0.95442870000000002</v>
      </c>
      <c r="D49">
        <v>0.2726912084</v>
      </c>
      <c r="E49">
        <v>-0.17</v>
      </c>
      <c r="F49" s="4">
        <v>0.86</v>
      </c>
      <c r="G49" t="str">
        <f t="shared" si="0"/>
        <v/>
      </c>
    </row>
    <row r="50" spans="1:7" x14ac:dyDescent="0.25">
      <c r="A50" t="s">
        <v>68</v>
      </c>
      <c r="B50">
        <v>5.311308E-2</v>
      </c>
      <c r="C50">
        <v>1.0545488999999999</v>
      </c>
      <c r="D50">
        <v>0.5511850948</v>
      </c>
      <c r="E50">
        <v>0.1</v>
      </c>
      <c r="F50" s="4">
        <v>0.92</v>
      </c>
      <c r="G50" t="str">
        <f t="shared" si="0"/>
        <v/>
      </c>
    </row>
    <row r="51" spans="1:7" x14ac:dyDescent="0.25">
      <c r="A51" t="s">
        <v>69</v>
      </c>
      <c r="B51">
        <v>0.57815560700000002</v>
      </c>
      <c r="C51">
        <v>1.7827473</v>
      </c>
      <c r="D51">
        <v>0.40980267339999998</v>
      </c>
      <c r="E51">
        <v>1.41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2.9188358000000001E-3</v>
      </c>
      <c r="C52">
        <v>1.0029231000000001</v>
      </c>
      <c r="D52">
        <v>0.45685703659999999</v>
      </c>
      <c r="E52">
        <v>0.01</v>
      </c>
      <c r="F52" s="4">
        <v>0.99</v>
      </c>
      <c r="G52" t="str">
        <f t="shared" si="0"/>
        <v/>
      </c>
    </row>
    <row r="53" spans="1:7" x14ac:dyDescent="0.25">
      <c r="A53" t="s">
        <v>71</v>
      </c>
      <c r="B53">
        <v>-0.25026723620000002</v>
      </c>
      <c r="C53">
        <v>0.77859270000000003</v>
      </c>
      <c r="D53">
        <v>0.29503893609999998</v>
      </c>
      <c r="E53">
        <v>-0.85</v>
      </c>
      <c r="F53" s="4">
        <v>0.4</v>
      </c>
      <c r="G53" t="str">
        <f t="shared" si="0"/>
        <v/>
      </c>
    </row>
    <row r="54" spans="1:7" x14ac:dyDescent="0.25">
      <c r="A54" t="s">
        <v>72</v>
      </c>
      <c r="B54">
        <v>0.118830818</v>
      </c>
      <c r="C54">
        <v>1.1261794000000001</v>
      </c>
      <c r="D54">
        <v>0.29842285200000002</v>
      </c>
      <c r="E54">
        <v>0.4</v>
      </c>
      <c r="F54" s="4">
        <v>0.69</v>
      </c>
      <c r="G54" t="str">
        <f t="shared" si="0"/>
        <v/>
      </c>
    </row>
    <row r="55" spans="1:7" x14ac:dyDescent="0.25">
      <c r="A55" t="s">
        <v>73</v>
      </c>
      <c r="B55">
        <v>-2.8806969500000001E-2</v>
      </c>
      <c r="C55">
        <v>0.97160400000000002</v>
      </c>
      <c r="D55">
        <v>0.34269048670000002</v>
      </c>
      <c r="E55">
        <v>-0.08</v>
      </c>
      <c r="F55" s="4">
        <v>0.93</v>
      </c>
      <c r="G55" t="str">
        <f t="shared" si="0"/>
        <v/>
      </c>
    </row>
    <row r="56" spans="1:7" x14ac:dyDescent="0.25">
      <c r="A56" t="s">
        <v>74</v>
      </c>
      <c r="B56">
        <v>-1.0297766601</v>
      </c>
      <c r="C56">
        <v>0.35708669999999998</v>
      </c>
      <c r="D56">
        <v>0.56066929560000001</v>
      </c>
      <c r="E56">
        <v>-1.84</v>
      </c>
      <c r="F56" s="4">
        <v>6.6000000000000003E-2</v>
      </c>
      <c r="G56" t="str">
        <f t="shared" si="0"/>
        <v>^</v>
      </c>
    </row>
    <row r="57" spans="1:7" x14ac:dyDescent="0.25">
      <c r="A57" t="s">
        <v>75</v>
      </c>
      <c r="B57">
        <v>-0.79848128969999999</v>
      </c>
      <c r="C57">
        <v>0.45001190000000002</v>
      </c>
      <c r="D57">
        <v>0.36721260389999999</v>
      </c>
      <c r="E57">
        <v>-2.17</v>
      </c>
      <c r="F57" s="4">
        <v>0.03</v>
      </c>
      <c r="G57" t="str">
        <f t="shared" si="0"/>
        <v>*</v>
      </c>
    </row>
    <row r="58" spans="1:7" x14ac:dyDescent="0.25">
      <c r="A58" t="s">
        <v>76</v>
      </c>
      <c r="B58">
        <v>-0.1705813893</v>
      </c>
      <c r="C58">
        <v>0.84317450000000005</v>
      </c>
      <c r="D58">
        <v>0.29662289819999998</v>
      </c>
      <c r="E58">
        <v>-0.57999999999999996</v>
      </c>
      <c r="F58" s="4">
        <v>0.56999999999999995</v>
      </c>
      <c r="G58" t="str">
        <f t="shared" si="0"/>
        <v/>
      </c>
    </row>
    <row r="59" spans="1:7" x14ac:dyDescent="0.25">
      <c r="A59" t="s">
        <v>77</v>
      </c>
      <c r="B59">
        <v>-0.27400379959999999</v>
      </c>
      <c r="C59">
        <v>0.76032920000000004</v>
      </c>
      <c r="D59">
        <v>0.2785692253</v>
      </c>
      <c r="E59">
        <v>-0.98</v>
      </c>
      <c r="F59" s="4">
        <v>0.33</v>
      </c>
      <c r="G59" t="str">
        <f t="shared" si="0"/>
        <v/>
      </c>
    </row>
    <row r="60" spans="1:7" x14ac:dyDescent="0.25">
      <c r="A60" t="s">
        <v>78</v>
      </c>
      <c r="B60">
        <v>-0.88651031359999999</v>
      </c>
      <c r="C60">
        <v>0.41209129999999999</v>
      </c>
      <c r="D60">
        <v>1.0813668170999999</v>
      </c>
      <c r="E60">
        <v>-0.82</v>
      </c>
      <c r="F60" s="4">
        <v>0.41</v>
      </c>
      <c r="G60" t="str">
        <f t="shared" si="0"/>
        <v/>
      </c>
    </row>
    <row r="61" spans="1:7" x14ac:dyDescent="0.25">
      <c r="A61" t="s">
        <v>79</v>
      </c>
      <c r="B61">
        <v>-0.56483356669999996</v>
      </c>
      <c r="C61">
        <v>0.56845469999999998</v>
      </c>
      <c r="D61">
        <v>0.28410169689999998</v>
      </c>
      <c r="E61">
        <v>-1.99</v>
      </c>
      <c r="F61" s="4">
        <v>4.7E-2</v>
      </c>
      <c r="G61" t="str">
        <f t="shared" si="0"/>
        <v>*</v>
      </c>
    </row>
    <row r="62" spans="1:7" x14ac:dyDescent="0.25">
      <c r="A62" t="s">
        <v>80</v>
      </c>
      <c r="B62">
        <v>-0.32820013549999999</v>
      </c>
      <c r="C62">
        <v>0.7202189</v>
      </c>
      <c r="D62">
        <v>0.3160885772</v>
      </c>
      <c r="E62">
        <v>-1.04</v>
      </c>
      <c r="F62" s="4">
        <v>0.3</v>
      </c>
      <c r="G62" t="str">
        <f t="shared" si="0"/>
        <v/>
      </c>
    </row>
    <row r="63" spans="1:7" x14ac:dyDescent="0.25">
      <c r="A63" t="s">
        <v>81</v>
      </c>
      <c r="B63">
        <v>-0.25000024360000001</v>
      </c>
      <c r="C63">
        <v>0.77880059999999995</v>
      </c>
      <c r="D63">
        <v>0.28741992030000002</v>
      </c>
      <c r="E63">
        <v>-0.87</v>
      </c>
      <c r="F63" s="4">
        <v>0.38</v>
      </c>
      <c r="G63" t="str">
        <f t="shared" si="0"/>
        <v/>
      </c>
    </row>
    <row r="64" spans="1:7" x14ac:dyDescent="0.25">
      <c r="A64" t="s">
        <v>82</v>
      </c>
      <c r="B64">
        <v>-0.30991948899999999</v>
      </c>
      <c r="C64">
        <v>0.73350599999999999</v>
      </c>
      <c r="D64">
        <v>0.29484835770000001</v>
      </c>
      <c r="E64">
        <v>-1.05</v>
      </c>
      <c r="F64" s="4">
        <v>0.28999999999999998</v>
      </c>
      <c r="G64" t="str">
        <f t="shared" si="0"/>
        <v/>
      </c>
    </row>
    <row r="65" spans="1:7" x14ac:dyDescent="0.25">
      <c r="A65" t="s">
        <v>83</v>
      </c>
      <c r="B65">
        <v>-0.27457943829999998</v>
      </c>
      <c r="C65">
        <v>0.7598916</v>
      </c>
      <c r="D65">
        <v>0.27208168430000002</v>
      </c>
      <c r="E65">
        <v>-1.01</v>
      </c>
      <c r="F65" s="4">
        <v>0.31</v>
      </c>
      <c r="G65" t="str">
        <f t="shared" si="0"/>
        <v/>
      </c>
    </row>
    <row r="66" spans="1:7" x14ac:dyDescent="0.25">
      <c r="A66" t="s">
        <v>84</v>
      </c>
      <c r="B66">
        <v>-0.28311458969999997</v>
      </c>
      <c r="C66">
        <v>0.75343340000000003</v>
      </c>
      <c r="D66">
        <v>0.27865997100000001</v>
      </c>
      <c r="E66">
        <v>-1.02</v>
      </c>
      <c r="F66" s="4">
        <v>0.31</v>
      </c>
      <c r="G66" t="str">
        <f t="shared" si="0"/>
        <v/>
      </c>
    </row>
    <row r="67" spans="1:7" x14ac:dyDescent="0.25">
      <c r="A67" t="s">
        <v>85</v>
      </c>
      <c r="B67">
        <v>-0.1807755063</v>
      </c>
      <c r="C67">
        <v>0.83462270000000005</v>
      </c>
      <c r="D67">
        <v>0.29932812469999998</v>
      </c>
      <c r="E67">
        <v>-0.6</v>
      </c>
      <c r="F67" s="4">
        <v>0.55000000000000004</v>
      </c>
      <c r="G67" t="str">
        <f t="shared" ref="G67:G71" si="1">IF(F67&lt;0.001,"***",IF(F67&lt;0.01,"**",IF(F67&lt;0.05,"*",IF(F67&lt;0.1,"^",""))))</f>
        <v/>
      </c>
    </row>
    <row r="68" spans="1:7" x14ac:dyDescent="0.25">
      <c r="A68" t="s">
        <v>86</v>
      </c>
      <c r="B68">
        <v>-0.15786686480000001</v>
      </c>
      <c r="C68">
        <v>0.85396349999999999</v>
      </c>
      <c r="D68">
        <v>0.30365131969999998</v>
      </c>
      <c r="E68">
        <v>-0.52</v>
      </c>
      <c r="F68" s="4">
        <v>0.6</v>
      </c>
      <c r="G68" t="str">
        <f t="shared" si="1"/>
        <v/>
      </c>
    </row>
    <row r="69" spans="1:7" x14ac:dyDescent="0.25">
      <c r="A69" t="s">
        <v>87</v>
      </c>
      <c r="B69">
        <v>-0.40466187240000001</v>
      </c>
      <c r="C69">
        <v>0.66720239999999997</v>
      </c>
      <c r="D69">
        <v>0.31431393000000002</v>
      </c>
      <c r="E69">
        <v>-1.29</v>
      </c>
      <c r="F69" s="4">
        <v>0.2</v>
      </c>
      <c r="G69" t="str">
        <f t="shared" si="1"/>
        <v/>
      </c>
    </row>
    <row r="70" spans="1:7" x14ac:dyDescent="0.25">
      <c r="A70" t="s">
        <v>88</v>
      </c>
      <c r="B70">
        <v>-0.8783464768</v>
      </c>
      <c r="C70">
        <v>0.41546929999999999</v>
      </c>
      <c r="D70">
        <v>0.67701490470000003</v>
      </c>
      <c r="E70">
        <v>-1.3</v>
      </c>
      <c r="F70" s="4">
        <v>0.19</v>
      </c>
      <c r="G70" t="str">
        <f t="shared" si="1"/>
        <v/>
      </c>
    </row>
    <row r="71" spans="1:7" x14ac:dyDescent="0.25">
      <c r="A71" t="s">
        <v>89</v>
      </c>
      <c r="B71">
        <v>-0.42082668290000003</v>
      </c>
      <c r="C71">
        <v>0.65650390000000003</v>
      </c>
      <c r="D71">
        <v>0.36474815869999999</v>
      </c>
      <c r="E71">
        <v>-1.1499999999999999</v>
      </c>
      <c r="F71" s="4">
        <v>0.25</v>
      </c>
      <c r="G71" t="str">
        <f t="shared" si="1"/>
        <v/>
      </c>
    </row>
    <row r="74" spans="1:7" x14ac:dyDescent="0.25">
      <c r="B74" t="s">
        <v>16</v>
      </c>
      <c r="C74" t="s">
        <v>17</v>
      </c>
      <c r="D74" t="s">
        <v>18</v>
      </c>
      <c r="E74" t="s">
        <v>19</v>
      </c>
    </row>
    <row r="75" spans="1:7" x14ac:dyDescent="0.25">
      <c r="B75" t="s">
        <v>20</v>
      </c>
      <c r="C75" t="s">
        <v>21</v>
      </c>
      <c r="D75">
        <v>0.38054640000000001</v>
      </c>
      <c r="E75">
        <v>0.14481559999999999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EA22-A059-4F15-98ED-F5187BF21EBC}">
  <dimension ref="A1:G74"/>
  <sheetViews>
    <sheetView topLeftCell="A67" workbookViewId="0">
      <selection activeCell="K12" sqref="K12"/>
    </sheetView>
  </sheetViews>
  <sheetFormatPr defaultRowHeight="15" x14ac:dyDescent="0.25"/>
  <cols>
    <col min="1" max="1" width="33.4257812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-0.1241096288</v>
      </c>
      <c r="C2">
        <v>0.88328300000000004</v>
      </c>
      <c r="D2">
        <v>5.2557478400000003E-2</v>
      </c>
      <c r="E2">
        <v>-2.36</v>
      </c>
      <c r="F2" s="4">
        <v>1.7999999999999999E-2</v>
      </c>
      <c r="G2" t="str">
        <f t="shared" ref="G2:G65" si="0">IF(F2&lt;0.001,"***",IF(F2&lt;0.01,"**",IF(F2&lt;0.05,"*",IF(F2&lt;0.1,"^",""))))</f>
        <v>*</v>
      </c>
    </row>
    <row r="3" spans="1:7" x14ac:dyDescent="0.25">
      <c r="A3" t="s">
        <v>12</v>
      </c>
      <c r="B3">
        <v>-0.19640650770000001</v>
      </c>
      <c r="C3">
        <v>0.82167809999999997</v>
      </c>
      <c r="D3">
        <v>5.3961829699999998E-2</v>
      </c>
      <c r="E3">
        <v>-3.64</v>
      </c>
      <c r="F3" s="4">
        <v>2.7E-4</v>
      </c>
      <c r="G3" t="str">
        <f t="shared" si="0"/>
        <v>***</v>
      </c>
    </row>
    <row r="4" spans="1:7" x14ac:dyDescent="0.25">
      <c r="A4" t="s">
        <v>33</v>
      </c>
      <c r="B4">
        <v>-3.3741363000000003E-2</v>
      </c>
      <c r="C4">
        <v>0.9668215</v>
      </c>
      <c r="D4">
        <v>7.1046931000000001E-3</v>
      </c>
      <c r="E4">
        <v>-4.75</v>
      </c>
      <c r="F4" s="4">
        <v>1.9999999999999999E-6</v>
      </c>
      <c r="G4" t="str">
        <f t="shared" si="0"/>
        <v>***</v>
      </c>
    </row>
    <row r="5" spans="1:7" x14ac:dyDescent="0.25">
      <c r="A5" t="s">
        <v>25</v>
      </c>
      <c r="B5">
        <v>-0.28581482390000001</v>
      </c>
      <c r="C5">
        <v>0.75140169999999995</v>
      </c>
      <c r="D5">
        <v>5.2491977799999999E-2</v>
      </c>
      <c r="E5">
        <v>-5.44</v>
      </c>
      <c r="F5" s="4">
        <v>5.2000000000000002E-8</v>
      </c>
      <c r="G5" t="str">
        <f t="shared" si="0"/>
        <v>***</v>
      </c>
    </row>
    <row r="6" spans="1:7" x14ac:dyDescent="0.25">
      <c r="A6" t="s">
        <v>90</v>
      </c>
      <c r="B6">
        <v>0.1647448061</v>
      </c>
      <c r="C6">
        <v>1.1790921999999999</v>
      </c>
      <c r="D6">
        <v>7.6323392399999995E-2</v>
      </c>
      <c r="E6">
        <v>2.16</v>
      </c>
      <c r="F6" s="4">
        <v>3.1E-2</v>
      </c>
      <c r="G6" t="str">
        <f t="shared" si="0"/>
        <v>*</v>
      </c>
    </row>
    <row r="7" spans="1:7" x14ac:dyDescent="0.25">
      <c r="A7" t="s">
        <v>91</v>
      </c>
      <c r="B7">
        <v>0.12944935029999999</v>
      </c>
      <c r="C7">
        <v>1.1382015000000001</v>
      </c>
      <c r="D7">
        <v>7.5967145999999999E-2</v>
      </c>
      <c r="E7">
        <v>1.7</v>
      </c>
      <c r="F7" s="4">
        <v>8.7999999999999995E-2</v>
      </c>
      <c r="G7" t="str">
        <f t="shared" si="0"/>
        <v>^</v>
      </c>
    </row>
    <row r="8" spans="1:7" x14ac:dyDescent="0.25">
      <c r="A8" t="s">
        <v>26</v>
      </c>
      <c r="B8">
        <v>-6.7765682600000002E-2</v>
      </c>
      <c r="C8">
        <v>0.93447939999999996</v>
      </c>
      <c r="D8">
        <v>5.71727665E-2</v>
      </c>
      <c r="E8">
        <v>-1.19</v>
      </c>
      <c r="F8" s="4">
        <v>0.24</v>
      </c>
      <c r="G8" t="str">
        <f t="shared" si="0"/>
        <v/>
      </c>
    </row>
    <row r="9" spans="1:7" x14ac:dyDescent="0.25">
      <c r="A9" t="s">
        <v>92</v>
      </c>
      <c r="B9">
        <v>9.8802595500000007E-2</v>
      </c>
      <c r="C9">
        <v>1.1038484</v>
      </c>
      <c r="D9">
        <v>9.20329166E-2</v>
      </c>
      <c r="E9">
        <v>1.07</v>
      </c>
      <c r="F9" s="4">
        <v>0.28000000000000003</v>
      </c>
      <c r="G9" t="str">
        <f t="shared" si="0"/>
        <v/>
      </c>
    </row>
    <row r="10" spans="1:7" x14ac:dyDescent="0.25">
      <c r="A10" t="s">
        <v>93</v>
      </c>
      <c r="B10">
        <v>0.1017888015</v>
      </c>
      <c r="C10">
        <v>1.1071496000000001</v>
      </c>
      <c r="D10">
        <v>9.1880056500000001E-2</v>
      </c>
      <c r="E10">
        <v>1.1100000000000001</v>
      </c>
      <c r="F10" s="4">
        <v>0.27</v>
      </c>
      <c r="G10" t="str">
        <f t="shared" si="0"/>
        <v/>
      </c>
    </row>
    <row r="11" spans="1:7" x14ac:dyDescent="0.25">
      <c r="A11" t="s">
        <v>27</v>
      </c>
      <c r="B11">
        <v>2.0501968700000001E-2</v>
      </c>
      <c r="C11">
        <v>1.0207136000000001</v>
      </c>
      <c r="D11">
        <v>4.0448549899999998E-2</v>
      </c>
      <c r="E11">
        <v>0.51</v>
      </c>
      <c r="F11" s="4">
        <v>0.61</v>
      </c>
      <c r="G11" t="str">
        <f t="shared" si="0"/>
        <v/>
      </c>
    </row>
    <row r="12" spans="1:7" x14ac:dyDescent="0.25">
      <c r="A12" t="s">
        <v>28</v>
      </c>
      <c r="B12">
        <v>-0.110236237</v>
      </c>
      <c r="C12">
        <v>0.89562249999999999</v>
      </c>
      <c r="D12">
        <v>6.97478131E-2</v>
      </c>
      <c r="E12">
        <v>-1.58</v>
      </c>
      <c r="F12" s="4">
        <v>0.11</v>
      </c>
      <c r="G12" t="str">
        <f t="shared" si="0"/>
        <v/>
      </c>
    </row>
    <row r="13" spans="1:7" x14ac:dyDescent="0.25">
      <c r="A13" t="s">
        <v>34</v>
      </c>
      <c r="B13">
        <v>-1.12474667E-2</v>
      </c>
      <c r="C13">
        <v>0.98881549999999996</v>
      </c>
      <c r="D13">
        <v>1.71257002E-2</v>
      </c>
      <c r="E13">
        <v>-0.66</v>
      </c>
      <c r="F13" s="4">
        <v>0.51</v>
      </c>
      <c r="G13" t="str">
        <f t="shared" si="0"/>
        <v/>
      </c>
    </row>
    <row r="14" spans="1:7" x14ac:dyDescent="0.25">
      <c r="A14" t="s">
        <v>35</v>
      </c>
      <c r="B14">
        <v>2.5975029199999999E-2</v>
      </c>
      <c r="C14">
        <v>1.0263153</v>
      </c>
      <c r="D14">
        <v>5.8898268999999998E-3</v>
      </c>
      <c r="E14">
        <v>4.41</v>
      </c>
      <c r="F14" s="4">
        <v>1.0000000000000001E-5</v>
      </c>
      <c r="G14" t="str">
        <f t="shared" si="0"/>
        <v>***</v>
      </c>
    </row>
    <row r="15" spans="1:7" x14ac:dyDescent="0.25">
      <c r="A15" t="s">
        <v>31</v>
      </c>
      <c r="B15">
        <v>8.0034263999999994E-2</v>
      </c>
      <c r="C15">
        <v>1.0833242000000001</v>
      </c>
      <c r="D15">
        <v>4.2411970899999998E-2</v>
      </c>
      <c r="E15">
        <v>1.89</v>
      </c>
      <c r="F15" s="4">
        <v>5.8999999999999997E-2</v>
      </c>
      <c r="G15" t="str">
        <f t="shared" si="0"/>
        <v>^</v>
      </c>
    </row>
    <row r="16" spans="1:7" x14ac:dyDescent="0.25">
      <c r="A16" t="s">
        <v>32</v>
      </c>
      <c r="B16">
        <v>0.18624462450000001</v>
      </c>
      <c r="C16">
        <v>1.2047169</v>
      </c>
      <c r="D16">
        <v>4.4708901600000003E-2</v>
      </c>
      <c r="E16">
        <v>4.17</v>
      </c>
      <c r="F16" s="4">
        <v>3.1000000000000001E-5</v>
      </c>
      <c r="G16" t="str">
        <f t="shared" si="0"/>
        <v>***</v>
      </c>
    </row>
    <row r="17" spans="1:7" x14ac:dyDescent="0.25">
      <c r="A17" t="s">
        <v>29</v>
      </c>
      <c r="B17">
        <v>0.1133205336</v>
      </c>
      <c r="C17">
        <v>1.1199908999999999</v>
      </c>
      <c r="D17">
        <v>6.5408603100000004E-2</v>
      </c>
      <c r="E17">
        <v>1.73</v>
      </c>
      <c r="F17" s="4">
        <v>8.3000000000000004E-2</v>
      </c>
      <c r="G17" t="str">
        <f t="shared" si="0"/>
        <v>^</v>
      </c>
    </row>
    <row r="18" spans="1:7" x14ac:dyDescent="0.25">
      <c r="A18" t="s">
        <v>30</v>
      </c>
      <c r="B18">
        <v>-9.98816015E-2</v>
      </c>
      <c r="C18">
        <v>0.90494459999999999</v>
      </c>
      <c r="D18">
        <v>9.9003820699999995E-2</v>
      </c>
      <c r="E18">
        <v>-1.01</v>
      </c>
      <c r="F18" s="4">
        <v>0.31</v>
      </c>
      <c r="G18" t="str">
        <f t="shared" si="0"/>
        <v/>
      </c>
    </row>
    <row r="19" spans="1:7" x14ac:dyDescent="0.25">
      <c r="A19" t="s">
        <v>36</v>
      </c>
      <c r="B19">
        <v>4.8771137000000004E-3</v>
      </c>
      <c r="C19">
        <v>1.0048889999999999</v>
      </c>
      <c r="D19">
        <v>6.947333E-4</v>
      </c>
      <c r="E19">
        <v>7.02</v>
      </c>
      <c r="F19" s="4">
        <v>2.1999999999999999E-12</v>
      </c>
      <c r="G19" t="str">
        <f t="shared" si="0"/>
        <v>***</v>
      </c>
    </row>
    <row r="20" spans="1:7" x14ac:dyDescent="0.25">
      <c r="A20" t="s">
        <v>37</v>
      </c>
      <c r="B20">
        <v>3.9605169999999999E-4</v>
      </c>
      <c r="C20">
        <v>1.0003960999999999</v>
      </c>
      <c r="D20">
        <v>3.4229410000000002E-4</v>
      </c>
      <c r="E20">
        <v>1.1599999999999999</v>
      </c>
      <c r="F20" s="4">
        <v>0.25</v>
      </c>
      <c r="G20" t="str">
        <f t="shared" si="0"/>
        <v/>
      </c>
    </row>
    <row r="21" spans="1:7" x14ac:dyDescent="0.25">
      <c r="A21" t="s">
        <v>38</v>
      </c>
      <c r="B21">
        <v>2.3363050000000001E-4</v>
      </c>
      <c r="C21">
        <v>1.0002336999999999</v>
      </c>
      <c r="D21">
        <v>1.598809E-4</v>
      </c>
      <c r="E21">
        <v>1.46</v>
      </c>
      <c r="F21" s="4">
        <v>0.14000000000000001</v>
      </c>
      <c r="G21" t="str">
        <f t="shared" si="0"/>
        <v/>
      </c>
    </row>
    <row r="22" spans="1:7" x14ac:dyDescent="0.25">
      <c r="A22" t="s">
        <v>39</v>
      </c>
      <c r="B22">
        <v>1.9168019E-3</v>
      </c>
      <c r="C22">
        <v>1.0019186</v>
      </c>
      <c r="D22">
        <v>2.9131699800000001E-2</v>
      </c>
      <c r="E22">
        <v>7.0000000000000007E-2</v>
      </c>
      <c r="F22" s="4">
        <v>0.95</v>
      </c>
      <c r="G22" t="str">
        <f t="shared" si="0"/>
        <v/>
      </c>
    </row>
    <row r="23" spans="1:7" x14ac:dyDescent="0.25">
      <c r="A23" t="s">
        <v>40</v>
      </c>
      <c r="B23">
        <v>4.2388436799999998E-2</v>
      </c>
      <c r="C23">
        <v>1.0432996999999999</v>
      </c>
      <c r="D23">
        <v>4.3019401800000003E-2</v>
      </c>
      <c r="E23">
        <v>0.99</v>
      </c>
      <c r="F23" s="4">
        <v>0.32</v>
      </c>
      <c r="G23" t="str">
        <f t="shared" si="0"/>
        <v/>
      </c>
    </row>
    <row r="24" spans="1:7" x14ac:dyDescent="0.25">
      <c r="A24" t="s">
        <v>41</v>
      </c>
      <c r="B24">
        <v>-4.9672630299999999E-2</v>
      </c>
      <c r="C24">
        <v>0.95154090000000002</v>
      </c>
      <c r="D24">
        <v>4.7511087200000003E-2</v>
      </c>
      <c r="E24">
        <v>-1.05</v>
      </c>
      <c r="F24" s="4">
        <v>0.3</v>
      </c>
      <c r="G24" t="str">
        <f t="shared" si="0"/>
        <v/>
      </c>
    </row>
    <row r="25" spans="1:7" x14ac:dyDescent="0.25">
      <c r="A25" t="s">
        <v>42</v>
      </c>
      <c r="B25">
        <v>-0.19696524379999999</v>
      </c>
      <c r="C25">
        <v>0.82121920000000004</v>
      </c>
      <c r="D25">
        <v>5.1976034300000001E-2</v>
      </c>
      <c r="E25">
        <v>-3.79</v>
      </c>
      <c r="F25" s="4">
        <v>1.4999999999999999E-4</v>
      </c>
      <c r="G25" t="str">
        <f t="shared" si="0"/>
        <v>***</v>
      </c>
    </row>
    <row r="26" spans="1:7" x14ac:dyDescent="0.25">
      <c r="A26" t="s">
        <v>43</v>
      </c>
      <c r="B26">
        <v>-4.1631887100000001E-2</v>
      </c>
      <c r="C26">
        <v>0.95922280000000004</v>
      </c>
      <c r="D26">
        <v>4.24714489E-2</v>
      </c>
      <c r="E26">
        <v>-0.98</v>
      </c>
      <c r="F26" s="4">
        <v>0.33</v>
      </c>
      <c r="G26" t="str">
        <f t="shared" si="0"/>
        <v/>
      </c>
    </row>
    <row r="27" spans="1:7" x14ac:dyDescent="0.25">
      <c r="A27" t="s">
        <v>45</v>
      </c>
      <c r="B27">
        <v>-7.3873048900000002E-2</v>
      </c>
      <c r="C27">
        <v>0.92878959999999999</v>
      </c>
      <c r="D27">
        <v>9.6071374999999997E-3</v>
      </c>
      <c r="E27">
        <v>-7.69</v>
      </c>
      <c r="F27" s="4">
        <v>1.4999999999999999E-14</v>
      </c>
      <c r="G27" t="str">
        <f t="shared" si="0"/>
        <v>***</v>
      </c>
    </row>
    <row r="28" spans="1:7" x14ac:dyDescent="0.25">
      <c r="A28" t="s">
        <v>46</v>
      </c>
      <c r="B28">
        <v>-6.28793453E-2</v>
      </c>
      <c r="C28">
        <v>0.93905680000000002</v>
      </c>
      <c r="D28">
        <v>6.8837428000000003E-3</v>
      </c>
      <c r="E28">
        <v>-9.1300000000000008</v>
      </c>
      <c r="F28" s="4">
        <v>0</v>
      </c>
      <c r="G28" t="str">
        <f t="shared" si="0"/>
        <v>***</v>
      </c>
    </row>
    <row r="29" spans="1:7" x14ac:dyDescent="0.25">
      <c r="A29" t="s">
        <v>48</v>
      </c>
      <c r="B29">
        <v>1.9369897300000001E-2</v>
      </c>
      <c r="C29">
        <v>1.0195586999999999</v>
      </c>
      <c r="D29">
        <v>0.1477825016</v>
      </c>
      <c r="E29">
        <v>0.13</v>
      </c>
      <c r="F29" s="4">
        <v>0.9</v>
      </c>
      <c r="G29" t="str">
        <f t="shared" si="0"/>
        <v/>
      </c>
    </row>
    <row r="30" spans="1:7" x14ac:dyDescent="0.25">
      <c r="A30" t="s">
        <v>47</v>
      </c>
      <c r="B30">
        <v>-0.1774679629</v>
      </c>
      <c r="C30">
        <v>0.83738780000000002</v>
      </c>
      <c r="D30">
        <v>9.4431297999999997E-2</v>
      </c>
      <c r="E30">
        <v>-1.88</v>
      </c>
      <c r="F30" s="4">
        <v>0.06</v>
      </c>
      <c r="G30" t="str">
        <f t="shared" si="0"/>
        <v>^</v>
      </c>
    </row>
    <row r="31" spans="1:7" x14ac:dyDescent="0.25">
      <c r="A31" t="s">
        <v>49</v>
      </c>
      <c r="B31">
        <v>0.15711497199999999</v>
      </c>
      <c r="C31">
        <v>1.1701301</v>
      </c>
      <c r="D31">
        <v>0.39981146620000002</v>
      </c>
      <c r="E31">
        <v>0.39</v>
      </c>
      <c r="F31" s="4">
        <v>0.69</v>
      </c>
      <c r="G31" t="str">
        <f t="shared" si="0"/>
        <v/>
      </c>
    </row>
    <row r="32" spans="1:7" x14ac:dyDescent="0.25">
      <c r="A32" t="s">
        <v>50</v>
      </c>
      <c r="B32">
        <v>-0.14120541559999999</v>
      </c>
      <c r="C32">
        <v>0.8683109</v>
      </c>
      <c r="D32">
        <v>8.5430462799999995E-2</v>
      </c>
      <c r="E32">
        <v>-1.65</v>
      </c>
      <c r="F32" s="4">
        <v>9.8000000000000004E-2</v>
      </c>
      <c r="G32" t="str">
        <f t="shared" si="0"/>
        <v>^</v>
      </c>
    </row>
    <row r="33" spans="1:7" x14ac:dyDescent="0.25">
      <c r="A33" t="s">
        <v>51</v>
      </c>
      <c r="B33">
        <v>5.6315812700000002E-2</v>
      </c>
      <c r="C33">
        <v>1.0579316999999999</v>
      </c>
      <c r="D33">
        <v>0.1120425531</v>
      </c>
      <c r="E33">
        <v>0.5</v>
      </c>
      <c r="F33" s="4">
        <v>0.62</v>
      </c>
      <c r="G33" t="str">
        <f t="shared" si="0"/>
        <v/>
      </c>
    </row>
    <row r="34" spans="1:7" x14ac:dyDescent="0.25">
      <c r="A34" t="s">
        <v>52</v>
      </c>
      <c r="B34">
        <v>-0.10361727179999999</v>
      </c>
      <c r="C34">
        <v>0.90157030000000005</v>
      </c>
      <c r="D34">
        <v>0.32606464229999998</v>
      </c>
      <c r="E34">
        <v>-0.32</v>
      </c>
      <c r="F34" s="4">
        <v>0.75</v>
      </c>
      <c r="G34" t="str">
        <f t="shared" si="0"/>
        <v/>
      </c>
    </row>
    <row r="35" spans="1:7" x14ac:dyDescent="0.25">
      <c r="A35" t="s">
        <v>53</v>
      </c>
      <c r="B35">
        <v>0.36086127699999998</v>
      </c>
      <c r="C35">
        <v>1.4345644</v>
      </c>
      <c r="D35">
        <v>0.33964590140000001</v>
      </c>
      <c r="E35">
        <v>1.06</v>
      </c>
      <c r="F35" s="4">
        <v>0.28999999999999998</v>
      </c>
      <c r="G35" t="str">
        <f t="shared" si="0"/>
        <v/>
      </c>
    </row>
    <row r="36" spans="1:7" x14ac:dyDescent="0.25">
      <c r="A36" t="s">
        <v>54</v>
      </c>
      <c r="B36">
        <v>-0.71015117630000002</v>
      </c>
      <c r="C36">
        <v>0.4915699</v>
      </c>
      <c r="D36">
        <v>0.43574781959999997</v>
      </c>
      <c r="E36">
        <v>-1.63</v>
      </c>
      <c r="F36" s="4">
        <v>0.1</v>
      </c>
      <c r="G36" t="str">
        <f t="shared" si="0"/>
        <v/>
      </c>
    </row>
    <row r="37" spans="1:7" x14ac:dyDescent="0.25">
      <c r="A37" t="s">
        <v>55</v>
      </c>
      <c r="B37">
        <v>-0.23537686669999999</v>
      </c>
      <c r="C37">
        <v>0.790273</v>
      </c>
      <c r="D37">
        <v>0.55907023389999999</v>
      </c>
      <c r="E37">
        <v>-0.42</v>
      </c>
      <c r="F37" s="4">
        <v>0.67</v>
      </c>
      <c r="G37" t="str">
        <f t="shared" si="0"/>
        <v/>
      </c>
    </row>
    <row r="38" spans="1:7" x14ac:dyDescent="0.25">
      <c r="A38" t="s">
        <v>56</v>
      </c>
      <c r="B38">
        <v>-0.65552526840000003</v>
      </c>
      <c r="C38">
        <v>0.51916929999999994</v>
      </c>
      <c r="D38">
        <v>0.46325198200000001</v>
      </c>
      <c r="E38">
        <v>-1.42</v>
      </c>
      <c r="F38" s="4">
        <v>0.16</v>
      </c>
      <c r="G38" t="str">
        <f t="shared" si="0"/>
        <v/>
      </c>
    </row>
    <row r="39" spans="1:7" x14ac:dyDescent="0.25">
      <c r="A39" t="s">
        <v>57</v>
      </c>
      <c r="B39">
        <v>-4.3130044100000001E-2</v>
      </c>
      <c r="C39">
        <v>0.95778680000000005</v>
      </c>
      <c r="D39">
        <v>0.35321461799999998</v>
      </c>
      <c r="E39">
        <v>-0.12</v>
      </c>
      <c r="F39" s="4">
        <v>0.9</v>
      </c>
      <c r="G39" t="str">
        <f t="shared" si="0"/>
        <v/>
      </c>
    </row>
    <row r="40" spans="1:7" x14ac:dyDescent="0.25">
      <c r="A40" t="s">
        <v>58</v>
      </c>
      <c r="B40">
        <v>-0.12862440380000001</v>
      </c>
      <c r="C40">
        <v>0.87930419999999998</v>
      </c>
      <c r="D40">
        <v>0.3942664723</v>
      </c>
      <c r="E40">
        <v>-0.33</v>
      </c>
      <c r="F40" s="4">
        <v>0.74</v>
      </c>
      <c r="G40" t="str">
        <f t="shared" si="0"/>
        <v/>
      </c>
    </row>
    <row r="41" spans="1:7" x14ac:dyDescent="0.25">
      <c r="A41" t="s">
        <v>59</v>
      </c>
      <c r="B41">
        <v>7.9714189000000008E-3</v>
      </c>
      <c r="C41">
        <v>1.0080032999999999</v>
      </c>
      <c r="D41">
        <v>0.30059507600000002</v>
      </c>
      <c r="E41">
        <v>0.03</v>
      </c>
      <c r="F41" s="4">
        <v>0.98</v>
      </c>
      <c r="G41" t="str">
        <f t="shared" si="0"/>
        <v/>
      </c>
    </row>
    <row r="42" spans="1:7" x14ac:dyDescent="0.25">
      <c r="A42" t="s">
        <v>60</v>
      </c>
      <c r="B42">
        <v>-0.45321907140000001</v>
      </c>
      <c r="C42">
        <v>0.63557889999999995</v>
      </c>
      <c r="D42">
        <v>0.33315600779999999</v>
      </c>
      <c r="E42">
        <v>-1.36</v>
      </c>
      <c r="F42" s="4">
        <v>0.17</v>
      </c>
      <c r="G42" t="str">
        <f t="shared" si="0"/>
        <v/>
      </c>
    </row>
    <row r="43" spans="1:7" x14ac:dyDescent="0.25">
      <c r="A43" t="s">
        <v>61</v>
      </c>
      <c r="B43">
        <v>-1.9558567299999999E-2</v>
      </c>
      <c r="C43">
        <v>0.98063149999999999</v>
      </c>
      <c r="D43">
        <v>0.29645723309999999</v>
      </c>
      <c r="E43">
        <v>-7.0000000000000007E-2</v>
      </c>
      <c r="F43" s="4">
        <v>0.95</v>
      </c>
      <c r="G43" t="str">
        <f t="shared" si="0"/>
        <v/>
      </c>
    </row>
    <row r="44" spans="1:7" x14ac:dyDescent="0.25">
      <c r="A44" t="s">
        <v>62</v>
      </c>
      <c r="B44">
        <v>-6.8877627199999999E-2</v>
      </c>
      <c r="C44">
        <v>0.93344090000000002</v>
      </c>
      <c r="D44">
        <v>0.34641101839999999</v>
      </c>
      <c r="E44">
        <v>-0.2</v>
      </c>
      <c r="F44" s="4">
        <v>0.84</v>
      </c>
      <c r="G44" t="str">
        <f t="shared" si="0"/>
        <v/>
      </c>
    </row>
    <row r="45" spans="1:7" x14ac:dyDescent="0.25">
      <c r="A45" t="s">
        <v>63</v>
      </c>
      <c r="B45">
        <v>9.4436119099999993E-2</v>
      </c>
      <c r="C45">
        <v>1.0990390000000001</v>
      </c>
      <c r="D45">
        <v>0.28221234509999998</v>
      </c>
      <c r="E45">
        <v>0.33</v>
      </c>
      <c r="F45" s="4">
        <v>0.74</v>
      </c>
      <c r="G45" t="str">
        <f t="shared" si="0"/>
        <v/>
      </c>
    </row>
    <row r="46" spans="1:7" x14ac:dyDescent="0.25">
      <c r="A46" t="s">
        <v>64</v>
      </c>
      <c r="B46">
        <v>-3.52581135E-2</v>
      </c>
      <c r="C46">
        <v>0.9653562</v>
      </c>
      <c r="D46">
        <v>0.2969272912</v>
      </c>
      <c r="E46">
        <v>-0.12</v>
      </c>
      <c r="F46" s="4">
        <v>0.91</v>
      </c>
      <c r="G46" t="str">
        <f t="shared" si="0"/>
        <v/>
      </c>
    </row>
    <row r="47" spans="1:7" x14ac:dyDescent="0.25">
      <c r="A47" t="s">
        <v>65</v>
      </c>
      <c r="B47">
        <v>-9.0845469900000003E-2</v>
      </c>
      <c r="C47">
        <v>0.91315880000000005</v>
      </c>
      <c r="D47">
        <v>0.29077605010000002</v>
      </c>
      <c r="E47">
        <v>-0.31</v>
      </c>
      <c r="F47" s="4">
        <v>0.75</v>
      </c>
      <c r="G47" t="str">
        <f t="shared" si="0"/>
        <v/>
      </c>
    </row>
    <row r="48" spans="1:7" x14ac:dyDescent="0.25">
      <c r="A48" t="s">
        <v>66</v>
      </c>
      <c r="B48">
        <v>-7.1048484499999995E-2</v>
      </c>
      <c r="C48">
        <v>0.93141669999999999</v>
      </c>
      <c r="D48">
        <v>0.2763052339</v>
      </c>
      <c r="E48">
        <v>-0.26</v>
      </c>
      <c r="F48" s="4">
        <v>0.8</v>
      </c>
      <c r="G48" t="str">
        <f t="shared" si="0"/>
        <v/>
      </c>
    </row>
    <row r="49" spans="1:7" x14ac:dyDescent="0.25">
      <c r="A49" t="s">
        <v>67</v>
      </c>
      <c r="B49">
        <v>-5.0618068299999999E-2</v>
      </c>
      <c r="C49">
        <v>0.95064170000000003</v>
      </c>
      <c r="D49">
        <v>0.27252653199999999</v>
      </c>
      <c r="E49">
        <v>-0.19</v>
      </c>
      <c r="F49" s="4">
        <v>0.85</v>
      </c>
      <c r="G49" t="str">
        <f t="shared" si="0"/>
        <v/>
      </c>
    </row>
    <row r="50" spans="1:7" x14ac:dyDescent="0.25">
      <c r="A50" t="s">
        <v>68</v>
      </c>
      <c r="B50">
        <v>2.46822381E-2</v>
      </c>
      <c r="C50">
        <v>1.0249893999999999</v>
      </c>
      <c r="D50">
        <v>0.55056212140000005</v>
      </c>
      <c r="E50">
        <v>0.04</v>
      </c>
      <c r="F50" s="4">
        <v>0.96</v>
      </c>
      <c r="G50" t="str">
        <f t="shared" si="0"/>
        <v/>
      </c>
    </row>
    <row r="51" spans="1:7" x14ac:dyDescent="0.25">
      <c r="A51" t="s">
        <v>69</v>
      </c>
      <c r="B51">
        <v>0.56486101860000004</v>
      </c>
      <c r="C51">
        <v>1.7592033</v>
      </c>
      <c r="D51">
        <v>0.41023169879999999</v>
      </c>
      <c r="E51">
        <v>1.38</v>
      </c>
      <c r="F51" s="4">
        <v>0.17</v>
      </c>
      <c r="G51" t="str">
        <f t="shared" si="0"/>
        <v/>
      </c>
    </row>
    <row r="52" spans="1:7" x14ac:dyDescent="0.25">
      <c r="A52" t="s">
        <v>70</v>
      </c>
      <c r="B52">
        <v>2.6821745E-3</v>
      </c>
      <c r="C52">
        <v>1.0026858000000001</v>
      </c>
      <c r="D52">
        <v>0.45659153549999998</v>
      </c>
      <c r="E52">
        <v>0.01</v>
      </c>
      <c r="F52" s="4">
        <v>1</v>
      </c>
      <c r="G52" t="str">
        <f t="shared" si="0"/>
        <v/>
      </c>
    </row>
    <row r="53" spans="1:7" x14ac:dyDescent="0.25">
      <c r="A53" t="s">
        <v>71</v>
      </c>
      <c r="B53">
        <v>-0.25255387769999998</v>
      </c>
      <c r="C53">
        <v>0.77681440000000002</v>
      </c>
      <c r="D53">
        <v>0.29489892439999998</v>
      </c>
      <c r="E53">
        <v>-0.86</v>
      </c>
      <c r="F53" s="4">
        <v>0.39</v>
      </c>
      <c r="G53" t="str">
        <f t="shared" si="0"/>
        <v/>
      </c>
    </row>
    <row r="54" spans="1:7" x14ac:dyDescent="0.25">
      <c r="A54" t="s">
        <v>72</v>
      </c>
      <c r="B54">
        <v>0.11540366420000001</v>
      </c>
      <c r="C54">
        <v>1.1223263999999999</v>
      </c>
      <c r="D54">
        <v>0.29823967439999999</v>
      </c>
      <c r="E54">
        <v>0.39</v>
      </c>
      <c r="F54" s="4">
        <v>0.7</v>
      </c>
      <c r="G54" t="str">
        <f t="shared" si="0"/>
        <v/>
      </c>
    </row>
    <row r="55" spans="1:7" x14ac:dyDescent="0.25">
      <c r="A55" t="s">
        <v>73</v>
      </c>
      <c r="B55">
        <v>-2.4850446299999999E-2</v>
      </c>
      <c r="C55">
        <v>0.97545579999999998</v>
      </c>
      <c r="D55">
        <v>0.34248955040000001</v>
      </c>
      <c r="E55">
        <v>-7.0000000000000007E-2</v>
      </c>
      <c r="F55" s="4">
        <v>0.94</v>
      </c>
      <c r="G55" t="str">
        <f t="shared" si="0"/>
        <v/>
      </c>
    </row>
    <row r="56" spans="1:7" x14ac:dyDescent="0.25">
      <c r="A56" t="s">
        <v>74</v>
      </c>
      <c r="B56">
        <v>-1.024397437</v>
      </c>
      <c r="C56">
        <v>0.35901270000000002</v>
      </c>
      <c r="D56">
        <v>0.55975240280000005</v>
      </c>
      <c r="E56">
        <v>-1.83</v>
      </c>
      <c r="F56" s="4">
        <v>6.7000000000000004E-2</v>
      </c>
      <c r="G56" t="str">
        <f t="shared" si="0"/>
        <v>^</v>
      </c>
    </row>
    <row r="57" spans="1:7" x14ac:dyDescent="0.25">
      <c r="A57" t="s">
        <v>75</v>
      </c>
      <c r="B57">
        <v>-0.78907517890000001</v>
      </c>
      <c r="C57">
        <v>0.45426470000000002</v>
      </c>
      <c r="D57">
        <v>0.36731788679999999</v>
      </c>
      <c r="E57">
        <v>-2.15</v>
      </c>
      <c r="F57" s="4">
        <v>3.2000000000000001E-2</v>
      </c>
      <c r="G57" t="str">
        <f t="shared" si="0"/>
        <v>*</v>
      </c>
    </row>
    <row r="58" spans="1:7" x14ac:dyDescent="0.25">
      <c r="A58" t="s">
        <v>76</v>
      </c>
      <c r="B58">
        <v>-0.17686336590000001</v>
      </c>
      <c r="C58">
        <v>0.83789429999999998</v>
      </c>
      <c r="D58">
        <v>0.2964898239</v>
      </c>
      <c r="E58">
        <v>-0.6</v>
      </c>
      <c r="F58" s="4">
        <v>0.55000000000000004</v>
      </c>
      <c r="G58" t="str">
        <f t="shared" si="0"/>
        <v/>
      </c>
    </row>
    <row r="59" spans="1:7" x14ac:dyDescent="0.25">
      <c r="A59" t="s">
        <v>77</v>
      </c>
      <c r="B59">
        <v>-0.27154812579999998</v>
      </c>
      <c r="C59">
        <v>0.76219859999999995</v>
      </c>
      <c r="D59">
        <v>0.27838582810000001</v>
      </c>
      <c r="E59">
        <v>-0.98</v>
      </c>
      <c r="F59" s="4">
        <v>0.33</v>
      </c>
      <c r="G59" t="str">
        <f t="shared" si="0"/>
        <v/>
      </c>
    </row>
    <row r="60" spans="1:7" x14ac:dyDescent="0.25">
      <c r="A60" t="s">
        <v>78</v>
      </c>
      <c r="B60">
        <v>-0.83841767119999999</v>
      </c>
      <c r="C60">
        <v>0.43239420000000001</v>
      </c>
      <c r="D60">
        <v>1.0814495334000001</v>
      </c>
      <c r="E60">
        <v>-0.78</v>
      </c>
      <c r="F60" s="4">
        <v>0.44</v>
      </c>
      <c r="G60" t="str">
        <f t="shared" si="0"/>
        <v/>
      </c>
    </row>
    <row r="61" spans="1:7" x14ac:dyDescent="0.25">
      <c r="A61" t="s">
        <v>79</v>
      </c>
      <c r="B61">
        <v>-0.56485560030000004</v>
      </c>
      <c r="C61">
        <v>0.56844220000000001</v>
      </c>
      <c r="D61">
        <v>0.28385613230000001</v>
      </c>
      <c r="E61">
        <v>-1.99</v>
      </c>
      <c r="F61" s="4">
        <v>4.7E-2</v>
      </c>
      <c r="G61" t="str">
        <f t="shared" si="0"/>
        <v>*</v>
      </c>
    </row>
    <row r="62" spans="1:7" x14ac:dyDescent="0.25">
      <c r="A62" t="s">
        <v>80</v>
      </c>
      <c r="B62">
        <v>-0.32887578779999999</v>
      </c>
      <c r="C62">
        <v>0.71973240000000005</v>
      </c>
      <c r="D62">
        <v>0.31597124069999999</v>
      </c>
      <c r="E62">
        <v>-1.04</v>
      </c>
      <c r="F62" s="4">
        <v>0.3</v>
      </c>
      <c r="G62" t="str">
        <f t="shared" si="0"/>
        <v/>
      </c>
    </row>
    <row r="63" spans="1:7" x14ac:dyDescent="0.25">
      <c r="A63" t="s">
        <v>81</v>
      </c>
      <c r="B63">
        <v>-0.2462068254</v>
      </c>
      <c r="C63">
        <v>0.78176049999999997</v>
      </c>
      <c r="D63">
        <v>0.28714995339999999</v>
      </c>
      <c r="E63">
        <v>-0.86</v>
      </c>
      <c r="F63" s="4">
        <v>0.39</v>
      </c>
      <c r="G63" t="str">
        <f t="shared" si="0"/>
        <v/>
      </c>
    </row>
    <row r="64" spans="1:7" x14ac:dyDescent="0.25">
      <c r="A64" t="s">
        <v>82</v>
      </c>
      <c r="B64">
        <v>-0.31301096439999998</v>
      </c>
      <c r="C64">
        <v>0.7312419</v>
      </c>
      <c r="D64">
        <v>0.29457364180000001</v>
      </c>
      <c r="E64">
        <v>-1.06</v>
      </c>
      <c r="F64" s="4">
        <v>0.28999999999999998</v>
      </c>
      <c r="G64" t="str">
        <f t="shared" si="0"/>
        <v/>
      </c>
    </row>
    <row r="65" spans="1:7" x14ac:dyDescent="0.25">
      <c r="A65" t="s">
        <v>83</v>
      </c>
      <c r="B65">
        <v>-0.27298035250000002</v>
      </c>
      <c r="C65">
        <v>0.76110770000000005</v>
      </c>
      <c r="D65">
        <v>0.2719117217</v>
      </c>
      <c r="E65">
        <v>-1</v>
      </c>
      <c r="F65" s="4">
        <v>0.32</v>
      </c>
      <c r="G65" t="str">
        <f t="shared" si="0"/>
        <v/>
      </c>
    </row>
    <row r="66" spans="1:7" x14ac:dyDescent="0.25">
      <c r="A66" t="s">
        <v>84</v>
      </c>
      <c r="B66">
        <v>-0.27843872990000001</v>
      </c>
      <c r="C66">
        <v>0.75696459999999999</v>
      </c>
      <c r="D66">
        <v>0.27849076020000002</v>
      </c>
      <c r="E66">
        <v>-1</v>
      </c>
      <c r="F66" s="4">
        <v>0.32</v>
      </c>
      <c r="G66" t="str">
        <f t="shared" ref="G66:G71" si="1">IF(F66&lt;0.001,"***",IF(F66&lt;0.01,"**",IF(F66&lt;0.05,"*",IF(F66&lt;0.1,"^",""))))</f>
        <v/>
      </c>
    </row>
    <row r="67" spans="1:7" x14ac:dyDescent="0.25">
      <c r="A67" t="s">
        <v>85</v>
      </c>
      <c r="B67">
        <v>-0.1792072545</v>
      </c>
      <c r="C67">
        <v>0.83593260000000003</v>
      </c>
      <c r="D67">
        <v>0.29912230769999998</v>
      </c>
      <c r="E67">
        <v>-0.6</v>
      </c>
      <c r="F67" s="4">
        <v>0.55000000000000004</v>
      </c>
      <c r="G67" t="str">
        <f t="shared" si="1"/>
        <v/>
      </c>
    </row>
    <row r="68" spans="1:7" x14ac:dyDescent="0.25">
      <c r="A68" t="s">
        <v>86</v>
      </c>
      <c r="B68">
        <v>-0.15247154409999999</v>
      </c>
      <c r="C68">
        <v>0.85858330000000005</v>
      </c>
      <c r="D68">
        <v>0.30341846020000002</v>
      </c>
      <c r="E68">
        <v>-0.5</v>
      </c>
      <c r="F68" s="4">
        <v>0.62</v>
      </c>
      <c r="G68" t="str">
        <f t="shared" si="1"/>
        <v/>
      </c>
    </row>
    <row r="69" spans="1:7" x14ac:dyDescent="0.25">
      <c r="A69" t="s">
        <v>87</v>
      </c>
      <c r="B69">
        <v>-0.4035626517</v>
      </c>
      <c r="C69">
        <v>0.66793619999999998</v>
      </c>
      <c r="D69">
        <v>0.314254741</v>
      </c>
      <c r="E69">
        <v>-1.28</v>
      </c>
      <c r="F69" s="4">
        <v>0.2</v>
      </c>
      <c r="G69" t="str">
        <f t="shared" si="1"/>
        <v/>
      </c>
    </row>
    <row r="70" spans="1:7" x14ac:dyDescent="0.25">
      <c r="A70" t="s">
        <v>88</v>
      </c>
      <c r="B70">
        <v>-0.8773593811</v>
      </c>
      <c r="C70">
        <v>0.41587960000000002</v>
      </c>
      <c r="D70">
        <v>0.67719967209999998</v>
      </c>
      <c r="E70">
        <v>-1.3</v>
      </c>
      <c r="F70" s="4">
        <v>0.2</v>
      </c>
      <c r="G70" t="str">
        <f t="shared" si="1"/>
        <v/>
      </c>
    </row>
    <row r="71" spans="1:7" x14ac:dyDescent="0.25">
      <c r="A71" t="s">
        <v>89</v>
      </c>
      <c r="B71">
        <v>-0.40859076950000001</v>
      </c>
      <c r="C71">
        <v>0.66458609999999996</v>
      </c>
      <c r="D71">
        <v>0.36460085180000001</v>
      </c>
      <c r="E71">
        <v>-1.1200000000000001</v>
      </c>
      <c r="F71" s="4">
        <v>0.26</v>
      </c>
      <c r="G71" t="str">
        <f t="shared" si="1"/>
        <v/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0.37809369999999998</v>
      </c>
      <c r="E74">
        <v>0.1429549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1DA5-55A6-4264-BFFF-6D38CC49E3CC}">
  <dimension ref="A1:G74"/>
  <sheetViews>
    <sheetView topLeftCell="A40" workbookViewId="0">
      <selection activeCell="G4" sqref="G4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-3.0678232499999999E-2</v>
      </c>
      <c r="C2">
        <v>0.96978759999999997</v>
      </c>
      <c r="D2">
        <v>3.0540432199999999E-2</v>
      </c>
      <c r="E2">
        <v>-1</v>
      </c>
      <c r="F2" s="4">
        <v>0.32</v>
      </c>
      <c r="G2" t="str">
        <f>IF(F2&lt;0.001,"***",IF(F2&lt;0.01,"**",IF(F2&lt;0.05,"*",IF(F2&lt;0.1,"^",""))))</f>
        <v/>
      </c>
    </row>
    <row r="3" spans="1:7" x14ac:dyDescent="0.25">
      <c r="A3" t="s">
        <v>12</v>
      </c>
      <c r="B3">
        <v>-7.0266071900000004E-2</v>
      </c>
      <c r="C3">
        <v>0.93214580000000002</v>
      </c>
      <c r="D3">
        <v>3.7166412599999997E-2</v>
      </c>
      <c r="E3">
        <v>-1.89</v>
      </c>
      <c r="F3" s="4">
        <v>5.8999999999999997E-2</v>
      </c>
      <c r="G3" t="str">
        <f t="shared" ref="G3:G70" si="0">IF(F3&lt;0.001,"***",IF(F3&lt;0.01,"**",IF(F3&lt;0.05,"*",IF(F3&lt;0.1,"^",""))))</f>
        <v>^</v>
      </c>
    </row>
    <row r="4" spans="1:7" x14ac:dyDescent="0.25">
      <c r="A4" t="s">
        <v>33</v>
      </c>
      <c r="B4">
        <v>-5.6687170299999999E-2</v>
      </c>
      <c r="C4">
        <v>0.9448896</v>
      </c>
      <c r="D4">
        <v>6.9555073000000002E-3</v>
      </c>
      <c r="E4">
        <v>-8.15</v>
      </c>
      <c r="F4" s="4">
        <v>3.2999999999999999E-16</v>
      </c>
      <c r="G4" t="str">
        <f t="shared" si="0"/>
        <v>***</v>
      </c>
    </row>
    <row r="5" spans="1:7" x14ac:dyDescent="0.25">
      <c r="A5" t="s">
        <v>25</v>
      </c>
      <c r="B5">
        <v>-0.14935219829999999</v>
      </c>
      <c r="C5">
        <v>0.86126570000000002</v>
      </c>
      <c r="D5">
        <v>3.9198255699999997E-2</v>
      </c>
      <c r="E5">
        <v>-3.81</v>
      </c>
      <c r="F5" s="4">
        <v>1.3999999999999999E-4</v>
      </c>
      <c r="G5" t="str">
        <f t="shared" si="0"/>
        <v>***</v>
      </c>
    </row>
    <row r="6" spans="1:7" x14ac:dyDescent="0.25">
      <c r="F6" s="4"/>
    </row>
    <row r="7" spans="1:7" x14ac:dyDescent="0.25">
      <c r="F7" s="4"/>
    </row>
    <row r="8" spans="1:7" x14ac:dyDescent="0.25">
      <c r="A8" t="s">
        <v>26</v>
      </c>
      <c r="B8">
        <v>-2.4485282800000001E-2</v>
      </c>
      <c r="C8">
        <v>0.97581209999999996</v>
      </c>
      <c r="D8">
        <v>4.1509023800000003E-2</v>
      </c>
      <c r="E8">
        <v>-0.59</v>
      </c>
      <c r="F8" s="4">
        <v>0.56000000000000005</v>
      </c>
      <c r="G8" t="str">
        <f t="shared" si="0"/>
        <v/>
      </c>
    </row>
    <row r="9" spans="1:7" x14ac:dyDescent="0.25">
      <c r="F9" s="4"/>
    </row>
    <row r="10" spans="1:7" x14ac:dyDescent="0.25">
      <c r="F10" s="4"/>
    </row>
    <row r="11" spans="1:7" x14ac:dyDescent="0.25">
      <c r="A11" t="s">
        <v>27</v>
      </c>
      <c r="B11">
        <v>7.1972616599999997E-2</v>
      </c>
      <c r="C11">
        <v>1.0746259</v>
      </c>
      <c r="D11">
        <v>4.8267049999999999E-2</v>
      </c>
      <c r="E11">
        <v>1.49</v>
      </c>
      <c r="F11" s="4">
        <v>0.14000000000000001</v>
      </c>
      <c r="G11" t="str">
        <f t="shared" si="0"/>
        <v/>
      </c>
    </row>
    <row r="12" spans="1:7" x14ac:dyDescent="0.25">
      <c r="A12" t="s">
        <v>28</v>
      </c>
      <c r="B12">
        <v>3.87750283E-2</v>
      </c>
      <c r="C12">
        <v>1.0395365999999999</v>
      </c>
      <c r="D12">
        <v>8.9428550699999998E-2</v>
      </c>
      <c r="E12">
        <v>0.43</v>
      </c>
      <c r="F12" s="4">
        <v>0.66</v>
      </c>
      <c r="G12" t="str">
        <f t="shared" si="0"/>
        <v/>
      </c>
    </row>
    <row r="13" spans="1:7" x14ac:dyDescent="0.25">
      <c r="A13" t="s">
        <v>34</v>
      </c>
      <c r="B13">
        <v>7.2644336999999996E-3</v>
      </c>
      <c r="C13">
        <v>1.0072909000000001</v>
      </c>
      <c r="D13">
        <v>2.13982393E-2</v>
      </c>
      <c r="E13">
        <v>0.34</v>
      </c>
      <c r="F13" s="4">
        <v>0.73</v>
      </c>
      <c r="G13" t="str">
        <f t="shared" si="0"/>
        <v/>
      </c>
    </row>
    <row r="14" spans="1:7" x14ac:dyDescent="0.25">
      <c r="A14" t="s">
        <v>35</v>
      </c>
      <c r="B14">
        <v>3.0446414E-3</v>
      </c>
      <c r="C14">
        <v>1.0030493</v>
      </c>
      <c r="D14">
        <v>4.9397049000000004E-3</v>
      </c>
      <c r="E14">
        <v>0.62</v>
      </c>
      <c r="F14" s="4">
        <v>0.54</v>
      </c>
      <c r="G14" t="str">
        <f t="shared" si="0"/>
        <v/>
      </c>
    </row>
    <row r="15" spans="1:7" x14ac:dyDescent="0.25">
      <c r="A15" t="s">
        <v>31</v>
      </c>
      <c r="B15">
        <v>0.12061550059999999</v>
      </c>
      <c r="C15">
        <v>1.1281909999999999</v>
      </c>
      <c r="D15">
        <v>3.80528818E-2</v>
      </c>
      <c r="E15">
        <v>3.17</v>
      </c>
      <c r="F15" s="4">
        <v>1.5E-3</v>
      </c>
      <c r="G15" t="str">
        <f t="shared" si="0"/>
        <v>**</v>
      </c>
    </row>
    <row r="16" spans="1:7" x14ac:dyDescent="0.25">
      <c r="A16" t="s">
        <v>32</v>
      </c>
      <c r="B16">
        <v>0.24452509989999999</v>
      </c>
      <c r="C16">
        <v>1.2770147000000001</v>
      </c>
      <c r="D16">
        <v>4.3781937299999997E-2</v>
      </c>
      <c r="E16">
        <v>5.59</v>
      </c>
      <c r="F16" s="4">
        <v>2.3000000000000001E-8</v>
      </c>
      <c r="G16" t="str">
        <f t="shared" si="0"/>
        <v>***</v>
      </c>
    </row>
    <row r="17" spans="1:7" x14ac:dyDescent="0.25">
      <c r="A17" t="s">
        <v>29</v>
      </c>
      <c r="B17">
        <v>0.1800939446</v>
      </c>
      <c r="C17">
        <v>1.1973298000000001</v>
      </c>
      <c r="D17">
        <v>6.7969294E-2</v>
      </c>
      <c r="E17">
        <v>2.65</v>
      </c>
      <c r="F17" s="4">
        <v>8.0999999999999996E-3</v>
      </c>
      <c r="G17" t="str">
        <f t="shared" si="0"/>
        <v>**</v>
      </c>
    </row>
    <row r="18" spans="1:7" x14ac:dyDescent="0.25">
      <c r="A18" t="s">
        <v>30</v>
      </c>
      <c r="B18">
        <v>0.1285007913</v>
      </c>
      <c r="C18">
        <v>1.1371222999999999</v>
      </c>
      <c r="D18">
        <v>0.1101071547</v>
      </c>
      <c r="E18">
        <v>1.17</v>
      </c>
      <c r="F18" s="4">
        <v>0.24</v>
      </c>
      <c r="G18" t="str">
        <f t="shared" si="0"/>
        <v/>
      </c>
    </row>
    <row r="19" spans="1:7" x14ac:dyDescent="0.25">
      <c r="A19" t="s">
        <v>36</v>
      </c>
      <c r="B19">
        <v>3.8805379000000002E-3</v>
      </c>
      <c r="C19">
        <v>1.0038880999999999</v>
      </c>
      <c r="D19">
        <v>6.3876799999999995E-4</v>
      </c>
      <c r="E19">
        <v>6.08</v>
      </c>
      <c r="F19" s="4">
        <v>1.2E-9</v>
      </c>
      <c r="G19" t="str">
        <f t="shared" si="0"/>
        <v>***</v>
      </c>
    </row>
    <row r="20" spans="1:7" x14ac:dyDescent="0.25">
      <c r="A20" t="s">
        <v>37</v>
      </c>
      <c r="B20">
        <v>1.3290749999999999E-4</v>
      </c>
      <c r="C20">
        <v>1.0001329000000001</v>
      </c>
      <c r="D20">
        <v>2.8009250000000002E-4</v>
      </c>
      <c r="E20">
        <v>0.47</v>
      </c>
      <c r="F20" s="4">
        <v>0.64</v>
      </c>
      <c r="G20" t="str">
        <f t="shared" si="0"/>
        <v/>
      </c>
    </row>
    <row r="21" spans="1:7" x14ac:dyDescent="0.25">
      <c r="A21" t="s">
        <v>38</v>
      </c>
      <c r="B21">
        <v>6.1891989999999998E-4</v>
      </c>
      <c r="C21">
        <v>1.0006191</v>
      </c>
      <c r="D21">
        <v>1.4881890000000001E-4</v>
      </c>
      <c r="E21">
        <v>4.16</v>
      </c>
      <c r="F21" s="4">
        <v>3.1999999999999999E-5</v>
      </c>
      <c r="G21" t="str">
        <f t="shared" si="0"/>
        <v>***</v>
      </c>
    </row>
    <row r="22" spans="1:7" x14ac:dyDescent="0.25">
      <c r="A22" t="s">
        <v>39</v>
      </c>
      <c r="B22">
        <v>-1.2816247399999999E-2</v>
      </c>
      <c r="C22">
        <v>0.98726550000000002</v>
      </c>
      <c r="D22">
        <v>2.9726209100000001E-2</v>
      </c>
      <c r="E22">
        <v>-0.43</v>
      </c>
      <c r="F22" s="4">
        <v>0.67</v>
      </c>
      <c r="G22" t="str">
        <f t="shared" si="0"/>
        <v/>
      </c>
    </row>
    <row r="23" spans="1:7" x14ac:dyDescent="0.25">
      <c r="A23" t="s">
        <v>40</v>
      </c>
      <c r="B23">
        <v>-4.3785452199999998E-2</v>
      </c>
      <c r="C23">
        <v>0.95715930000000005</v>
      </c>
      <c r="D23">
        <v>4.5996597899999998E-2</v>
      </c>
      <c r="E23">
        <v>-0.95</v>
      </c>
      <c r="F23" s="4">
        <v>0.34</v>
      </c>
      <c r="G23" t="str">
        <f t="shared" si="0"/>
        <v/>
      </c>
    </row>
    <row r="24" spans="1:7" x14ac:dyDescent="0.25">
      <c r="A24" t="s">
        <v>41</v>
      </c>
      <c r="B24">
        <v>-0.14800457289999999</v>
      </c>
      <c r="C24">
        <v>0.86242719999999995</v>
      </c>
      <c r="D24">
        <v>4.4312492299999999E-2</v>
      </c>
      <c r="E24">
        <v>-3.34</v>
      </c>
      <c r="F24" s="4">
        <v>8.4000000000000003E-4</v>
      </c>
      <c r="G24" t="str">
        <f t="shared" si="0"/>
        <v>***</v>
      </c>
    </row>
    <row r="25" spans="1:7" x14ac:dyDescent="0.25">
      <c r="A25" t="s">
        <v>42</v>
      </c>
      <c r="B25">
        <v>-0.240834404</v>
      </c>
      <c r="C25">
        <v>0.7859718</v>
      </c>
      <c r="D25">
        <v>4.8839473299999998E-2</v>
      </c>
      <c r="E25">
        <v>-4.93</v>
      </c>
      <c r="F25" s="4">
        <v>8.1999999999999998E-7</v>
      </c>
      <c r="G25" t="str">
        <f t="shared" si="0"/>
        <v>***</v>
      </c>
    </row>
    <row r="26" spans="1:7" x14ac:dyDescent="0.25">
      <c r="A26" t="s">
        <v>43</v>
      </c>
      <c r="B26">
        <v>-0.13198761640000001</v>
      </c>
      <c r="C26">
        <v>0.87635180000000001</v>
      </c>
      <c r="D26">
        <v>4.1220611400000003E-2</v>
      </c>
      <c r="E26">
        <v>-3.2</v>
      </c>
      <c r="F26" s="4">
        <v>1.4E-3</v>
      </c>
      <c r="G26" t="str">
        <f t="shared" si="0"/>
        <v>**</v>
      </c>
    </row>
    <row r="27" spans="1:7" x14ac:dyDescent="0.25">
      <c r="A27" t="s">
        <v>45</v>
      </c>
      <c r="B27">
        <v>-8.06200943E-2</v>
      </c>
      <c r="C27">
        <v>0.92254409999999998</v>
      </c>
      <c r="D27">
        <v>9.1071018999999993E-3</v>
      </c>
      <c r="E27">
        <v>-8.85</v>
      </c>
      <c r="F27" s="4">
        <v>0</v>
      </c>
      <c r="G27" t="str">
        <f t="shared" si="0"/>
        <v>***</v>
      </c>
    </row>
    <row r="28" spans="1:7" x14ac:dyDescent="0.25">
      <c r="A28" t="s">
        <v>46</v>
      </c>
      <c r="B28">
        <v>-5.0535595000000003E-2</v>
      </c>
      <c r="C28">
        <v>0.95072009999999996</v>
      </c>
      <c r="D28">
        <v>6.5157573000000002E-3</v>
      </c>
      <c r="E28">
        <v>-7.76</v>
      </c>
      <c r="F28" s="4">
        <v>8.7999999999999994E-15</v>
      </c>
      <c r="G28" t="str">
        <f t="shared" si="0"/>
        <v>***</v>
      </c>
    </row>
    <row r="29" spans="1:7" x14ac:dyDescent="0.25">
      <c r="A29" t="s">
        <v>48</v>
      </c>
      <c r="B29">
        <v>-0.4354068921</v>
      </c>
      <c r="C29">
        <v>0.64700139999999995</v>
      </c>
      <c r="D29">
        <v>0.1464810523</v>
      </c>
      <c r="E29">
        <v>-2.97</v>
      </c>
      <c r="F29" s="4">
        <v>3.0000000000000001E-3</v>
      </c>
      <c r="G29" t="str">
        <f t="shared" si="0"/>
        <v>**</v>
      </c>
    </row>
    <row r="30" spans="1:7" x14ac:dyDescent="0.25">
      <c r="A30" t="s">
        <v>47</v>
      </c>
      <c r="B30">
        <v>-0.2342851842</v>
      </c>
      <c r="C30">
        <v>0.79113619999999996</v>
      </c>
      <c r="D30">
        <v>7.4727678300000003E-2</v>
      </c>
      <c r="E30">
        <v>-3.14</v>
      </c>
      <c r="F30" s="4">
        <v>1.6999999999999999E-3</v>
      </c>
      <c r="G30" t="str">
        <f t="shared" si="0"/>
        <v>**</v>
      </c>
    </row>
    <row r="31" spans="1:7" x14ac:dyDescent="0.25">
      <c r="A31" t="s">
        <v>49</v>
      </c>
      <c r="B31">
        <v>0.16140511169999999</v>
      </c>
      <c r="C31">
        <v>1.1751609000000001</v>
      </c>
      <c r="D31">
        <v>0.38752969279999999</v>
      </c>
      <c r="E31">
        <v>0.42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-0.1135207693</v>
      </c>
      <c r="C32">
        <v>0.89268570000000003</v>
      </c>
      <c r="D32">
        <v>7.6497783799999997E-2</v>
      </c>
      <c r="E32">
        <v>-1.48</v>
      </c>
      <c r="F32" s="4">
        <v>0.14000000000000001</v>
      </c>
      <c r="G32" t="str">
        <f t="shared" si="0"/>
        <v/>
      </c>
    </row>
    <row r="33" spans="1:7" x14ac:dyDescent="0.25">
      <c r="A33" t="s">
        <v>51</v>
      </c>
      <c r="B33">
        <v>-2.4914146000000002E-3</v>
      </c>
      <c r="C33">
        <v>0.9975117</v>
      </c>
      <c r="D33">
        <v>8.2887818799999999E-2</v>
      </c>
      <c r="E33">
        <v>-0.03</v>
      </c>
      <c r="F33" s="4">
        <v>0.98</v>
      </c>
      <c r="G33" t="str">
        <f t="shared" si="0"/>
        <v/>
      </c>
    </row>
    <row r="34" spans="1:7" x14ac:dyDescent="0.25">
      <c r="A34" t="s">
        <v>52</v>
      </c>
      <c r="B34">
        <v>0.4194814234</v>
      </c>
      <c r="C34">
        <v>1.5211725</v>
      </c>
      <c r="D34">
        <v>0.31132174800000001</v>
      </c>
      <c r="E34">
        <v>1.35</v>
      </c>
      <c r="F34" s="4">
        <v>0.18</v>
      </c>
      <c r="G34" t="str">
        <f t="shared" si="0"/>
        <v/>
      </c>
    </row>
    <row r="35" spans="1:7" x14ac:dyDescent="0.25">
      <c r="A35" t="s">
        <v>53</v>
      </c>
      <c r="B35">
        <v>8.3341089100000001E-2</v>
      </c>
      <c r="C35">
        <v>1.0869124999999999</v>
      </c>
      <c r="D35">
        <v>0.37697113450000003</v>
      </c>
      <c r="E35">
        <v>0.22</v>
      </c>
      <c r="F35" s="4">
        <v>0.83</v>
      </c>
      <c r="G35" t="str">
        <f t="shared" si="0"/>
        <v/>
      </c>
    </row>
    <row r="36" spans="1:7" x14ac:dyDescent="0.25">
      <c r="A36" t="s">
        <v>54</v>
      </c>
      <c r="B36">
        <v>0.53685899260000003</v>
      </c>
      <c r="C36">
        <v>1.7106253</v>
      </c>
      <c r="D36">
        <v>0.35887858979999998</v>
      </c>
      <c r="E36">
        <v>1.5</v>
      </c>
      <c r="F36" s="4">
        <v>0.13</v>
      </c>
      <c r="G36" t="str">
        <f t="shared" si="0"/>
        <v/>
      </c>
    </row>
    <row r="37" spans="1:7" x14ac:dyDescent="0.25">
      <c r="A37" t="s">
        <v>55</v>
      </c>
      <c r="B37">
        <v>-2.0535032299999999E-2</v>
      </c>
      <c r="C37">
        <v>0.97967439999999995</v>
      </c>
      <c r="D37">
        <v>0.31063489950000001</v>
      </c>
      <c r="E37">
        <v>-7.0000000000000007E-2</v>
      </c>
      <c r="F37" s="4">
        <v>0.95</v>
      </c>
      <c r="G37" t="str">
        <f t="shared" si="0"/>
        <v/>
      </c>
    </row>
    <row r="38" spans="1:7" x14ac:dyDescent="0.25">
      <c r="A38" t="s">
        <v>56</v>
      </c>
      <c r="B38">
        <v>0.50185743640000002</v>
      </c>
      <c r="C38">
        <v>1.6517865</v>
      </c>
      <c r="D38">
        <v>0.4784076565</v>
      </c>
      <c r="E38">
        <v>1.05</v>
      </c>
      <c r="F38" s="4">
        <v>0.28999999999999998</v>
      </c>
      <c r="G38" t="str">
        <f t="shared" si="0"/>
        <v/>
      </c>
    </row>
    <row r="39" spans="1:7" x14ac:dyDescent="0.25">
      <c r="A39" t="s">
        <v>57</v>
      </c>
      <c r="B39">
        <v>0.1965932608</v>
      </c>
      <c r="C39">
        <v>1.2172487999999999</v>
      </c>
      <c r="D39">
        <v>0.44682674550000001</v>
      </c>
      <c r="E39">
        <v>0.44</v>
      </c>
      <c r="F39" s="4">
        <v>0.66</v>
      </c>
      <c r="G39" t="str">
        <f t="shared" si="0"/>
        <v/>
      </c>
    </row>
    <row r="40" spans="1:7" x14ac:dyDescent="0.25">
      <c r="A40" t="s">
        <v>58</v>
      </c>
      <c r="B40">
        <v>-0.57944460659999997</v>
      </c>
      <c r="C40">
        <v>0.56020939999999997</v>
      </c>
      <c r="D40">
        <v>0.60177742820000002</v>
      </c>
      <c r="E40">
        <v>-0.96</v>
      </c>
      <c r="F40" s="4">
        <v>0.34</v>
      </c>
      <c r="G40" t="str">
        <f t="shared" si="0"/>
        <v/>
      </c>
    </row>
    <row r="41" spans="1:7" x14ac:dyDescent="0.25">
      <c r="A41" t="s">
        <v>59</v>
      </c>
      <c r="B41">
        <v>6.8990284099999993E-2</v>
      </c>
      <c r="C41">
        <v>1.0714258000000001</v>
      </c>
      <c r="D41">
        <v>0.35293743360000002</v>
      </c>
      <c r="E41">
        <v>0.2</v>
      </c>
      <c r="F41" s="4">
        <v>0.85</v>
      </c>
      <c r="G41" t="str">
        <f t="shared" si="0"/>
        <v/>
      </c>
    </row>
    <row r="42" spans="1:7" x14ac:dyDescent="0.25">
      <c r="A42" t="s">
        <v>60</v>
      </c>
      <c r="B42">
        <v>0.19113987039999999</v>
      </c>
      <c r="C42">
        <v>1.2106288000000001</v>
      </c>
      <c r="D42">
        <v>0.32801573290000002</v>
      </c>
      <c r="E42">
        <v>0.57999999999999996</v>
      </c>
      <c r="F42" s="4">
        <v>0.56000000000000005</v>
      </c>
      <c r="G42" t="str">
        <f t="shared" si="0"/>
        <v/>
      </c>
    </row>
    <row r="43" spans="1:7" x14ac:dyDescent="0.25">
      <c r="A43" t="s">
        <v>61</v>
      </c>
      <c r="B43">
        <v>-2.2332054E-2</v>
      </c>
      <c r="C43">
        <v>0.97791550000000005</v>
      </c>
      <c r="D43">
        <v>0.39650305479999998</v>
      </c>
      <c r="E43">
        <v>-0.06</v>
      </c>
      <c r="F43" s="4">
        <v>0.96</v>
      </c>
      <c r="G43" t="str">
        <f t="shared" si="0"/>
        <v/>
      </c>
    </row>
    <row r="44" spans="1:7" x14ac:dyDescent="0.25">
      <c r="A44" t="s">
        <v>62</v>
      </c>
      <c r="B44">
        <v>0.14575258220000001</v>
      </c>
      <c r="C44">
        <v>1.1569099</v>
      </c>
      <c r="D44">
        <v>0.31350798829999998</v>
      </c>
      <c r="E44">
        <v>0.46</v>
      </c>
      <c r="F44" s="4">
        <v>0.64</v>
      </c>
      <c r="G44" t="str">
        <f t="shared" si="0"/>
        <v/>
      </c>
    </row>
    <row r="45" spans="1:7" x14ac:dyDescent="0.25">
      <c r="A45" t="s">
        <v>63</v>
      </c>
      <c r="B45">
        <v>0.44232049740000001</v>
      </c>
      <c r="C45">
        <v>1.5563145</v>
      </c>
      <c r="D45">
        <v>0.2858174396</v>
      </c>
      <c r="E45">
        <v>1.55</v>
      </c>
      <c r="F45" s="4">
        <v>0.12</v>
      </c>
      <c r="G45" t="str">
        <f t="shared" si="0"/>
        <v/>
      </c>
    </row>
    <row r="46" spans="1:7" x14ac:dyDescent="0.25">
      <c r="A46" t="s">
        <v>64</v>
      </c>
      <c r="B46">
        <v>0.29567714119999999</v>
      </c>
      <c r="C46">
        <v>1.3440361999999999</v>
      </c>
      <c r="D46">
        <v>0.27889707520000001</v>
      </c>
      <c r="E46">
        <v>1.06</v>
      </c>
      <c r="F46" s="4">
        <v>0.28999999999999998</v>
      </c>
      <c r="G46" t="str">
        <f t="shared" si="0"/>
        <v/>
      </c>
    </row>
    <row r="47" spans="1:7" x14ac:dyDescent="0.25">
      <c r="A47" t="s">
        <v>65</v>
      </c>
      <c r="B47">
        <v>0.41995174280000003</v>
      </c>
      <c r="C47">
        <v>1.5218881</v>
      </c>
      <c r="D47">
        <v>0.30534686030000002</v>
      </c>
      <c r="E47">
        <v>1.38</v>
      </c>
      <c r="F47" s="4">
        <v>0.17</v>
      </c>
      <c r="G47" t="str">
        <f t="shared" si="0"/>
        <v/>
      </c>
    </row>
    <row r="48" spans="1:7" x14ac:dyDescent="0.25">
      <c r="A48" t="s">
        <v>66</v>
      </c>
      <c r="B48">
        <v>0.35894172530000001</v>
      </c>
      <c r="C48">
        <v>1.4318134</v>
      </c>
      <c r="D48">
        <v>0.27939432920000001</v>
      </c>
      <c r="E48">
        <v>1.28</v>
      </c>
      <c r="F48" s="4">
        <v>0.2</v>
      </c>
      <c r="G48" t="str">
        <f t="shared" si="0"/>
        <v/>
      </c>
    </row>
    <row r="49" spans="1:7" x14ac:dyDescent="0.25">
      <c r="A49" t="s">
        <v>67</v>
      </c>
      <c r="B49">
        <v>0.26377479199999998</v>
      </c>
      <c r="C49">
        <v>1.3018350000000001</v>
      </c>
      <c r="D49">
        <v>0.27458291080000002</v>
      </c>
      <c r="E49">
        <v>0.96</v>
      </c>
      <c r="F49" s="4">
        <v>0.34</v>
      </c>
      <c r="G49" t="str">
        <f t="shared" si="0"/>
        <v/>
      </c>
    </row>
    <row r="50" spans="1:7" x14ac:dyDescent="0.25">
      <c r="A50" t="s">
        <v>68</v>
      </c>
      <c r="B50">
        <v>0.3260022494</v>
      </c>
      <c r="C50">
        <v>1.3854185000000001</v>
      </c>
      <c r="D50">
        <v>0.42925674959999999</v>
      </c>
      <c r="E50">
        <v>0.76</v>
      </c>
      <c r="F50" s="4">
        <v>0.45</v>
      </c>
      <c r="G50" t="str">
        <f t="shared" si="0"/>
        <v/>
      </c>
    </row>
    <row r="51" spans="1:7" x14ac:dyDescent="0.25">
      <c r="A51" t="s">
        <v>69</v>
      </c>
      <c r="B51">
        <v>0.40779901930000001</v>
      </c>
      <c r="C51">
        <v>1.5035050000000001</v>
      </c>
      <c r="D51">
        <v>0.29263469040000001</v>
      </c>
      <c r="E51">
        <v>1.39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0.34338126209999997</v>
      </c>
      <c r="C52">
        <v>1.4097061</v>
      </c>
      <c r="D52">
        <v>0.29054126540000003</v>
      </c>
      <c r="E52">
        <v>1.18</v>
      </c>
      <c r="F52" s="4">
        <v>0.24</v>
      </c>
      <c r="G52" t="str">
        <f t="shared" si="0"/>
        <v/>
      </c>
    </row>
    <row r="53" spans="1:7" x14ac:dyDescent="0.25">
      <c r="A53" t="s">
        <v>71</v>
      </c>
      <c r="B53">
        <v>0.40406625060000001</v>
      </c>
      <c r="C53">
        <v>1.4979032000000001</v>
      </c>
      <c r="D53">
        <v>0.28134586150000002</v>
      </c>
      <c r="E53">
        <v>1.44</v>
      </c>
      <c r="F53" s="4">
        <v>0.15</v>
      </c>
      <c r="G53" t="str">
        <f t="shared" si="0"/>
        <v/>
      </c>
    </row>
    <row r="54" spans="1:7" x14ac:dyDescent="0.25">
      <c r="A54" t="s">
        <v>72</v>
      </c>
      <c r="B54">
        <v>0.34722327759999999</v>
      </c>
      <c r="C54">
        <v>1.4151327</v>
      </c>
      <c r="D54">
        <v>0.2751785363</v>
      </c>
      <c r="E54">
        <v>1.26</v>
      </c>
      <c r="F54" s="4">
        <v>0.21</v>
      </c>
      <c r="G54" t="str">
        <f t="shared" si="0"/>
        <v/>
      </c>
    </row>
    <row r="55" spans="1:7" x14ac:dyDescent="0.25">
      <c r="A55" t="s">
        <v>73</v>
      </c>
      <c r="B55">
        <v>-0.35465774230000002</v>
      </c>
      <c r="C55">
        <v>0.70141350000000002</v>
      </c>
      <c r="D55">
        <v>0.36692265540000002</v>
      </c>
      <c r="E55">
        <v>-0.97</v>
      </c>
      <c r="F55" s="4">
        <v>0.33</v>
      </c>
      <c r="G55" t="str">
        <f t="shared" si="0"/>
        <v/>
      </c>
    </row>
    <row r="56" spans="1:7" x14ac:dyDescent="0.25">
      <c r="A56" t="s">
        <v>74</v>
      </c>
      <c r="B56">
        <v>-0.748907506</v>
      </c>
      <c r="C56">
        <v>0.47288289999999999</v>
      </c>
      <c r="D56">
        <v>0.43413360210000002</v>
      </c>
      <c r="E56">
        <v>-1.73</v>
      </c>
      <c r="F56" s="4">
        <v>8.5000000000000006E-2</v>
      </c>
      <c r="G56" t="str">
        <f t="shared" si="0"/>
        <v>^</v>
      </c>
    </row>
    <row r="57" spans="1:7" x14ac:dyDescent="0.25">
      <c r="A57" t="s">
        <v>75</v>
      </c>
      <c r="B57">
        <v>-0.58860841890000004</v>
      </c>
      <c r="C57">
        <v>0.55509920000000001</v>
      </c>
      <c r="D57">
        <v>0.2927865382</v>
      </c>
      <c r="E57">
        <v>-2.0099999999999998</v>
      </c>
      <c r="F57" s="4">
        <v>4.3999999999999997E-2</v>
      </c>
      <c r="G57" t="str">
        <f t="shared" si="0"/>
        <v>*</v>
      </c>
    </row>
    <row r="58" spans="1:7" x14ac:dyDescent="0.25">
      <c r="A58" t="s">
        <v>76</v>
      </c>
      <c r="B58">
        <v>-0.2750309896</v>
      </c>
      <c r="C58">
        <v>0.75954860000000002</v>
      </c>
      <c r="D58">
        <v>0.30658824159999998</v>
      </c>
      <c r="E58">
        <v>-0.9</v>
      </c>
      <c r="F58" s="4">
        <v>0.37</v>
      </c>
      <c r="G58" t="str">
        <f t="shared" si="0"/>
        <v/>
      </c>
    </row>
    <row r="59" spans="1:7" x14ac:dyDescent="0.25">
      <c r="A59" t="s">
        <v>77</v>
      </c>
      <c r="B59">
        <v>-0.68130475349999997</v>
      </c>
      <c r="C59">
        <v>0.50595639999999997</v>
      </c>
      <c r="D59">
        <v>0.2820015233</v>
      </c>
      <c r="E59">
        <v>-2.42</v>
      </c>
      <c r="F59" s="4">
        <v>1.6E-2</v>
      </c>
      <c r="G59" t="str">
        <f t="shared" si="0"/>
        <v>*</v>
      </c>
    </row>
    <row r="60" spans="1:7" x14ac:dyDescent="0.25">
      <c r="A60" t="s">
        <v>78</v>
      </c>
      <c r="B60">
        <v>-0.71896313570000003</v>
      </c>
      <c r="C60">
        <v>0.4872572</v>
      </c>
      <c r="D60">
        <v>0.40617698479999997</v>
      </c>
      <c r="E60">
        <v>-1.77</v>
      </c>
      <c r="F60" s="4">
        <v>7.6999999999999999E-2</v>
      </c>
      <c r="G60" t="str">
        <f t="shared" si="0"/>
        <v>^</v>
      </c>
    </row>
    <row r="61" spans="1:7" x14ac:dyDescent="0.25">
      <c r="A61" t="s">
        <v>79</v>
      </c>
      <c r="B61">
        <v>-0.60917588099999997</v>
      </c>
      <c r="C61">
        <v>0.54379880000000003</v>
      </c>
      <c r="D61">
        <v>0.28165730550000001</v>
      </c>
      <c r="E61">
        <v>-2.16</v>
      </c>
      <c r="F61" s="4">
        <v>3.1E-2</v>
      </c>
      <c r="G61" t="str">
        <f t="shared" si="0"/>
        <v>*</v>
      </c>
    </row>
    <row r="62" spans="1:7" x14ac:dyDescent="0.25">
      <c r="A62" t="s">
        <v>80</v>
      </c>
      <c r="B62">
        <v>-0.79735638740000003</v>
      </c>
      <c r="C62">
        <v>0.45051839999999999</v>
      </c>
      <c r="D62">
        <v>0.30600908119999998</v>
      </c>
      <c r="E62">
        <v>-2.61</v>
      </c>
      <c r="F62" s="4">
        <v>9.1999999999999998E-3</v>
      </c>
      <c r="G62" t="str">
        <f t="shared" si="0"/>
        <v>**</v>
      </c>
    </row>
    <row r="63" spans="1:7" x14ac:dyDescent="0.25">
      <c r="A63" t="s">
        <v>81</v>
      </c>
      <c r="B63">
        <v>-0.66384089160000004</v>
      </c>
      <c r="C63">
        <v>0.51487000000000005</v>
      </c>
      <c r="D63">
        <v>0.33733312920000003</v>
      </c>
      <c r="E63">
        <v>-1.97</v>
      </c>
      <c r="F63" s="4">
        <v>4.9000000000000002E-2</v>
      </c>
      <c r="G63" t="str">
        <f t="shared" si="0"/>
        <v>*</v>
      </c>
    </row>
    <row r="64" spans="1:7" x14ac:dyDescent="0.25">
      <c r="A64" t="s">
        <v>82</v>
      </c>
      <c r="B64">
        <v>-0.6540884294</v>
      </c>
      <c r="C64">
        <v>0.51991580000000004</v>
      </c>
      <c r="D64">
        <v>0.27982116200000001</v>
      </c>
      <c r="E64">
        <v>-2.34</v>
      </c>
      <c r="F64" s="4">
        <v>1.9E-2</v>
      </c>
      <c r="G64" t="str">
        <f t="shared" si="0"/>
        <v>*</v>
      </c>
    </row>
    <row r="65" spans="1:7" x14ac:dyDescent="0.25">
      <c r="A65" t="s">
        <v>83</v>
      </c>
      <c r="B65">
        <v>-0.56012388960000004</v>
      </c>
      <c r="C65">
        <v>0.57113829999999999</v>
      </c>
      <c r="D65">
        <v>0.27111140020000002</v>
      </c>
      <c r="E65">
        <v>-2.0699999999999998</v>
      </c>
      <c r="F65" s="4">
        <v>3.9E-2</v>
      </c>
      <c r="G65" t="str">
        <f t="shared" si="0"/>
        <v>*</v>
      </c>
    </row>
    <row r="66" spans="1:7" x14ac:dyDescent="0.25">
      <c r="A66" t="s">
        <v>84</v>
      </c>
      <c r="B66">
        <v>-0.70688621750000002</v>
      </c>
      <c r="C66">
        <v>0.49317749999999999</v>
      </c>
      <c r="D66">
        <v>0.2766015879</v>
      </c>
      <c r="E66">
        <v>-2.56</v>
      </c>
      <c r="F66" s="4">
        <v>1.0999999999999999E-2</v>
      </c>
      <c r="G66" t="str">
        <f t="shared" si="0"/>
        <v>*</v>
      </c>
    </row>
    <row r="67" spans="1:7" x14ac:dyDescent="0.25">
      <c r="A67" t="s">
        <v>85</v>
      </c>
      <c r="B67">
        <v>-0.61676902249999999</v>
      </c>
      <c r="C67">
        <v>0.53968530000000003</v>
      </c>
      <c r="D67">
        <v>0.3679575886</v>
      </c>
      <c r="E67">
        <v>-1.68</v>
      </c>
      <c r="F67" s="4">
        <v>9.4E-2</v>
      </c>
      <c r="G67" t="str">
        <f t="shared" si="0"/>
        <v>^</v>
      </c>
    </row>
    <row r="68" spans="1:7" x14ac:dyDescent="0.25">
      <c r="A68" t="s">
        <v>86</v>
      </c>
      <c r="B68">
        <v>-0.85710404829999998</v>
      </c>
      <c r="C68">
        <v>0.42438930000000002</v>
      </c>
      <c r="D68">
        <v>0.2936774103</v>
      </c>
      <c r="E68">
        <v>-2.92</v>
      </c>
      <c r="F68" s="4">
        <v>3.5000000000000001E-3</v>
      </c>
      <c r="G68" t="str">
        <f t="shared" si="0"/>
        <v>**</v>
      </c>
    </row>
    <row r="69" spans="1:7" x14ac:dyDescent="0.25">
      <c r="A69" t="s">
        <v>87</v>
      </c>
      <c r="B69">
        <v>-0.77628717999999997</v>
      </c>
      <c r="C69">
        <v>0.4601112</v>
      </c>
      <c r="D69">
        <v>0.29354629910000002</v>
      </c>
      <c r="E69">
        <v>-2.64</v>
      </c>
      <c r="F69" s="4">
        <v>8.2000000000000007E-3</v>
      </c>
      <c r="G69" t="str">
        <f t="shared" si="0"/>
        <v>**</v>
      </c>
    </row>
    <row r="70" spans="1:7" x14ac:dyDescent="0.25">
      <c r="A70" t="s">
        <v>88</v>
      </c>
      <c r="B70">
        <v>-0.33760170940000001</v>
      </c>
      <c r="C70">
        <v>0.71347939999999999</v>
      </c>
      <c r="D70">
        <v>0.5279577365</v>
      </c>
      <c r="E70">
        <v>-0.64</v>
      </c>
      <c r="F70" s="4">
        <v>0.52</v>
      </c>
      <c r="G70" t="str">
        <f t="shared" si="0"/>
        <v/>
      </c>
    </row>
    <row r="71" spans="1:7" x14ac:dyDescent="0.25">
      <c r="A71" t="s">
        <v>89</v>
      </c>
      <c r="B71">
        <v>-0.62231506029999994</v>
      </c>
      <c r="C71">
        <v>0.53670050000000002</v>
      </c>
      <c r="D71">
        <v>0.3021677284</v>
      </c>
      <c r="E71">
        <v>-2.06</v>
      </c>
      <c r="F71" s="4">
        <v>3.9E-2</v>
      </c>
      <c r="G71" t="str">
        <f t="shared" ref="G71" si="1">IF(F71&lt;0.001,"***",IF(F71&lt;0.01,"**",IF(F71&lt;0.05,"*",IF(F71&lt;0.1,"^",""))))</f>
        <v>*</v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0.37802200000000002</v>
      </c>
      <c r="E74">
        <v>0.14290069999999999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B77A-E7B8-4222-98B0-49B82EC36D00}">
  <dimension ref="A1:G74"/>
  <sheetViews>
    <sheetView topLeftCell="A52" workbookViewId="0">
      <selection activeCell="J17" sqref="J17"/>
    </sheetView>
  </sheetViews>
  <sheetFormatPr defaultRowHeight="15" x14ac:dyDescent="0.25"/>
  <cols>
    <col min="1" max="1" width="33.4257812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-4.6602913000000003E-2</v>
      </c>
      <c r="C2">
        <v>0.95446629999999999</v>
      </c>
      <c r="D2">
        <v>4.3178871200000003E-2</v>
      </c>
      <c r="E2">
        <v>-1.08</v>
      </c>
      <c r="F2" s="4">
        <v>0.28000000000000003</v>
      </c>
      <c r="G2" t="str">
        <f t="shared" ref="G2:G65" si="0">IF(F2&lt;0.001,"***",IF(F2&lt;0.01,"**",IF(F2&lt;0.05,"*",IF(F2&lt;0.1,"^",""))))</f>
        <v/>
      </c>
    </row>
    <row r="3" spans="1:7" x14ac:dyDescent="0.25">
      <c r="A3" t="s">
        <v>12</v>
      </c>
      <c r="B3">
        <v>-4.3582125399999998E-2</v>
      </c>
      <c r="C3">
        <v>0.95735389999999998</v>
      </c>
      <c r="D3">
        <v>5.4658992699999999E-2</v>
      </c>
      <c r="E3">
        <v>-0.8</v>
      </c>
      <c r="F3" s="4">
        <v>0.43</v>
      </c>
      <c r="G3" t="str">
        <f t="shared" si="0"/>
        <v/>
      </c>
    </row>
    <row r="4" spans="1:7" x14ac:dyDescent="0.25">
      <c r="A4" t="s">
        <v>33</v>
      </c>
      <c r="B4">
        <v>-5.6950042700000002E-2</v>
      </c>
      <c r="C4">
        <v>0.94464130000000002</v>
      </c>
      <c r="D4">
        <v>6.9691896999999996E-3</v>
      </c>
      <c r="E4">
        <v>-8.17</v>
      </c>
      <c r="F4" s="4">
        <v>3.2999999999999999E-16</v>
      </c>
      <c r="G4" t="str">
        <f t="shared" si="0"/>
        <v>***</v>
      </c>
    </row>
    <row r="5" spans="1:7" x14ac:dyDescent="0.25">
      <c r="A5" t="s">
        <v>25</v>
      </c>
      <c r="B5">
        <v>-0.15738162159999999</v>
      </c>
      <c r="C5">
        <v>0.85437790000000002</v>
      </c>
      <c r="D5">
        <v>5.00121844E-2</v>
      </c>
      <c r="E5">
        <v>-3.15</v>
      </c>
      <c r="F5" s="4">
        <v>1.6999999999999999E-3</v>
      </c>
      <c r="G5" t="str">
        <f t="shared" si="0"/>
        <v>**</v>
      </c>
    </row>
    <row r="6" spans="1:7" x14ac:dyDescent="0.25">
      <c r="A6" t="s">
        <v>90</v>
      </c>
      <c r="B6">
        <v>5.60805583E-2</v>
      </c>
      <c r="C6">
        <v>1.0576829000000001</v>
      </c>
      <c r="D6">
        <v>6.7900401900000004E-2</v>
      </c>
      <c r="E6">
        <v>0.83</v>
      </c>
      <c r="F6" s="4">
        <v>0.41</v>
      </c>
      <c r="G6" t="str">
        <f t="shared" si="0"/>
        <v/>
      </c>
    </row>
    <row r="7" spans="1:7" x14ac:dyDescent="0.25">
      <c r="A7" t="s">
        <v>91</v>
      </c>
      <c r="B7">
        <v>-4.2913788199999997E-2</v>
      </c>
      <c r="C7">
        <v>0.95799400000000001</v>
      </c>
      <c r="D7">
        <v>8.2019474800000006E-2</v>
      </c>
      <c r="E7">
        <v>-0.52</v>
      </c>
      <c r="F7" s="4">
        <v>0.6</v>
      </c>
      <c r="G7" t="str">
        <f t="shared" si="0"/>
        <v/>
      </c>
    </row>
    <row r="8" spans="1:7" x14ac:dyDescent="0.25">
      <c r="A8" t="s">
        <v>26</v>
      </c>
      <c r="B8">
        <v>-7.0506730000000004E-3</v>
      </c>
      <c r="C8">
        <v>0.99297409999999997</v>
      </c>
      <c r="D8">
        <v>5.9911844399999997E-2</v>
      </c>
      <c r="E8">
        <v>-0.12</v>
      </c>
      <c r="F8" s="4">
        <v>0.91</v>
      </c>
      <c r="G8" t="str">
        <f t="shared" si="0"/>
        <v/>
      </c>
    </row>
    <row r="9" spans="1:7" x14ac:dyDescent="0.25">
      <c r="A9" t="s">
        <v>92</v>
      </c>
      <c r="B9">
        <v>-1.18583144E-2</v>
      </c>
      <c r="C9">
        <v>0.98821170000000003</v>
      </c>
      <c r="D9">
        <v>8.1768704499999997E-2</v>
      </c>
      <c r="E9">
        <v>-0.15</v>
      </c>
      <c r="F9" s="4">
        <v>0.88</v>
      </c>
      <c r="G9" t="str">
        <f t="shared" si="0"/>
        <v/>
      </c>
    </row>
    <row r="10" spans="1:7" x14ac:dyDescent="0.25">
      <c r="A10" t="s">
        <v>93</v>
      </c>
      <c r="B10">
        <v>-5.4806516899999998E-2</v>
      </c>
      <c r="C10">
        <v>0.94666830000000002</v>
      </c>
      <c r="D10">
        <v>9.3410934799999998E-2</v>
      </c>
      <c r="E10">
        <v>-0.59</v>
      </c>
      <c r="F10" s="4">
        <v>0.56000000000000005</v>
      </c>
      <c r="G10" t="str">
        <f t="shared" si="0"/>
        <v/>
      </c>
    </row>
    <row r="11" spans="1:7" x14ac:dyDescent="0.25">
      <c r="A11" t="s">
        <v>27</v>
      </c>
      <c r="B11">
        <v>7.2727372499999998E-2</v>
      </c>
      <c r="C11">
        <v>1.0754372999999999</v>
      </c>
      <c r="D11">
        <v>4.8290344300000003E-2</v>
      </c>
      <c r="E11">
        <v>1.51</v>
      </c>
      <c r="F11" s="4">
        <v>0.13</v>
      </c>
      <c r="G11" t="str">
        <f t="shared" si="0"/>
        <v/>
      </c>
    </row>
    <row r="12" spans="1:7" x14ac:dyDescent="0.25">
      <c r="A12" t="s">
        <v>28</v>
      </c>
      <c r="B12">
        <v>3.6901288300000001E-2</v>
      </c>
      <c r="C12">
        <v>1.0375905999999999</v>
      </c>
      <c r="D12">
        <v>8.9446412000000003E-2</v>
      </c>
      <c r="E12">
        <v>0.41</v>
      </c>
      <c r="F12" s="4">
        <v>0.68</v>
      </c>
      <c r="G12" t="str">
        <f t="shared" si="0"/>
        <v/>
      </c>
    </row>
    <row r="13" spans="1:7" x14ac:dyDescent="0.25">
      <c r="A13" t="s">
        <v>34</v>
      </c>
      <c r="B13">
        <v>7.3074964000000003E-3</v>
      </c>
      <c r="C13">
        <v>1.0073342999999999</v>
      </c>
      <c r="D13">
        <v>2.1395702400000001E-2</v>
      </c>
      <c r="E13">
        <v>0.34</v>
      </c>
      <c r="F13" s="4">
        <v>0.73</v>
      </c>
      <c r="G13" t="str">
        <f t="shared" si="0"/>
        <v/>
      </c>
    </row>
    <row r="14" spans="1:7" x14ac:dyDescent="0.25">
      <c r="A14" t="s">
        <v>35</v>
      </c>
      <c r="B14">
        <v>3.0421986000000001E-3</v>
      </c>
      <c r="C14">
        <v>1.0030467999999999</v>
      </c>
      <c r="D14">
        <v>4.9399472999999998E-3</v>
      </c>
      <c r="E14">
        <v>0.62</v>
      </c>
      <c r="F14" s="4">
        <v>0.54</v>
      </c>
      <c r="G14" t="str">
        <f t="shared" si="0"/>
        <v/>
      </c>
    </row>
    <row r="15" spans="1:7" x14ac:dyDescent="0.25">
      <c r="A15" t="s">
        <v>31</v>
      </c>
      <c r="B15">
        <v>0.11985393229999999</v>
      </c>
      <c r="C15">
        <v>1.1273321999999999</v>
      </c>
      <c r="D15">
        <v>3.8050201200000001E-2</v>
      </c>
      <c r="E15">
        <v>3.15</v>
      </c>
      <c r="F15" s="4">
        <v>1.6000000000000001E-3</v>
      </c>
      <c r="G15" t="str">
        <f t="shared" si="0"/>
        <v>**</v>
      </c>
    </row>
    <row r="16" spans="1:7" x14ac:dyDescent="0.25">
      <c r="A16" t="s">
        <v>32</v>
      </c>
      <c r="B16">
        <v>0.24325191609999999</v>
      </c>
      <c r="C16">
        <v>1.2753899</v>
      </c>
      <c r="D16">
        <v>4.3797603400000003E-2</v>
      </c>
      <c r="E16">
        <v>5.55</v>
      </c>
      <c r="F16" s="4">
        <v>2.7999999999999999E-8</v>
      </c>
      <c r="G16" t="str">
        <f t="shared" si="0"/>
        <v>***</v>
      </c>
    </row>
    <row r="17" spans="1:7" x14ac:dyDescent="0.25">
      <c r="A17" t="s">
        <v>29</v>
      </c>
      <c r="B17">
        <v>0.18089642</v>
      </c>
      <c r="C17">
        <v>1.1982911000000001</v>
      </c>
      <c r="D17">
        <v>6.80075235E-2</v>
      </c>
      <c r="E17">
        <v>2.66</v>
      </c>
      <c r="F17" s="4">
        <v>7.7999999999999996E-3</v>
      </c>
      <c r="G17" t="str">
        <f t="shared" si="0"/>
        <v>**</v>
      </c>
    </row>
    <row r="18" spans="1:7" x14ac:dyDescent="0.25">
      <c r="A18" t="s">
        <v>30</v>
      </c>
      <c r="B18">
        <v>0.13030172770000001</v>
      </c>
      <c r="C18">
        <v>1.1391720999999999</v>
      </c>
      <c r="D18">
        <v>0.1101685431</v>
      </c>
      <c r="E18">
        <v>1.18</v>
      </c>
      <c r="F18" s="4">
        <v>0.24</v>
      </c>
      <c r="G18" t="str">
        <f t="shared" si="0"/>
        <v/>
      </c>
    </row>
    <row r="19" spans="1:7" x14ac:dyDescent="0.25">
      <c r="A19" t="s">
        <v>36</v>
      </c>
      <c r="B19">
        <v>3.8791161000000002E-3</v>
      </c>
      <c r="C19">
        <v>1.0038866</v>
      </c>
      <c r="D19">
        <v>6.3868810000000003E-4</v>
      </c>
      <c r="E19">
        <v>6.07</v>
      </c>
      <c r="F19" s="4">
        <v>1.3000000000000001E-9</v>
      </c>
      <c r="G19" t="str">
        <f t="shared" si="0"/>
        <v>***</v>
      </c>
    </row>
    <row r="20" spans="1:7" x14ac:dyDescent="0.25">
      <c r="A20" t="s">
        <v>37</v>
      </c>
      <c r="B20">
        <v>1.314935E-4</v>
      </c>
      <c r="C20">
        <v>1.0001315</v>
      </c>
      <c r="D20">
        <v>2.8007690000000002E-4</v>
      </c>
      <c r="E20">
        <v>0.47</v>
      </c>
      <c r="F20" s="4">
        <v>0.64</v>
      </c>
      <c r="G20" t="str">
        <f t="shared" si="0"/>
        <v/>
      </c>
    </row>
    <row r="21" spans="1:7" x14ac:dyDescent="0.25">
      <c r="A21" t="s">
        <v>38</v>
      </c>
      <c r="B21">
        <v>6.2666380000000002E-4</v>
      </c>
      <c r="C21">
        <v>1.0006269000000001</v>
      </c>
      <c r="D21">
        <v>1.489324E-4</v>
      </c>
      <c r="E21">
        <v>4.21</v>
      </c>
      <c r="F21" s="4">
        <v>2.5999999999999998E-5</v>
      </c>
      <c r="G21" t="str">
        <f t="shared" si="0"/>
        <v>***</v>
      </c>
    </row>
    <row r="22" spans="1:7" x14ac:dyDescent="0.25">
      <c r="A22" t="s">
        <v>39</v>
      </c>
      <c r="B22">
        <v>-1.2811523700000001E-2</v>
      </c>
      <c r="C22">
        <v>0.98727019999999999</v>
      </c>
      <c r="D22">
        <v>2.9731626300000001E-2</v>
      </c>
      <c r="E22">
        <v>-0.43</v>
      </c>
      <c r="F22" s="4">
        <v>0.67</v>
      </c>
      <c r="G22" t="str">
        <f t="shared" si="0"/>
        <v/>
      </c>
    </row>
    <row r="23" spans="1:7" x14ac:dyDescent="0.25">
      <c r="A23" t="s">
        <v>40</v>
      </c>
      <c r="B23">
        <v>-4.3511762099999997E-2</v>
      </c>
      <c r="C23">
        <v>0.95742130000000003</v>
      </c>
      <c r="D23">
        <v>4.6049743599999998E-2</v>
      </c>
      <c r="E23">
        <v>-0.94</v>
      </c>
      <c r="F23" s="4">
        <v>0.34</v>
      </c>
      <c r="G23" t="str">
        <f t="shared" si="0"/>
        <v/>
      </c>
    </row>
    <row r="24" spans="1:7" x14ac:dyDescent="0.25">
      <c r="A24" t="s">
        <v>41</v>
      </c>
      <c r="B24">
        <v>-0.14773144029999999</v>
      </c>
      <c r="C24">
        <v>0.86266279999999995</v>
      </c>
      <c r="D24">
        <v>4.4318346600000003E-2</v>
      </c>
      <c r="E24">
        <v>-3.33</v>
      </c>
      <c r="F24" s="4">
        <v>8.5999999999999998E-4</v>
      </c>
      <c r="G24" t="str">
        <f t="shared" si="0"/>
        <v>***</v>
      </c>
    </row>
    <row r="25" spans="1:7" x14ac:dyDescent="0.25">
      <c r="A25" t="s">
        <v>42</v>
      </c>
      <c r="B25">
        <v>-0.24107808889999999</v>
      </c>
      <c r="C25">
        <v>0.78578029999999999</v>
      </c>
      <c r="D25">
        <v>4.8831723E-2</v>
      </c>
      <c r="E25">
        <v>-4.9400000000000004</v>
      </c>
      <c r="F25" s="4">
        <v>7.8999999999999995E-7</v>
      </c>
      <c r="G25" t="str">
        <f t="shared" si="0"/>
        <v>***</v>
      </c>
    </row>
    <row r="26" spans="1:7" x14ac:dyDescent="0.25">
      <c r="A26" t="s">
        <v>43</v>
      </c>
      <c r="B26">
        <v>-0.13180367379999999</v>
      </c>
      <c r="C26">
        <v>0.87651310000000004</v>
      </c>
      <c r="D26">
        <v>4.1219188800000001E-2</v>
      </c>
      <c r="E26">
        <v>-3.2</v>
      </c>
      <c r="F26" s="4">
        <v>1.4E-3</v>
      </c>
      <c r="G26" t="str">
        <f t="shared" si="0"/>
        <v>**</v>
      </c>
    </row>
    <row r="27" spans="1:7" x14ac:dyDescent="0.25">
      <c r="A27" t="s">
        <v>45</v>
      </c>
      <c r="B27">
        <v>-8.0590203400000004E-2</v>
      </c>
      <c r="C27">
        <v>0.92257169999999999</v>
      </c>
      <c r="D27">
        <v>9.1069830000000008E-3</v>
      </c>
      <c r="E27">
        <v>-8.85</v>
      </c>
      <c r="F27" s="4">
        <v>0</v>
      </c>
      <c r="G27" t="str">
        <f t="shared" si="0"/>
        <v>***</v>
      </c>
    </row>
    <row r="28" spans="1:7" x14ac:dyDescent="0.25">
      <c r="A28" t="s">
        <v>46</v>
      </c>
      <c r="B28">
        <v>-5.0421556800000003E-2</v>
      </c>
      <c r="C28">
        <v>0.95082849999999997</v>
      </c>
      <c r="D28">
        <v>6.5150217E-3</v>
      </c>
      <c r="E28">
        <v>-7.74</v>
      </c>
      <c r="F28" s="4">
        <v>1E-14</v>
      </c>
      <c r="G28" t="str">
        <f t="shared" si="0"/>
        <v>***</v>
      </c>
    </row>
    <row r="29" spans="1:7" x14ac:dyDescent="0.25">
      <c r="A29" t="s">
        <v>48</v>
      </c>
      <c r="B29">
        <v>-0.42837788900000001</v>
      </c>
      <c r="C29">
        <v>0.65156510000000001</v>
      </c>
      <c r="D29">
        <v>0.14653214959999999</v>
      </c>
      <c r="E29">
        <v>-2.92</v>
      </c>
      <c r="F29" s="4">
        <v>3.5000000000000001E-3</v>
      </c>
      <c r="G29" t="str">
        <f t="shared" si="0"/>
        <v>**</v>
      </c>
    </row>
    <row r="30" spans="1:7" x14ac:dyDescent="0.25">
      <c r="A30" t="s">
        <v>47</v>
      </c>
      <c r="B30">
        <v>-0.2330894255</v>
      </c>
      <c r="C30">
        <v>0.79208270000000003</v>
      </c>
      <c r="D30">
        <v>7.4727407499999995E-2</v>
      </c>
      <c r="E30">
        <v>-3.12</v>
      </c>
      <c r="F30" s="4">
        <v>1.8E-3</v>
      </c>
      <c r="G30" t="str">
        <f t="shared" si="0"/>
        <v>**</v>
      </c>
    </row>
    <row r="31" spans="1:7" x14ac:dyDescent="0.25">
      <c r="A31" t="s">
        <v>49</v>
      </c>
      <c r="B31">
        <v>0.16020635380000001</v>
      </c>
      <c r="C31">
        <v>1.1737531000000001</v>
      </c>
      <c r="D31">
        <v>0.38721882279999997</v>
      </c>
      <c r="E31">
        <v>0.41</v>
      </c>
      <c r="F31" s="4">
        <v>0.68</v>
      </c>
      <c r="G31" t="str">
        <f t="shared" si="0"/>
        <v/>
      </c>
    </row>
    <row r="32" spans="1:7" x14ac:dyDescent="0.25">
      <c r="A32" t="s">
        <v>50</v>
      </c>
      <c r="B32">
        <v>-0.1125952455</v>
      </c>
      <c r="C32">
        <v>0.89351219999999998</v>
      </c>
      <c r="D32">
        <v>7.6491845899999994E-2</v>
      </c>
      <c r="E32">
        <v>-1.47</v>
      </c>
      <c r="F32" s="4">
        <v>0.14000000000000001</v>
      </c>
      <c r="G32" t="str">
        <f t="shared" si="0"/>
        <v/>
      </c>
    </row>
    <row r="33" spans="1:7" x14ac:dyDescent="0.25">
      <c r="A33" t="s">
        <v>51</v>
      </c>
      <c r="B33">
        <v>-3.0183054999999999E-3</v>
      </c>
      <c r="C33">
        <v>0.99698620000000004</v>
      </c>
      <c r="D33">
        <v>8.2882609400000001E-2</v>
      </c>
      <c r="E33">
        <v>-0.04</v>
      </c>
      <c r="F33" s="4">
        <v>0.97</v>
      </c>
      <c r="G33" t="str">
        <f t="shared" si="0"/>
        <v/>
      </c>
    </row>
    <row r="34" spans="1:7" x14ac:dyDescent="0.25">
      <c r="A34" t="s">
        <v>52</v>
      </c>
      <c r="B34">
        <v>0.42391764570000001</v>
      </c>
      <c r="C34">
        <v>1.5279358000000001</v>
      </c>
      <c r="D34">
        <v>0.31134186549999998</v>
      </c>
      <c r="E34">
        <v>1.36</v>
      </c>
      <c r="F34" s="4">
        <v>0.17</v>
      </c>
      <c r="G34" t="str">
        <f t="shared" si="0"/>
        <v/>
      </c>
    </row>
    <row r="35" spans="1:7" x14ac:dyDescent="0.25">
      <c r="A35" t="s">
        <v>53</v>
      </c>
      <c r="B35">
        <v>8.4443374099999996E-2</v>
      </c>
      <c r="C35">
        <v>1.0881111999999999</v>
      </c>
      <c r="D35">
        <v>0.3771799797</v>
      </c>
      <c r="E35">
        <v>0.22</v>
      </c>
      <c r="F35" s="4">
        <v>0.82</v>
      </c>
      <c r="G35" t="str">
        <f t="shared" si="0"/>
        <v/>
      </c>
    </row>
    <row r="36" spans="1:7" x14ac:dyDescent="0.25">
      <c r="A36" t="s">
        <v>54</v>
      </c>
      <c r="B36">
        <v>0.54692749439999999</v>
      </c>
      <c r="C36">
        <v>1.7279358</v>
      </c>
      <c r="D36">
        <v>0.35883679019999998</v>
      </c>
      <c r="E36">
        <v>1.52</v>
      </c>
      <c r="F36" s="4">
        <v>0.13</v>
      </c>
      <c r="G36" t="str">
        <f t="shared" si="0"/>
        <v/>
      </c>
    </row>
    <row r="37" spans="1:7" x14ac:dyDescent="0.25">
      <c r="A37" t="s">
        <v>55</v>
      </c>
      <c r="B37">
        <v>-1.7694926400000002E-2</v>
      </c>
      <c r="C37">
        <v>0.98246069999999996</v>
      </c>
      <c r="D37">
        <v>0.3105385792</v>
      </c>
      <c r="E37">
        <v>-0.06</v>
      </c>
      <c r="F37" s="4">
        <v>0.95</v>
      </c>
      <c r="G37" t="str">
        <f t="shared" si="0"/>
        <v/>
      </c>
    </row>
    <row r="38" spans="1:7" x14ac:dyDescent="0.25">
      <c r="A38" t="s">
        <v>56</v>
      </c>
      <c r="B38">
        <v>0.50811336070000002</v>
      </c>
      <c r="C38">
        <v>1.6621524000000001</v>
      </c>
      <c r="D38">
        <v>0.4780779027</v>
      </c>
      <c r="E38">
        <v>1.06</v>
      </c>
      <c r="F38" s="4">
        <v>0.28999999999999998</v>
      </c>
      <c r="G38" t="str">
        <f t="shared" si="0"/>
        <v/>
      </c>
    </row>
    <row r="39" spans="1:7" x14ac:dyDescent="0.25">
      <c r="A39" t="s">
        <v>57</v>
      </c>
      <c r="B39">
        <v>0.19934850530000001</v>
      </c>
      <c r="C39">
        <v>1.2206073</v>
      </c>
      <c r="D39">
        <v>0.44660183339999998</v>
      </c>
      <c r="E39">
        <v>0.45</v>
      </c>
      <c r="F39" s="4">
        <v>0.66</v>
      </c>
      <c r="G39" t="str">
        <f t="shared" si="0"/>
        <v/>
      </c>
    </row>
    <row r="40" spans="1:7" x14ac:dyDescent="0.25">
      <c r="A40" t="s">
        <v>58</v>
      </c>
      <c r="B40">
        <v>-0.56820216769999998</v>
      </c>
      <c r="C40">
        <v>0.56654309999999997</v>
      </c>
      <c r="D40">
        <v>0.60155292999999999</v>
      </c>
      <c r="E40">
        <v>-0.94</v>
      </c>
      <c r="F40" s="4">
        <v>0.34</v>
      </c>
      <c r="G40" t="str">
        <f t="shared" si="0"/>
        <v/>
      </c>
    </row>
    <row r="41" spans="1:7" x14ac:dyDescent="0.25">
      <c r="A41" t="s">
        <v>59</v>
      </c>
      <c r="B41">
        <v>7.3157369E-2</v>
      </c>
      <c r="C41">
        <v>1.0758998</v>
      </c>
      <c r="D41">
        <v>0.35288572200000001</v>
      </c>
      <c r="E41">
        <v>0.21</v>
      </c>
      <c r="F41" s="4">
        <v>0.84</v>
      </c>
      <c r="G41" t="str">
        <f t="shared" si="0"/>
        <v/>
      </c>
    </row>
    <row r="42" spans="1:7" x14ac:dyDescent="0.25">
      <c r="A42" t="s">
        <v>60</v>
      </c>
      <c r="B42">
        <v>0.19962242020000001</v>
      </c>
      <c r="C42">
        <v>1.2209417</v>
      </c>
      <c r="D42">
        <v>0.3280335452</v>
      </c>
      <c r="E42">
        <v>0.61</v>
      </c>
      <c r="F42" s="4">
        <v>0.54</v>
      </c>
      <c r="G42" t="str">
        <f t="shared" si="0"/>
        <v/>
      </c>
    </row>
    <row r="43" spans="1:7" x14ac:dyDescent="0.25">
      <c r="A43" t="s">
        <v>61</v>
      </c>
      <c r="B43">
        <v>-1.67987369E-2</v>
      </c>
      <c r="C43">
        <v>0.98334160000000004</v>
      </c>
      <c r="D43">
        <v>0.39660385349999999</v>
      </c>
      <c r="E43">
        <v>-0.04</v>
      </c>
      <c r="F43" s="4">
        <v>0.97</v>
      </c>
      <c r="G43" t="str">
        <f t="shared" si="0"/>
        <v/>
      </c>
    </row>
    <row r="44" spans="1:7" x14ac:dyDescent="0.25">
      <c r="A44" t="s">
        <v>62</v>
      </c>
      <c r="B44">
        <v>0.1476819784</v>
      </c>
      <c r="C44">
        <v>1.1591442000000001</v>
      </c>
      <c r="D44">
        <v>0.31358880719999999</v>
      </c>
      <c r="E44">
        <v>0.47</v>
      </c>
      <c r="F44" s="4">
        <v>0.64</v>
      </c>
      <c r="G44" t="str">
        <f t="shared" si="0"/>
        <v/>
      </c>
    </row>
    <row r="45" spans="1:7" x14ac:dyDescent="0.25">
      <c r="A45" t="s">
        <v>63</v>
      </c>
      <c r="B45">
        <v>0.44610992719999998</v>
      </c>
      <c r="C45">
        <v>1.5622232</v>
      </c>
      <c r="D45">
        <v>0.28587311189999998</v>
      </c>
      <c r="E45">
        <v>1.56</v>
      </c>
      <c r="F45" s="4">
        <v>0.12</v>
      </c>
      <c r="G45" t="str">
        <f t="shared" si="0"/>
        <v/>
      </c>
    </row>
    <row r="46" spans="1:7" x14ac:dyDescent="0.25">
      <c r="A46" t="s">
        <v>64</v>
      </c>
      <c r="B46">
        <v>0.29858974929999998</v>
      </c>
      <c r="C46">
        <v>1.3479565</v>
      </c>
      <c r="D46">
        <v>0.27890792240000001</v>
      </c>
      <c r="E46">
        <v>1.07</v>
      </c>
      <c r="F46" s="4">
        <v>0.28000000000000003</v>
      </c>
      <c r="G46" t="str">
        <f t="shared" si="0"/>
        <v/>
      </c>
    </row>
    <row r="47" spans="1:7" x14ac:dyDescent="0.25">
      <c r="A47" t="s">
        <v>65</v>
      </c>
      <c r="B47">
        <v>0.42245268429999999</v>
      </c>
      <c r="C47">
        <v>1.5256989999999999</v>
      </c>
      <c r="D47">
        <v>0.30533312159999998</v>
      </c>
      <c r="E47">
        <v>1.38</v>
      </c>
      <c r="F47" s="4">
        <v>0.17</v>
      </c>
      <c r="G47" t="str">
        <f t="shared" si="0"/>
        <v/>
      </c>
    </row>
    <row r="48" spans="1:7" x14ac:dyDescent="0.25">
      <c r="A48" t="s">
        <v>66</v>
      </c>
      <c r="B48">
        <v>0.36043009510000001</v>
      </c>
      <c r="C48">
        <v>1.4339459999999999</v>
      </c>
      <c r="D48">
        <v>0.27941585429999999</v>
      </c>
      <c r="E48">
        <v>1.29</v>
      </c>
      <c r="F48" s="4">
        <v>0.2</v>
      </c>
      <c r="G48" t="str">
        <f t="shared" si="0"/>
        <v/>
      </c>
    </row>
    <row r="49" spans="1:7" x14ac:dyDescent="0.25">
      <c r="A49" t="s">
        <v>67</v>
      </c>
      <c r="B49">
        <v>0.2656587882</v>
      </c>
      <c r="C49">
        <v>1.3042898999999999</v>
      </c>
      <c r="D49">
        <v>0.27457174680000002</v>
      </c>
      <c r="E49">
        <v>0.97</v>
      </c>
      <c r="F49" s="4">
        <v>0.33</v>
      </c>
      <c r="G49" t="str">
        <f t="shared" si="0"/>
        <v/>
      </c>
    </row>
    <row r="50" spans="1:7" x14ac:dyDescent="0.25">
      <c r="A50" t="s">
        <v>68</v>
      </c>
      <c r="B50">
        <v>0.3289227435</v>
      </c>
      <c r="C50">
        <v>1.3894705000000001</v>
      </c>
      <c r="D50">
        <v>0.43018718769999997</v>
      </c>
      <c r="E50">
        <v>0.76</v>
      </c>
      <c r="F50" s="4">
        <v>0.44</v>
      </c>
      <c r="G50" t="str">
        <f t="shared" si="0"/>
        <v/>
      </c>
    </row>
    <row r="51" spans="1:7" x14ac:dyDescent="0.25">
      <c r="A51" t="s">
        <v>69</v>
      </c>
      <c r="B51">
        <v>0.40902571440000002</v>
      </c>
      <c r="C51">
        <v>1.5053504</v>
      </c>
      <c r="D51">
        <v>0.29262977439999999</v>
      </c>
      <c r="E51">
        <v>1.4</v>
      </c>
      <c r="F51" s="4">
        <v>0.16</v>
      </c>
      <c r="G51" t="str">
        <f t="shared" si="0"/>
        <v/>
      </c>
    </row>
    <row r="52" spans="1:7" x14ac:dyDescent="0.25">
      <c r="A52" t="s">
        <v>70</v>
      </c>
      <c r="B52">
        <v>0.34442544940000003</v>
      </c>
      <c r="C52">
        <v>1.4111788999999999</v>
      </c>
      <c r="D52">
        <v>0.29047241289999998</v>
      </c>
      <c r="E52">
        <v>1.19</v>
      </c>
      <c r="F52" s="4">
        <v>0.24</v>
      </c>
      <c r="G52" t="str">
        <f t="shared" si="0"/>
        <v/>
      </c>
    </row>
    <row r="53" spans="1:7" x14ac:dyDescent="0.25">
      <c r="A53" t="s">
        <v>71</v>
      </c>
      <c r="B53">
        <v>0.4062931722</v>
      </c>
      <c r="C53">
        <v>1.5012426000000001</v>
      </c>
      <c r="D53">
        <v>0.28140018709999998</v>
      </c>
      <c r="E53">
        <v>1.44</v>
      </c>
      <c r="F53" s="4">
        <v>0.15</v>
      </c>
      <c r="G53" t="str">
        <f t="shared" si="0"/>
        <v/>
      </c>
    </row>
    <row r="54" spans="1:7" x14ac:dyDescent="0.25">
      <c r="A54" t="s">
        <v>72</v>
      </c>
      <c r="B54">
        <v>0.34935795250000001</v>
      </c>
      <c r="C54">
        <v>1.4181566999999999</v>
      </c>
      <c r="D54">
        <v>0.275242353</v>
      </c>
      <c r="E54">
        <v>1.27</v>
      </c>
      <c r="F54" s="4">
        <v>0.2</v>
      </c>
      <c r="G54" t="str">
        <f t="shared" si="0"/>
        <v/>
      </c>
    </row>
    <row r="55" spans="1:7" x14ac:dyDescent="0.25">
      <c r="A55" t="s">
        <v>73</v>
      </c>
      <c r="B55">
        <v>-0.36191573100000002</v>
      </c>
      <c r="C55">
        <v>0.69634099999999999</v>
      </c>
      <c r="D55">
        <v>0.36705900009999998</v>
      </c>
      <c r="E55">
        <v>-0.99</v>
      </c>
      <c r="F55" s="4">
        <v>0.32</v>
      </c>
      <c r="G55" t="str">
        <f t="shared" si="0"/>
        <v/>
      </c>
    </row>
    <row r="56" spans="1:7" x14ac:dyDescent="0.25">
      <c r="A56" t="s">
        <v>74</v>
      </c>
      <c r="B56">
        <v>-0.75527824509999997</v>
      </c>
      <c r="C56">
        <v>0.46987990000000002</v>
      </c>
      <c r="D56">
        <v>0.43496978390000002</v>
      </c>
      <c r="E56">
        <v>-1.74</v>
      </c>
      <c r="F56" s="4">
        <v>8.2000000000000003E-2</v>
      </c>
      <c r="G56" t="str">
        <f t="shared" si="0"/>
        <v>^</v>
      </c>
    </row>
    <row r="57" spans="1:7" x14ac:dyDescent="0.25">
      <c r="A57" t="s">
        <v>75</v>
      </c>
      <c r="B57">
        <v>-0.58976658400000004</v>
      </c>
      <c r="C57">
        <v>0.55445670000000002</v>
      </c>
      <c r="D57">
        <v>0.29279432119999999</v>
      </c>
      <c r="E57">
        <v>-2.0099999999999998</v>
      </c>
      <c r="F57" s="4">
        <v>4.3999999999999997E-2</v>
      </c>
      <c r="G57" t="str">
        <f t="shared" si="0"/>
        <v>*</v>
      </c>
    </row>
    <row r="58" spans="1:7" x14ac:dyDescent="0.25">
      <c r="A58" t="s">
        <v>76</v>
      </c>
      <c r="B58">
        <v>-0.2774073266</v>
      </c>
      <c r="C58">
        <v>0.75774580000000002</v>
      </c>
      <c r="D58">
        <v>0.3065085689</v>
      </c>
      <c r="E58">
        <v>-0.91</v>
      </c>
      <c r="F58" s="4">
        <v>0.37</v>
      </c>
      <c r="G58" t="str">
        <f t="shared" si="0"/>
        <v/>
      </c>
    </row>
    <row r="59" spans="1:7" x14ac:dyDescent="0.25">
      <c r="A59" t="s">
        <v>77</v>
      </c>
      <c r="B59">
        <v>-0.68512410209999997</v>
      </c>
      <c r="C59">
        <v>0.50402769999999997</v>
      </c>
      <c r="D59">
        <v>0.28201347529999998</v>
      </c>
      <c r="E59">
        <v>-2.4300000000000002</v>
      </c>
      <c r="F59" s="4">
        <v>1.4999999999999999E-2</v>
      </c>
      <c r="G59" t="str">
        <f t="shared" si="0"/>
        <v>*</v>
      </c>
    </row>
    <row r="60" spans="1:7" x14ac:dyDescent="0.25">
      <c r="A60" t="s">
        <v>78</v>
      </c>
      <c r="B60">
        <v>-0.73942376259999998</v>
      </c>
      <c r="C60">
        <v>0.4773889</v>
      </c>
      <c r="D60">
        <v>0.40646975880000003</v>
      </c>
      <c r="E60">
        <v>-1.82</v>
      </c>
      <c r="F60" s="4">
        <v>6.9000000000000006E-2</v>
      </c>
      <c r="G60" t="str">
        <f t="shared" si="0"/>
        <v>^</v>
      </c>
    </row>
    <row r="61" spans="1:7" x14ac:dyDescent="0.25">
      <c r="A61" t="s">
        <v>79</v>
      </c>
      <c r="B61">
        <v>-0.61150208250000004</v>
      </c>
      <c r="C61">
        <v>0.54253530000000005</v>
      </c>
      <c r="D61">
        <v>0.28153355679999997</v>
      </c>
      <c r="E61">
        <v>-2.17</v>
      </c>
      <c r="F61" s="4">
        <v>0.03</v>
      </c>
      <c r="G61" t="str">
        <f t="shared" si="0"/>
        <v>*</v>
      </c>
    </row>
    <row r="62" spans="1:7" x14ac:dyDescent="0.25">
      <c r="A62" t="s">
        <v>80</v>
      </c>
      <c r="B62">
        <v>-0.80537679920000005</v>
      </c>
      <c r="C62">
        <v>0.44691950000000003</v>
      </c>
      <c r="D62">
        <v>0.30608353989999998</v>
      </c>
      <c r="E62">
        <v>-2.63</v>
      </c>
      <c r="F62" s="4">
        <v>8.5000000000000006E-3</v>
      </c>
      <c r="G62" t="str">
        <f t="shared" si="0"/>
        <v>**</v>
      </c>
    </row>
    <row r="63" spans="1:7" x14ac:dyDescent="0.25">
      <c r="A63" t="s">
        <v>81</v>
      </c>
      <c r="B63">
        <v>-0.66474609600000001</v>
      </c>
      <c r="C63">
        <v>0.51440410000000003</v>
      </c>
      <c r="D63">
        <v>0.33726932079999999</v>
      </c>
      <c r="E63">
        <v>-1.97</v>
      </c>
      <c r="F63" s="4">
        <v>4.9000000000000002E-2</v>
      </c>
      <c r="G63" t="str">
        <f t="shared" si="0"/>
        <v>*</v>
      </c>
    </row>
    <row r="64" spans="1:7" x14ac:dyDescent="0.25">
      <c r="A64" t="s">
        <v>82</v>
      </c>
      <c r="B64">
        <v>-0.65575618499999999</v>
      </c>
      <c r="C64">
        <v>0.51904939999999999</v>
      </c>
      <c r="D64">
        <v>0.27985694350000001</v>
      </c>
      <c r="E64">
        <v>-2.34</v>
      </c>
      <c r="F64" s="4">
        <v>1.9E-2</v>
      </c>
      <c r="G64" t="str">
        <f t="shared" si="0"/>
        <v>*</v>
      </c>
    </row>
    <row r="65" spans="1:7" x14ac:dyDescent="0.25">
      <c r="A65" t="s">
        <v>83</v>
      </c>
      <c r="B65">
        <v>-0.56447211320000001</v>
      </c>
      <c r="C65">
        <v>0.56866030000000001</v>
      </c>
      <c r="D65">
        <v>0.27110370639999998</v>
      </c>
      <c r="E65">
        <v>-2.08</v>
      </c>
      <c r="F65" s="4">
        <v>3.6999999999999998E-2</v>
      </c>
      <c r="G65" t="str">
        <f t="shared" si="0"/>
        <v>*</v>
      </c>
    </row>
    <row r="66" spans="1:7" x14ac:dyDescent="0.25">
      <c r="A66" t="s">
        <v>84</v>
      </c>
      <c r="B66">
        <v>-0.70887981089999996</v>
      </c>
      <c r="C66">
        <v>0.4921952</v>
      </c>
      <c r="D66">
        <v>0.27661953830000002</v>
      </c>
      <c r="E66">
        <v>-2.56</v>
      </c>
      <c r="F66" s="4">
        <v>0.01</v>
      </c>
      <c r="G66" t="str">
        <f t="shared" ref="G66:G71" si="1">IF(F66&lt;0.001,"***",IF(F66&lt;0.01,"**",IF(F66&lt;0.05,"*",IF(F66&lt;0.1,"^",""))))</f>
        <v>*</v>
      </c>
    </row>
    <row r="67" spans="1:7" x14ac:dyDescent="0.25">
      <c r="A67" t="s">
        <v>85</v>
      </c>
      <c r="B67">
        <v>-0.61843815660000001</v>
      </c>
      <c r="C67">
        <v>0.53878530000000002</v>
      </c>
      <c r="D67">
        <v>0.36809294770000001</v>
      </c>
      <c r="E67">
        <v>-1.68</v>
      </c>
      <c r="F67" s="4">
        <v>9.2999999999999999E-2</v>
      </c>
      <c r="G67" t="str">
        <f t="shared" si="1"/>
        <v>^</v>
      </c>
    </row>
    <row r="68" spans="1:7" x14ac:dyDescent="0.25">
      <c r="A68" t="s">
        <v>86</v>
      </c>
      <c r="B68">
        <v>-0.85826181810000002</v>
      </c>
      <c r="C68">
        <v>0.42389830000000001</v>
      </c>
      <c r="D68">
        <v>0.29377609310000002</v>
      </c>
      <c r="E68">
        <v>-2.92</v>
      </c>
      <c r="F68" s="4">
        <v>3.5000000000000001E-3</v>
      </c>
      <c r="G68" t="str">
        <f t="shared" si="1"/>
        <v>**</v>
      </c>
    </row>
    <row r="69" spans="1:7" x14ac:dyDescent="0.25">
      <c r="A69" t="s">
        <v>87</v>
      </c>
      <c r="B69">
        <v>-0.77722882000000004</v>
      </c>
      <c r="C69">
        <v>0.45967809999999998</v>
      </c>
      <c r="D69">
        <v>0.29354087750000002</v>
      </c>
      <c r="E69">
        <v>-2.65</v>
      </c>
      <c r="F69" s="4">
        <v>8.0999999999999996E-3</v>
      </c>
      <c r="G69" t="str">
        <f t="shared" si="1"/>
        <v>**</v>
      </c>
    </row>
    <row r="70" spans="1:7" x14ac:dyDescent="0.25">
      <c r="A70" t="s">
        <v>88</v>
      </c>
      <c r="B70">
        <v>-0.34684976760000003</v>
      </c>
      <c r="C70">
        <v>0.70691150000000003</v>
      </c>
      <c r="D70">
        <v>0.52830305399999999</v>
      </c>
      <c r="E70">
        <v>-0.66</v>
      </c>
      <c r="F70" s="4">
        <v>0.51</v>
      </c>
      <c r="G70" t="str">
        <f t="shared" si="1"/>
        <v/>
      </c>
    </row>
    <row r="71" spans="1:7" x14ac:dyDescent="0.25">
      <c r="A71" t="s">
        <v>89</v>
      </c>
      <c r="B71">
        <v>-0.62628620049999995</v>
      </c>
      <c r="C71">
        <v>0.53457339999999998</v>
      </c>
      <c r="D71">
        <v>0.3022290601</v>
      </c>
      <c r="E71">
        <v>-2.0699999999999998</v>
      </c>
      <c r="F71" s="4">
        <v>3.7999999999999999E-2</v>
      </c>
      <c r="G71" t="str">
        <f t="shared" si="1"/>
        <v>*</v>
      </c>
    </row>
    <row r="73" spans="1:7" x14ac:dyDescent="0.25">
      <c r="B73" t="s">
        <v>16</v>
      </c>
      <c r="C73" t="s">
        <v>17</v>
      </c>
      <c r="D73" t="s">
        <v>18</v>
      </c>
      <c r="E73" t="s">
        <v>19</v>
      </c>
    </row>
    <row r="74" spans="1:7" x14ac:dyDescent="0.25">
      <c r="B74" t="s">
        <v>20</v>
      </c>
      <c r="C74" t="s">
        <v>21</v>
      </c>
      <c r="D74">
        <v>0.37740790000000002</v>
      </c>
      <c r="E74">
        <v>0.1424367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0258-0279-42C9-AFDD-19DB817A80C5}">
  <dimension ref="A2:F69"/>
  <sheetViews>
    <sheetView topLeftCell="A43" workbookViewId="0">
      <selection activeCell="B67" sqref="B67:F69"/>
    </sheetView>
  </sheetViews>
  <sheetFormatPr defaultRowHeight="15" x14ac:dyDescent="0.25"/>
  <cols>
    <col min="1" max="1" width="3" bestFit="1" customWidth="1"/>
    <col min="2" max="2" width="23.140625" style="3" bestFit="1" customWidth="1"/>
    <col min="3" max="6" width="15.7109375" style="3" customWidth="1"/>
  </cols>
  <sheetData>
    <row r="2" spans="1:6" ht="15.75" thickBot="1" x14ac:dyDescent="0.3">
      <c r="B2" s="12"/>
      <c r="C2" s="27" t="s">
        <v>126</v>
      </c>
      <c r="D2" s="28"/>
      <c r="E2" s="27" t="s">
        <v>127</v>
      </c>
      <c r="F2" s="28"/>
    </row>
    <row r="3" spans="1:6" x14ac:dyDescent="0.25">
      <c r="B3" s="25" t="s">
        <v>0</v>
      </c>
      <c r="C3" s="8" t="str">
        <f>_xlfn.CONCAT(ROUND('mof4.fr_female'!B2,4)," ",'mof4.fr_female'!G2)</f>
        <v xml:space="preserve">-0.0442 </v>
      </c>
      <c r="D3" s="6" t="str">
        <f>_xlfn.CONCAT(ROUND('mod.fr.int_female'!B2,4), " ", 'mod.fr.int_female'!G2)</f>
        <v>-0.1241 *</v>
      </c>
      <c r="E3" s="8" t="str">
        <f>_xlfn.CONCAT(ROUND('mof4.fr_male'!B2,4)," ",'mof4.fr_male'!G2)</f>
        <v xml:space="preserve">-0.0307 </v>
      </c>
      <c r="F3" s="6" t="str">
        <f>_xlfn.CONCAT(ROUND('mod4.fr.int_male'!B2,4)," ",'mod4.fr.int_male'!G2)</f>
        <v xml:space="preserve">-0.0466 </v>
      </c>
    </row>
    <row r="4" spans="1:6" x14ac:dyDescent="0.25">
      <c r="B4" s="26"/>
      <c r="C4" s="9" t="str">
        <f>_xlfn.CONCAT("(",ROUND('mof4.fr_female'!D2,4),")")</f>
        <v>(0.0342)</v>
      </c>
      <c r="D4" s="7" t="str">
        <f>_xlfn.CONCAT("(",ROUND('mod.fr.int_female'!D2,4),")")</f>
        <v>(0.0526)</v>
      </c>
      <c r="E4" s="9" t="str">
        <f>_xlfn.CONCAT("(",ROUND('mof4.fr_male'!D2,4),")")</f>
        <v>(0.0305)</v>
      </c>
      <c r="F4" s="7" t="str">
        <f>_xlfn.CONCAT("(",ROUND('mod4.fr.int_male'!D2,4),")")</f>
        <v>(0.0432)</v>
      </c>
    </row>
    <row r="5" spans="1:6" x14ac:dyDescent="0.25">
      <c r="A5">
        <v>1</v>
      </c>
      <c r="B5" s="25" t="s">
        <v>2</v>
      </c>
      <c r="C5" s="8" t="str">
        <f ca="1">_xlfn.CONCAT(ROUND(OFFSET('mof4.fr_female'!$B$2,'Table 4'!$A5,0),4)," ",OFFSET('mof4.fr_female'!$G$2,'Table 4'!$A5,0))</f>
        <v>-0.1295 ***</v>
      </c>
      <c r="D5" s="6" t="str">
        <f ca="1">_xlfn.CONCAT(ROUND(OFFSET('mod.fr.int_female'!$B$2,'Table 4'!A5,0),4)," ",OFFSET('mod.fr.int_female'!$G$2,A5,0))</f>
        <v>-0.1964 ***</v>
      </c>
      <c r="E5" s="8" t="str">
        <f ca="1">_xlfn.CONCAT(ROUND(OFFSET('mof4.fr_male'!$B$2,'Table 4'!A5,0),4)," ",OFFSET('mof4.fr_male'!$G$2,'Table 4'!A5,0))</f>
        <v>-0.0703 ^</v>
      </c>
      <c r="F5" s="6" t="str">
        <f ca="1">_xlfn.CONCAT(ROUND(OFFSET('mod4.fr.int_male'!$B$2,'Table 4'!A5,0),4)," ",OFFSET('mod4.fr.int_male'!$G$2,'Table 4'!A5,0))</f>
        <v xml:space="preserve">-0.0436 </v>
      </c>
    </row>
    <row r="6" spans="1:6" x14ac:dyDescent="0.25">
      <c r="B6" s="26" t="s">
        <v>1</v>
      </c>
      <c r="C6" s="9" t="str">
        <f ca="1">_xlfn.CONCAT("(",ROUND(OFFSET('mof4.fr_female'!$D$2,'Table 4'!$A5,0),4),")")</f>
        <v>(0.0352)</v>
      </c>
      <c r="D6" s="7" t="str">
        <f ca="1">_xlfn.CONCAT("(",ROUND(OFFSET('mod.fr.int_female'!$D$2,'Table 4'!A5,0),4),")")</f>
        <v>(0.054)</v>
      </c>
      <c r="E6" s="9" t="str">
        <f ca="1">_xlfn.CONCAT("(",ROUND(OFFSET('mof4.fr_male'!$D$2,'Table 4'!A5,0),4),")")</f>
        <v>(0.0372)</v>
      </c>
      <c r="F6" s="7" t="str">
        <f ca="1">_xlfn.CONCAT("(",ROUND(OFFSET('mod4.fr.int_male'!$D$2,'Table 4'!A5,0),4),")")</f>
        <v>(0.0547)</v>
      </c>
    </row>
    <row r="7" spans="1:6" x14ac:dyDescent="0.25">
      <c r="A7">
        <f>A5+1</f>
        <v>2</v>
      </c>
      <c r="B7" s="25" t="s">
        <v>33</v>
      </c>
      <c r="C7" s="8" t="str">
        <f ca="1">_xlfn.CONCAT(ROUND(OFFSET('mof4.fr_female'!$B$2,'Table 4'!$A7,0),4)," ",OFFSET('mof4.fr_female'!$G$2,'Table 4'!$A7,0))</f>
        <v>-0.033 ***</v>
      </c>
      <c r="D7" s="6" t="str">
        <f ca="1">_xlfn.CONCAT(ROUND(OFFSET('mod.fr.int_female'!$B$2,'Table 4'!A7,0),4)," ",OFFSET('mod.fr.int_female'!$G$2,A7,0))</f>
        <v>-0.0337 ***</v>
      </c>
      <c r="E7" s="8" t="str">
        <f ca="1">_xlfn.CONCAT(ROUND(OFFSET('mof4.fr_male'!$B$2,'Table 4'!A7,0),4)," ",OFFSET('mof4.fr_male'!$G$2,'Table 4'!A7,0))</f>
        <v>-0.0567 ***</v>
      </c>
      <c r="F7" s="6" t="str">
        <f ca="1">_xlfn.CONCAT(ROUND(OFFSET('mod4.fr.int_male'!$B$2,'Table 4'!A7,0),4)," ",OFFSET('mod4.fr.int_male'!$G$2,'Table 4'!A7,0))</f>
        <v>-0.057 ***</v>
      </c>
    </row>
    <row r="8" spans="1:6" x14ac:dyDescent="0.25">
      <c r="B8" s="26"/>
      <c r="C8" s="9" t="str">
        <f ca="1">_xlfn.CONCAT("(",ROUND(OFFSET('mof4.fr_female'!$D$2,'Table 4'!$A7,0),4),")")</f>
        <v>(0.0071)</v>
      </c>
      <c r="D8" s="7" t="str">
        <f ca="1">_xlfn.CONCAT("(",ROUND(OFFSET('mod.fr.int_female'!$D$2,'Table 4'!A7,0),4),")")</f>
        <v>(0.0071)</v>
      </c>
      <c r="E8" s="9" t="str">
        <f ca="1">_xlfn.CONCAT("(",ROUND(OFFSET('mof4.fr_male'!$D$2,'Table 4'!A7,0),4),")")</f>
        <v>(0.007)</v>
      </c>
      <c r="F8" s="7" t="str">
        <f ca="1">_xlfn.CONCAT("(",ROUND(OFFSET('mod4.fr.int_male'!$D$2,'Table 4'!A7,0),4),")")</f>
        <v>(0.007)</v>
      </c>
    </row>
    <row r="9" spans="1:6" x14ac:dyDescent="0.25">
      <c r="A9">
        <f>A7+1</f>
        <v>3</v>
      </c>
      <c r="B9" s="25" t="s">
        <v>95</v>
      </c>
      <c r="C9" s="8" t="str">
        <f ca="1">_xlfn.CONCAT(ROUND(OFFSET('mof4.fr_female'!$B$2,'Table 4'!$A9,0),4)," ",OFFSET('mof4.fr_female'!$G$2,'Table 4'!$A9,0))</f>
        <v>-0.2108 ***</v>
      </c>
      <c r="D9" s="6" t="str">
        <f ca="1">_xlfn.CONCAT(ROUND(OFFSET('mod.fr.int_female'!$B$2,'Table 4'!A9,0),4)," ",OFFSET('mod.fr.int_female'!$G$2,A9,0))</f>
        <v>-0.2858 ***</v>
      </c>
      <c r="E9" s="8" t="str">
        <f ca="1">_xlfn.CONCAT(ROUND(OFFSET('mof4.fr_male'!$B$2,'Table 4'!A9,0),4)," ",OFFSET('mof4.fr_male'!$G$2,'Table 4'!A9,0))</f>
        <v>-0.1494 ***</v>
      </c>
      <c r="F9" s="6" t="str">
        <f ca="1">_xlfn.CONCAT(ROUND(OFFSET('mod4.fr.int_male'!$B$2,'Table 4'!A9,0),4)," ",OFFSET('mod4.fr.int_male'!$G$2,'Table 4'!A9,0))</f>
        <v>-0.1574 **</v>
      </c>
    </row>
    <row r="10" spans="1:6" x14ac:dyDescent="0.25">
      <c r="B10" s="26"/>
      <c r="C10" s="9" t="str">
        <f ca="1">_xlfn.CONCAT("(",ROUND(OFFSET('mof4.fr_female'!$D$2,'Table 4'!$A9,0),4),")")</f>
        <v>(0.0401)</v>
      </c>
      <c r="D10" s="7" t="str">
        <f ca="1">_xlfn.CONCAT("(",ROUND(OFFSET('mod.fr.int_female'!$D$2,'Table 4'!A9,0),4),")")</f>
        <v>(0.0525)</v>
      </c>
      <c r="E10" s="9" t="str">
        <f ca="1">_xlfn.CONCAT("(",ROUND(OFFSET('mof4.fr_male'!$D$2,'Table 4'!A9,0),4),")")</f>
        <v>(0.0392)</v>
      </c>
      <c r="F10" s="7" t="str">
        <f ca="1">_xlfn.CONCAT("(",ROUND(OFFSET('mod4.fr.int_male'!$D$2,'Table 4'!A9,0),4),")")</f>
        <v>(0.05)</v>
      </c>
    </row>
    <row r="11" spans="1:6" x14ac:dyDescent="0.25">
      <c r="A11">
        <f>A9+1</f>
        <v>4</v>
      </c>
      <c r="B11" s="25" t="s">
        <v>122</v>
      </c>
      <c r="C11" s="8"/>
      <c r="D11" s="6" t="str">
        <f ca="1">_xlfn.CONCAT(ROUND(OFFSET('mod.fr.int_female'!$B$2,'Table 4'!A11,0),4)," ",OFFSET('mod.fr.int_female'!$G$2,A11,0))</f>
        <v>0.1647 *</v>
      </c>
      <c r="E11" s="8"/>
      <c r="F11" s="6" t="str">
        <f ca="1">_xlfn.CONCAT(ROUND(OFFSET('mod4.fr.int_male'!$B$2,'Table 4'!A11,0),4)," ",OFFSET('mod4.fr.int_male'!$G$2,'Table 4'!A11,0))</f>
        <v xml:space="preserve">0.0561 </v>
      </c>
    </row>
    <row r="12" spans="1:6" x14ac:dyDescent="0.25">
      <c r="B12" s="26"/>
      <c r="C12" s="9"/>
      <c r="D12" s="7" t="str">
        <f ca="1">_xlfn.CONCAT("(",ROUND(OFFSET('mod.fr.int_female'!$D$2,'Table 4'!A11,0),4),")")</f>
        <v>(0.0763)</v>
      </c>
      <c r="E12" s="9"/>
      <c r="F12" s="7" t="str">
        <f ca="1">_xlfn.CONCAT("(",ROUND(OFFSET('mod4.fr.int_male'!$D$2,'Table 4'!A11,0),4),")")</f>
        <v>(0.0679)</v>
      </c>
    </row>
    <row r="13" spans="1:6" x14ac:dyDescent="0.25">
      <c r="A13">
        <f>A11+1</f>
        <v>5</v>
      </c>
      <c r="B13" s="25" t="s">
        <v>123</v>
      </c>
      <c r="C13" s="8"/>
      <c r="D13" s="6" t="str">
        <f ca="1">_xlfn.CONCAT(ROUND(OFFSET('mod.fr.int_female'!$B$2,'Table 4'!A13,0),4)," ",OFFSET('mod.fr.int_female'!$G$2,A13,0))</f>
        <v>0.1294 ^</v>
      </c>
      <c r="E13" s="8"/>
      <c r="F13" s="6" t="str">
        <f ca="1">_xlfn.CONCAT(ROUND(OFFSET('mod4.fr.int_male'!$B$2,'Table 4'!A13,0),4)," ",OFFSET('mod4.fr.int_male'!$G$2,'Table 4'!A13,0))</f>
        <v xml:space="preserve">-0.0429 </v>
      </c>
    </row>
    <row r="14" spans="1:6" x14ac:dyDescent="0.25">
      <c r="B14" s="26"/>
      <c r="C14" s="9"/>
      <c r="D14" s="7" t="str">
        <f ca="1">_xlfn.CONCAT("(",ROUND(OFFSET('mod.fr.int_female'!$D$2,'Table 4'!A13,0),4),")")</f>
        <v>(0.076)</v>
      </c>
      <c r="E14" s="9"/>
      <c r="F14" s="7" t="str">
        <f ca="1">_xlfn.CONCAT("(",ROUND(OFFSET('mod4.fr.int_male'!$D$2,'Table 4'!A13,0),4),")")</f>
        <v>(0.082)</v>
      </c>
    </row>
    <row r="15" spans="1:6" x14ac:dyDescent="0.25">
      <c r="A15">
        <f>A13+1</f>
        <v>6</v>
      </c>
      <c r="B15" s="25" t="s">
        <v>96</v>
      </c>
      <c r="C15" s="8" t="str">
        <f ca="1">_xlfn.CONCAT(ROUND(OFFSET('mof4.fr_female'!$B$2,'Table 4'!$A15,0),4)," ",OFFSET('mof4.fr_female'!$G$2,'Table 4'!$A15,0))</f>
        <v xml:space="preserve">-0.0217 </v>
      </c>
      <c r="D15" s="6" t="str">
        <f ca="1">_xlfn.CONCAT(ROUND(OFFSET('mod.fr.int_female'!$B$2,'Table 4'!A15,0),4)," ",OFFSET('mod.fr.int_female'!$G$2,A15,0))</f>
        <v xml:space="preserve">-0.0678 </v>
      </c>
      <c r="E15" s="8" t="str">
        <f ca="1">_xlfn.CONCAT(ROUND(OFFSET('mof4.fr_male'!$B$2,'Table 4'!A15,0),4)," ",OFFSET('mof4.fr_male'!$G$2,'Table 4'!A15,0))</f>
        <v xml:space="preserve">-0.0245 </v>
      </c>
      <c r="F15" s="6" t="str">
        <f ca="1">_xlfn.CONCAT(ROUND(OFFSET('mod4.fr.int_male'!$B$2,'Table 4'!A15,0),4)," ",OFFSET('mod4.fr.int_male'!$G$2,'Table 4'!A15,0))</f>
        <v xml:space="preserve">-0.0071 </v>
      </c>
    </row>
    <row r="16" spans="1:6" x14ac:dyDescent="0.25">
      <c r="B16" s="26"/>
      <c r="C16" s="9" t="str">
        <f ca="1">_xlfn.CONCAT("(",ROUND(OFFSET('mof4.fr_female'!$D$2,'Table 4'!$A15,0),4),")")</f>
        <v>(0.0434)</v>
      </c>
      <c r="D16" s="7" t="str">
        <f ca="1">_xlfn.CONCAT("(",ROUND(OFFSET('mod.fr.int_female'!$D$2,'Table 4'!A15,0),4),")")</f>
        <v>(0.0572)</v>
      </c>
      <c r="E16" s="9" t="str">
        <f ca="1">_xlfn.CONCAT("(",ROUND(OFFSET('mof4.fr_male'!$D$2,'Table 4'!A15,0),4),")")</f>
        <v>(0.0415)</v>
      </c>
      <c r="F16" s="7" t="str">
        <f ca="1">_xlfn.CONCAT("(",ROUND(OFFSET('mod4.fr.int_male'!$D$2,'Table 4'!A15,0),4),")")</f>
        <v>(0.0599)</v>
      </c>
    </row>
    <row r="17" spans="1:6" x14ac:dyDescent="0.25">
      <c r="A17">
        <f>A15+1</f>
        <v>7</v>
      </c>
      <c r="B17" s="25" t="s">
        <v>124</v>
      </c>
      <c r="C17" s="8"/>
      <c r="D17" s="6" t="str">
        <f ca="1">_xlfn.CONCAT(ROUND(OFFSET('mod.fr.int_female'!$B$2,'Table 4'!A17,0),4)," ",OFFSET('mod.fr.int_female'!$G$2,A17,0))</f>
        <v xml:space="preserve">0.0988 </v>
      </c>
      <c r="E17" s="8"/>
      <c r="F17" s="6" t="str">
        <f ca="1">_xlfn.CONCAT(ROUND(OFFSET('mod4.fr.int_male'!$B$2,'Table 4'!A17,0),4)," ",OFFSET('mod4.fr.int_male'!$G$2,'Table 4'!A17,0))</f>
        <v xml:space="preserve">-0.0119 </v>
      </c>
    </row>
    <row r="18" spans="1:6" x14ac:dyDescent="0.25">
      <c r="B18" s="26"/>
      <c r="C18" s="9"/>
      <c r="D18" s="7" t="str">
        <f ca="1">_xlfn.CONCAT("(",ROUND(OFFSET('mod.fr.int_female'!$D$2,'Table 4'!A17,0),4),")")</f>
        <v>(0.092)</v>
      </c>
      <c r="E18" s="9"/>
      <c r="F18" s="7" t="str">
        <f ca="1">_xlfn.CONCAT("(",ROUND(OFFSET('mod4.fr.int_male'!$D$2,'Table 4'!A17,0),4),")")</f>
        <v>(0.0818)</v>
      </c>
    </row>
    <row r="19" spans="1:6" x14ac:dyDescent="0.25">
      <c r="A19">
        <v>8</v>
      </c>
      <c r="B19" s="25" t="s">
        <v>125</v>
      </c>
      <c r="C19" s="8"/>
      <c r="D19" s="6" t="str">
        <f ca="1">_xlfn.CONCAT(ROUND(OFFSET('mod.fr.int_female'!$B$2,'Table 4'!A19,0),4)," ",OFFSET('mod.fr.int_female'!$G$2,A19,0))</f>
        <v xml:space="preserve">0.1018 </v>
      </c>
      <c r="E19" s="8"/>
      <c r="F19" s="6" t="str">
        <f ca="1">_xlfn.CONCAT(ROUND(OFFSET('mod4.fr.int_male'!$B$2,'Table 4'!A19,0),4)," ",OFFSET('mod4.fr.int_male'!$G$2,'Table 4'!A19,0))</f>
        <v xml:space="preserve">-0.0548 </v>
      </c>
    </row>
    <row r="20" spans="1:6" x14ac:dyDescent="0.25">
      <c r="B20" s="26"/>
      <c r="C20" s="9"/>
      <c r="D20" s="7" t="str">
        <f ca="1">_xlfn.CONCAT("(",ROUND(OFFSET('mod.fr.int_female'!$D$2,'Table 4'!A19,0),4),")")</f>
        <v>(0.0919)</v>
      </c>
      <c r="E20" s="9"/>
      <c r="F20" s="7" t="str">
        <f ca="1">_xlfn.CONCAT("(",ROUND(OFFSET('mod4.fr.int_male'!$D$2,'Table 4'!A19,0),4),")")</f>
        <v>(0.0934)</v>
      </c>
    </row>
    <row r="21" spans="1:6" x14ac:dyDescent="0.25">
      <c r="A21">
        <v>9</v>
      </c>
      <c r="B21" s="25" t="s">
        <v>97</v>
      </c>
      <c r="C21" s="8" t="str">
        <f ca="1">_xlfn.CONCAT(ROUND(OFFSET('mof4.fr_female'!$B$2,'Table 4'!$A21,0),4)," ",OFFSET('mof4.fr_female'!$G$2,'Table 4'!$A21,0))</f>
        <v xml:space="preserve">0.0198 </v>
      </c>
      <c r="D21" s="6" t="str">
        <f ca="1">_xlfn.CONCAT(ROUND(OFFSET('mod.fr.int_female'!$B$2,'Table 4'!A21,0),4)," ",OFFSET('mod.fr.int_female'!$G$2,A21,0))</f>
        <v xml:space="preserve">0.0205 </v>
      </c>
      <c r="E21" s="8" t="str">
        <f ca="1">_xlfn.CONCAT(ROUND(OFFSET('mof4.fr_male'!$B$2,'Table 4'!A21,0),4)," ",OFFSET('mof4.fr_male'!$G$2,'Table 4'!A21,0))</f>
        <v xml:space="preserve">0.072 </v>
      </c>
      <c r="F21" s="6" t="str">
        <f ca="1">_xlfn.CONCAT(ROUND(OFFSET('mod4.fr.int_male'!$B$2,'Table 4'!A21,0),4)," ",OFFSET('mod4.fr.int_male'!$G$2,'Table 4'!A21,0))</f>
        <v xml:space="preserve">0.0727 </v>
      </c>
    </row>
    <row r="22" spans="1:6" x14ac:dyDescent="0.25">
      <c r="B22" s="26"/>
      <c r="C22" s="9" t="str">
        <f ca="1">_xlfn.CONCAT("(",ROUND(OFFSET('mof4.fr_female'!$D$2,'Table 4'!$A21,0),4),")")</f>
        <v>(0.0405)</v>
      </c>
      <c r="D22" s="7" t="str">
        <f ca="1">_xlfn.CONCAT("(",ROUND(OFFSET('mod.fr.int_female'!$D$2,'Table 4'!A21,0),4),")")</f>
        <v>(0.0404)</v>
      </c>
      <c r="E22" s="9" t="str">
        <f ca="1">_xlfn.CONCAT("(",ROUND(OFFSET('mof4.fr_male'!$D$2,'Table 4'!A21,0),4),")")</f>
        <v>(0.0483)</v>
      </c>
      <c r="F22" s="7" t="str">
        <f ca="1">_xlfn.CONCAT("(",ROUND(OFFSET('mod4.fr.int_male'!$D$2,'Table 4'!A21,0),4),")")</f>
        <v>(0.0483)</v>
      </c>
    </row>
    <row r="23" spans="1:6" x14ac:dyDescent="0.25">
      <c r="A23">
        <f>A21+1</f>
        <v>10</v>
      </c>
      <c r="B23" s="25" t="s">
        <v>98</v>
      </c>
      <c r="C23" s="8" t="str">
        <f ca="1">_xlfn.CONCAT(ROUND(OFFSET('mof4.fr_female'!$B$2,'Table 4'!$A23,0),4)," ",OFFSET('mof4.fr_female'!$G$2,'Table 4'!$A23,0))</f>
        <v>-0.1194 ^</v>
      </c>
      <c r="D23" s="6" t="str">
        <f ca="1">_xlfn.CONCAT(ROUND(OFFSET('mod.fr.int_female'!$B$2,'Table 4'!A23,0),4)," ",OFFSET('mod.fr.int_female'!$G$2,A23,0))</f>
        <v xml:space="preserve">-0.1102 </v>
      </c>
      <c r="E23" s="8" t="str">
        <f ca="1">_xlfn.CONCAT(ROUND(OFFSET('mof4.fr_male'!$B$2,'Table 4'!A23,0),4)," ",OFFSET('mof4.fr_male'!$G$2,'Table 4'!A23,0))</f>
        <v xml:space="preserve">0.0388 </v>
      </c>
      <c r="F23" s="6" t="str">
        <f ca="1">_xlfn.CONCAT(ROUND(OFFSET('mod4.fr.int_male'!$B$2,'Table 4'!A23,0),4)," ",OFFSET('mod4.fr.int_male'!$G$2,'Table 4'!A23,0))</f>
        <v xml:space="preserve">0.0369 </v>
      </c>
    </row>
    <row r="24" spans="1:6" x14ac:dyDescent="0.25">
      <c r="B24" s="26"/>
      <c r="C24" s="9" t="str">
        <f ca="1">_xlfn.CONCAT("(",ROUND(OFFSET('mof4.fr_female'!$D$2,'Table 4'!$A23,0),4),")")</f>
        <v>(0.0698)</v>
      </c>
      <c r="D24" s="7" t="str">
        <f ca="1">_xlfn.CONCAT("(",ROUND(OFFSET('mod.fr.int_female'!$D$2,'Table 4'!A23,0),4),")")</f>
        <v>(0.0697)</v>
      </c>
      <c r="E24" s="9" t="str">
        <f ca="1">_xlfn.CONCAT("(",ROUND(OFFSET('mof4.fr_male'!$D$2,'Table 4'!A23,0),4),")")</f>
        <v>(0.0894)</v>
      </c>
      <c r="F24" s="7" t="str">
        <f ca="1">_xlfn.CONCAT("(",ROUND(OFFSET('mod4.fr.int_male'!$D$2,'Table 4'!A23,0),4),")")</f>
        <v>(0.0894)</v>
      </c>
    </row>
    <row r="25" spans="1:6" x14ac:dyDescent="0.25">
      <c r="A25">
        <f>A23+1</f>
        <v>11</v>
      </c>
      <c r="B25" s="25" t="s">
        <v>34</v>
      </c>
      <c r="C25" s="8" t="str">
        <f ca="1">_xlfn.CONCAT(ROUND(OFFSET('mof4.fr_female'!$B$2,'Table 4'!$A25,0),4)," ",OFFSET('mof4.fr_female'!$G$2,'Table 4'!$A25,0))</f>
        <v xml:space="preserve">-0.013 </v>
      </c>
      <c r="D25" s="6" t="str">
        <f ca="1">_xlfn.CONCAT(ROUND(OFFSET('mod.fr.int_female'!$B$2,'Table 4'!A25,0),4)," ",OFFSET('mod.fr.int_female'!$G$2,A25,0))</f>
        <v xml:space="preserve">-0.0112 </v>
      </c>
      <c r="E25" s="8" t="str">
        <f ca="1">_xlfn.CONCAT(ROUND(OFFSET('mof4.fr_male'!$B$2,'Table 4'!A25,0),4)," ",OFFSET('mof4.fr_male'!$G$2,'Table 4'!A25,0))</f>
        <v xml:space="preserve">0.0073 </v>
      </c>
      <c r="F25" s="6" t="str">
        <f ca="1">_xlfn.CONCAT(ROUND(OFFSET('mod4.fr.int_male'!$B$2,'Table 4'!A25,0),4)," ",OFFSET('mod4.fr.int_male'!$G$2,'Table 4'!A25,0))</f>
        <v xml:space="preserve">0.0073 </v>
      </c>
    </row>
    <row r="26" spans="1:6" x14ac:dyDescent="0.25">
      <c r="B26" s="26"/>
      <c r="C26" s="9" t="str">
        <f ca="1">_xlfn.CONCAT("(",ROUND(OFFSET('mof4.fr_female'!$D$2,'Table 4'!$A25,0),4),")")</f>
        <v>(0.0171)</v>
      </c>
      <c r="D26" s="7" t="str">
        <f ca="1">_xlfn.CONCAT("(",ROUND(OFFSET('mod.fr.int_female'!$D$2,'Table 4'!A25,0),4),")")</f>
        <v>(0.0171)</v>
      </c>
      <c r="E26" s="9" t="str">
        <f ca="1">_xlfn.CONCAT("(",ROUND(OFFSET('mof4.fr_male'!$D$2,'Table 4'!A25,0),4),")")</f>
        <v>(0.0214)</v>
      </c>
      <c r="F26" s="7" t="str">
        <f ca="1">_xlfn.CONCAT("(",ROUND(OFFSET('mod4.fr.int_male'!$D$2,'Table 4'!A25,0),4),")")</f>
        <v>(0.0214)</v>
      </c>
    </row>
    <row r="27" spans="1:6" x14ac:dyDescent="0.25">
      <c r="A27">
        <f>A25+1</f>
        <v>12</v>
      </c>
      <c r="B27" s="25" t="s">
        <v>99</v>
      </c>
      <c r="C27" s="8" t="str">
        <f ca="1">_xlfn.CONCAT(ROUND(OFFSET('mof4.fr_female'!$B$2,'Table 4'!$A27,0),4)," ",OFFSET('mof4.fr_female'!$G$2,'Table 4'!$A27,0))</f>
        <v>0.0262 ***</v>
      </c>
      <c r="D27" s="6" t="str">
        <f ca="1">_xlfn.CONCAT(ROUND(OFFSET('mod.fr.int_female'!$B$2,'Table 4'!A27,0),4)," ",OFFSET('mod.fr.int_female'!$G$2,A27,0))</f>
        <v>0.026 ***</v>
      </c>
      <c r="E27" s="8" t="str">
        <f ca="1">_xlfn.CONCAT(ROUND(OFFSET('mof4.fr_male'!$B$2,'Table 4'!A27,0),4)," ",OFFSET('mof4.fr_male'!$G$2,'Table 4'!A27,0))</f>
        <v xml:space="preserve">0.003 </v>
      </c>
      <c r="F27" s="6" t="str">
        <f ca="1">_xlfn.CONCAT(ROUND(OFFSET('mod4.fr.int_male'!$B$2,'Table 4'!A27,0),4)," ",OFFSET('mod4.fr.int_male'!$G$2,'Table 4'!A27,0))</f>
        <v xml:space="preserve">0.003 </v>
      </c>
    </row>
    <row r="28" spans="1:6" x14ac:dyDescent="0.25">
      <c r="B28" s="26"/>
      <c r="C28" s="9" t="str">
        <f ca="1">_xlfn.CONCAT("(",ROUND(OFFSET('mof4.fr_female'!$D$2,'Table 4'!$A27,0),4),")")</f>
        <v>(0.0059)</v>
      </c>
      <c r="D28" s="7" t="str">
        <f ca="1">_xlfn.CONCAT("(",ROUND(OFFSET('mod.fr.int_female'!$D$2,'Table 4'!A27,0),4),")")</f>
        <v>(0.0059)</v>
      </c>
      <c r="E28" s="9" t="str">
        <f ca="1">_xlfn.CONCAT("(",ROUND(OFFSET('mof4.fr_male'!$D$2,'Table 4'!A27,0),4),")")</f>
        <v>(0.0049)</v>
      </c>
      <c r="F28" s="7" t="str">
        <f ca="1">_xlfn.CONCAT("(",ROUND(OFFSET('mod4.fr.int_male'!$D$2,'Table 4'!A27,0),4),")")</f>
        <v>(0.0049)</v>
      </c>
    </row>
    <row r="29" spans="1:6" x14ac:dyDescent="0.25">
      <c r="A29">
        <f>A27+1</f>
        <v>13</v>
      </c>
      <c r="B29" s="25" t="s">
        <v>100</v>
      </c>
      <c r="C29" s="8" t="str">
        <f ca="1">_xlfn.CONCAT(ROUND(OFFSET('mof4.fr_female'!$B$2,'Table 4'!$A29,0),4)," ",OFFSET('mof4.fr_female'!$G$2,'Table 4'!$A29,0))</f>
        <v>0.0845 *</v>
      </c>
      <c r="D29" s="6" t="str">
        <f ca="1">_xlfn.CONCAT(ROUND(OFFSET('mod.fr.int_female'!$B$2,'Table 4'!A29,0),4)," ",OFFSET('mod.fr.int_female'!$G$2,A29,0))</f>
        <v>0.08 ^</v>
      </c>
      <c r="E29" s="8" t="str">
        <f ca="1">_xlfn.CONCAT(ROUND(OFFSET('mof4.fr_male'!$B$2,'Table 4'!A29,0),4)," ",OFFSET('mof4.fr_male'!$G$2,'Table 4'!A29,0))</f>
        <v>0.1206 **</v>
      </c>
      <c r="F29" s="6" t="str">
        <f ca="1">_xlfn.CONCAT(ROUND(OFFSET('mod4.fr.int_male'!$B$2,'Table 4'!A29,0),4)," ",OFFSET('mod4.fr.int_male'!$G$2,'Table 4'!A29,0))</f>
        <v>0.1199 **</v>
      </c>
    </row>
    <row r="30" spans="1:6" x14ac:dyDescent="0.25">
      <c r="B30" s="26"/>
      <c r="C30" s="9" t="str">
        <f ca="1">_xlfn.CONCAT("(",ROUND(OFFSET('mof4.fr_female'!$D$2,'Table 4'!$A29,0),4),")")</f>
        <v>(0.0424)</v>
      </c>
      <c r="D30" s="7" t="str">
        <f ca="1">_xlfn.CONCAT("(",ROUND(OFFSET('mod.fr.int_female'!$D$2,'Table 4'!A29,0),4),")")</f>
        <v>(0.0424)</v>
      </c>
      <c r="E30" s="9" t="str">
        <f ca="1">_xlfn.CONCAT("(",ROUND(OFFSET('mof4.fr_male'!$D$2,'Table 4'!A29,0),4),")")</f>
        <v>(0.0381)</v>
      </c>
      <c r="F30" s="7" t="str">
        <f ca="1">_xlfn.CONCAT("(",ROUND(OFFSET('mod4.fr.int_male'!$D$2,'Table 4'!A29,0),4),")")</f>
        <v>(0.0381)</v>
      </c>
    </row>
    <row r="31" spans="1:6" x14ac:dyDescent="0.25">
      <c r="A31">
        <f>A29+1</f>
        <v>14</v>
      </c>
      <c r="B31" s="25" t="s">
        <v>101</v>
      </c>
      <c r="C31" s="8" t="str">
        <f ca="1">_xlfn.CONCAT(ROUND(OFFSET('mof4.fr_female'!$B$2,'Table 4'!$A31,0),4)," ",OFFSET('mof4.fr_female'!$G$2,'Table 4'!$A31,0))</f>
        <v>0.1902 ***</v>
      </c>
      <c r="D31" s="6" t="str">
        <f ca="1">_xlfn.CONCAT(ROUND(OFFSET('mod.fr.int_female'!$B$2,'Table 4'!A31,0),4)," ",OFFSET('mod.fr.int_female'!$G$2,A31,0))</f>
        <v>0.1862 ***</v>
      </c>
      <c r="E31" s="8" t="str">
        <f ca="1">_xlfn.CONCAT(ROUND(OFFSET('mof4.fr_male'!$B$2,'Table 4'!A31,0),4)," ",OFFSET('mof4.fr_male'!$G$2,'Table 4'!A31,0))</f>
        <v>0.2445 ***</v>
      </c>
      <c r="F31" s="6" t="str">
        <f ca="1">_xlfn.CONCAT(ROUND(OFFSET('mod4.fr.int_male'!$B$2,'Table 4'!A31,0),4)," ",OFFSET('mod4.fr.int_male'!$G$2,'Table 4'!A31,0))</f>
        <v>0.2433 ***</v>
      </c>
    </row>
    <row r="32" spans="1:6" x14ac:dyDescent="0.25">
      <c r="B32" s="26"/>
      <c r="C32" s="9" t="str">
        <f ca="1">_xlfn.CONCAT("(",ROUND(OFFSET('mof4.fr_female'!$D$2,'Table 4'!$A31,0),4),")")</f>
        <v>(0.0447)</v>
      </c>
      <c r="D32" s="7" t="str">
        <f ca="1">_xlfn.CONCAT("(",ROUND(OFFSET('mod.fr.int_female'!$D$2,'Table 4'!A31,0),4),")")</f>
        <v>(0.0447)</v>
      </c>
      <c r="E32" s="9" t="str">
        <f ca="1">_xlfn.CONCAT("(",ROUND(OFFSET('mof4.fr_male'!$D$2,'Table 4'!A31,0),4),")")</f>
        <v>(0.0438)</v>
      </c>
      <c r="F32" s="7" t="str">
        <f ca="1">_xlfn.CONCAT("(",ROUND(OFFSET('mod4.fr.int_male'!$D$2,'Table 4'!A31,0),4),")")</f>
        <v>(0.0438)</v>
      </c>
    </row>
    <row r="33" spans="1:6" x14ac:dyDescent="0.25">
      <c r="A33">
        <f>A31+1</f>
        <v>15</v>
      </c>
      <c r="B33" s="25" t="s">
        <v>102</v>
      </c>
      <c r="C33" s="8" t="str">
        <f ca="1">_xlfn.CONCAT(ROUND(OFFSET('mof4.fr_female'!$B$2,'Table 4'!$A33,0),4)," ",OFFSET('mof4.fr_female'!$G$2,'Table 4'!$A33,0))</f>
        <v>0.1178 ^</v>
      </c>
      <c r="D33" s="6" t="str">
        <f ca="1">_xlfn.CONCAT(ROUND(OFFSET('mod.fr.int_female'!$B$2,'Table 4'!A33,0),4)," ",OFFSET('mod.fr.int_female'!$G$2,A33,0))</f>
        <v>0.1133 ^</v>
      </c>
      <c r="E33" s="8" t="str">
        <f ca="1">_xlfn.CONCAT(ROUND(OFFSET('mof4.fr_male'!$B$2,'Table 4'!A33,0),4)," ",OFFSET('mof4.fr_male'!$G$2,'Table 4'!A33,0))</f>
        <v>0.1801 **</v>
      </c>
      <c r="F33" s="6" t="str">
        <f ca="1">_xlfn.CONCAT(ROUND(OFFSET('mod4.fr.int_male'!$B$2,'Table 4'!A33,0),4)," ",OFFSET('mod4.fr.int_male'!$G$2,'Table 4'!A33,0))</f>
        <v>0.1809 **</v>
      </c>
    </row>
    <row r="34" spans="1:6" x14ac:dyDescent="0.25">
      <c r="B34" s="26"/>
      <c r="C34" s="9" t="str">
        <f ca="1">_xlfn.CONCAT("(",ROUND(OFFSET('mof4.fr_female'!$D$2,'Table 4'!$A33,0),4),")")</f>
        <v>(0.0654)</v>
      </c>
      <c r="D34" s="7" t="str">
        <f ca="1">_xlfn.CONCAT("(",ROUND(OFFSET('mod.fr.int_female'!$D$2,'Table 4'!A33,0),4),")")</f>
        <v>(0.0654)</v>
      </c>
      <c r="E34" s="9" t="str">
        <f ca="1">_xlfn.CONCAT("(",ROUND(OFFSET('mof4.fr_male'!$D$2,'Table 4'!A33,0),4),")")</f>
        <v>(0.068)</v>
      </c>
      <c r="F34" s="7" t="str">
        <f ca="1">_xlfn.CONCAT("(",ROUND(OFFSET('mod4.fr.int_male'!$D$2,'Table 4'!A33,0),4),")")</f>
        <v>(0.068)</v>
      </c>
    </row>
    <row r="35" spans="1:6" x14ac:dyDescent="0.25">
      <c r="A35">
        <f>A33+1</f>
        <v>16</v>
      </c>
      <c r="B35" s="25" t="s">
        <v>103</v>
      </c>
      <c r="C35" s="8" t="str">
        <f ca="1">_xlfn.CONCAT(ROUND(OFFSET('mof4.fr_female'!$B$2,'Table 4'!$A35,0),4)," ",OFFSET('mof4.fr_female'!$G$2,'Table 4'!$A35,0))</f>
        <v xml:space="preserve">-0.088 </v>
      </c>
      <c r="D35" s="6" t="str">
        <f ca="1">_xlfn.CONCAT(ROUND(OFFSET('mod.fr.int_female'!$B$2,'Table 4'!A35,0),4)," ",OFFSET('mod.fr.int_female'!$G$2,A35,0))</f>
        <v xml:space="preserve">-0.0999 </v>
      </c>
      <c r="E35" s="8" t="str">
        <f ca="1">_xlfn.CONCAT(ROUND(OFFSET('mof4.fr_male'!$B$2,'Table 4'!A35,0),4)," ",OFFSET('mof4.fr_male'!$G$2,'Table 4'!A35,0))</f>
        <v xml:space="preserve">0.1285 </v>
      </c>
      <c r="F35" s="6" t="str">
        <f ca="1">_xlfn.CONCAT(ROUND(OFFSET('mod4.fr.int_male'!$B$2,'Table 4'!A35,0),4)," ",OFFSET('mod4.fr.int_male'!$G$2,'Table 4'!A35,0))</f>
        <v xml:space="preserve">0.1303 </v>
      </c>
    </row>
    <row r="36" spans="1:6" x14ac:dyDescent="0.25">
      <c r="B36" s="26"/>
      <c r="C36" s="9" t="str">
        <f ca="1">_xlfn.CONCAT("(",ROUND(OFFSET('mof4.fr_female'!$D$2,'Table 4'!$A35,0),4),")")</f>
        <v>(0.0989)</v>
      </c>
      <c r="D36" s="7" t="str">
        <f ca="1">_xlfn.CONCAT("(",ROUND(OFFSET('mod.fr.int_female'!$D$2,'Table 4'!A35,0),4),")")</f>
        <v>(0.099)</v>
      </c>
      <c r="E36" s="9" t="str">
        <f ca="1">_xlfn.CONCAT("(",ROUND(OFFSET('mof4.fr_male'!$D$2,'Table 4'!A35,0),4),")")</f>
        <v>(0.1101)</v>
      </c>
      <c r="F36" s="7" t="str">
        <f ca="1">_xlfn.CONCAT("(",ROUND(OFFSET('mod4.fr.int_male'!$D$2,'Table 4'!A35,0),4),")")</f>
        <v>(0.1102)</v>
      </c>
    </row>
    <row r="37" spans="1:6" x14ac:dyDescent="0.25">
      <c r="A37">
        <f>A35+1</f>
        <v>17</v>
      </c>
      <c r="B37" s="25" t="s">
        <v>36</v>
      </c>
      <c r="C37" s="8" t="str">
        <f ca="1">_xlfn.CONCAT(ROUND(OFFSET('mof4.fr_female'!$B$2,'Table 4'!$A37,0),4)," ",OFFSET('mof4.fr_female'!$G$2,'Table 4'!$A37,0))</f>
        <v>0.0049 ***</v>
      </c>
      <c r="D37" s="6" t="str">
        <f ca="1">_xlfn.CONCAT(ROUND(OFFSET('mod.fr.int_female'!$B$2,'Table 4'!A37,0),4)," ",OFFSET('mod.fr.int_female'!$G$2,A37,0))</f>
        <v>0.0049 ***</v>
      </c>
      <c r="E37" s="8" t="str">
        <f ca="1">_xlfn.CONCAT(ROUND(OFFSET('mof4.fr_male'!$B$2,'Table 4'!A37,0),4)," ",OFFSET('mof4.fr_male'!$G$2,'Table 4'!A37,0))</f>
        <v>0.0039 ***</v>
      </c>
      <c r="F37" s="6" t="str">
        <f ca="1">_xlfn.CONCAT(ROUND(OFFSET('mod4.fr.int_male'!$B$2,'Table 4'!A37,0),4)," ",OFFSET('mod4.fr.int_male'!$G$2,'Table 4'!A37,0))</f>
        <v>0.0039 ***</v>
      </c>
    </row>
    <row r="38" spans="1:6" x14ac:dyDescent="0.25">
      <c r="B38" s="26"/>
      <c r="C38" s="9" t="str">
        <f ca="1">_xlfn.CONCAT("(",ROUND(OFFSET('mof4.fr_female'!$D$2,'Table 4'!$A37,0),4),")")</f>
        <v>(0.0007)</v>
      </c>
      <c r="D38" s="7" t="str">
        <f ca="1">_xlfn.CONCAT("(",ROUND(OFFSET('mod.fr.int_female'!$D$2,'Table 4'!A37,0),4),")")</f>
        <v>(0.0007)</v>
      </c>
      <c r="E38" s="9" t="str">
        <f ca="1">_xlfn.CONCAT("(",ROUND(OFFSET('mof4.fr_male'!$D$2,'Table 4'!A37,0),4),")")</f>
        <v>(0.0006)</v>
      </c>
      <c r="F38" s="7" t="str">
        <f ca="1">_xlfn.CONCAT("(",ROUND(OFFSET('mod4.fr.int_male'!$D$2,'Table 4'!A37,0),4),")")</f>
        <v>(0.0006)</v>
      </c>
    </row>
    <row r="39" spans="1:6" x14ac:dyDescent="0.25">
      <c r="A39">
        <f>A37+1</f>
        <v>18</v>
      </c>
      <c r="B39" s="25" t="s">
        <v>104</v>
      </c>
      <c r="C39" s="8" t="str">
        <f ca="1">_xlfn.CONCAT(ROUND(OFFSET('mof4.fr_female'!$B$2,'Table 4'!$A39,0),4)," ",OFFSET('mof4.fr_female'!$G$2,'Table 4'!$A39,0))</f>
        <v xml:space="preserve">0.0004 </v>
      </c>
      <c r="D39" s="6" t="str">
        <f ca="1">_xlfn.CONCAT(ROUND(OFFSET('mod.fr.int_female'!$B$2,'Table 4'!A39,0),4)," ",OFFSET('mod.fr.int_female'!$G$2,A39,0))</f>
        <v xml:space="preserve">0.0004 </v>
      </c>
      <c r="E39" s="8" t="str">
        <f ca="1">_xlfn.CONCAT(ROUND(OFFSET('mof4.fr_male'!$B$2,'Table 4'!A39,0),4)," ",OFFSET('mof4.fr_male'!$G$2,'Table 4'!A39,0))</f>
        <v xml:space="preserve">0.0001 </v>
      </c>
      <c r="F39" s="6" t="str">
        <f ca="1">_xlfn.CONCAT(ROUND(OFFSET('mod4.fr.int_male'!$B$2,'Table 4'!A39,0),4)," ",OFFSET('mod4.fr.int_male'!$G$2,'Table 4'!A39,0))</f>
        <v xml:space="preserve">0.0001 </v>
      </c>
    </row>
    <row r="40" spans="1:6" x14ac:dyDescent="0.25">
      <c r="B40" s="26"/>
      <c r="C40" s="9" t="str">
        <f ca="1">_xlfn.CONCAT("(",ROUND(OFFSET('mof4.fr_female'!$D$2,'Table 4'!$A39,0),4),")")</f>
        <v>(0.0003)</v>
      </c>
      <c r="D40" s="7" t="str">
        <f ca="1">_xlfn.CONCAT("(",ROUND(OFFSET('mod.fr.int_female'!$D$2,'Table 4'!A39,0),4),")")</f>
        <v>(0.0003)</v>
      </c>
      <c r="E40" s="9" t="str">
        <f ca="1">_xlfn.CONCAT("(",ROUND(OFFSET('mof4.fr_male'!$D$2,'Table 4'!A39,0),4),")")</f>
        <v>(0.0003)</v>
      </c>
      <c r="F40" s="7" t="str">
        <f ca="1">_xlfn.CONCAT("(",ROUND(OFFSET('mod4.fr.int_male'!$D$2,'Table 4'!A39,0),4),")")</f>
        <v>(0.0003)</v>
      </c>
    </row>
    <row r="41" spans="1:6" x14ac:dyDescent="0.25">
      <c r="A41">
        <f>A39+1</f>
        <v>19</v>
      </c>
      <c r="B41" s="25" t="s">
        <v>105</v>
      </c>
      <c r="C41" s="8" t="str">
        <f ca="1">_xlfn.CONCAT(ROUND(OFFSET('mof4.fr_female'!$B$2,'Table 4'!$A41,0),4)," ",OFFSET('mof4.fr_female'!$G$2,'Table 4'!$A41,0))</f>
        <v xml:space="preserve">0.0002 </v>
      </c>
      <c r="D41" s="6" t="str">
        <f ca="1">_xlfn.CONCAT(ROUND(OFFSET('mod.fr.int_female'!$B$2,'Table 4'!A41,0),4)," ",OFFSET('mod.fr.int_female'!$G$2,A41,0))</f>
        <v xml:space="preserve">0.0002 </v>
      </c>
      <c r="E41" s="8" t="str">
        <f ca="1">_xlfn.CONCAT(ROUND(OFFSET('mof4.fr_male'!$B$2,'Table 4'!A41,0),4)," ",OFFSET('mof4.fr_male'!$G$2,'Table 4'!A41,0))</f>
        <v>0.0006 ***</v>
      </c>
      <c r="F41" s="6" t="str">
        <f ca="1">_xlfn.CONCAT(ROUND(OFFSET('mod4.fr.int_male'!$B$2,'Table 4'!A41,0),4)," ",OFFSET('mod4.fr.int_male'!$G$2,'Table 4'!A41,0))</f>
        <v>0.0006 ***</v>
      </c>
    </row>
    <row r="42" spans="1:6" x14ac:dyDescent="0.25">
      <c r="B42" s="26"/>
      <c r="C42" s="9" t="str">
        <f ca="1">_xlfn.CONCAT("(",ROUND(OFFSET('mof4.fr_female'!$D$2,'Table 4'!$A41,0),4),")")</f>
        <v>(0.0002)</v>
      </c>
      <c r="D42" s="7" t="str">
        <f ca="1">_xlfn.CONCAT("(",ROUND(OFFSET('mod.fr.int_female'!$D$2,'Table 4'!A41,0),4),")")</f>
        <v>(0.0002)</v>
      </c>
      <c r="E42" s="9" t="str">
        <f ca="1">_xlfn.CONCAT("(",ROUND(OFFSET('mof4.fr_male'!$D$2,'Table 4'!A41,0),4),")")</f>
        <v>(0.0001)</v>
      </c>
      <c r="F42" s="7" t="str">
        <f ca="1">_xlfn.CONCAT("(",ROUND(OFFSET('mod4.fr.int_male'!$D$2,'Table 4'!A41,0),4),")")</f>
        <v>(0.0001)</v>
      </c>
    </row>
    <row r="43" spans="1:6" x14ac:dyDescent="0.25">
      <c r="A43">
        <f>A41+1</f>
        <v>20</v>
      </c>
      <c r="B43" s="25" t="s">
        <v>106</v>
      </c>
      <c r="C43" s="8" t="str">
        <f ca="1">_xlfn.CONCAT(ROUND(OFFSET('mof4.fr_female'!$B$2,'Table 4'!$A43,0),4)," ",OFFSET('mof4.fr_female'!$G$2,'Table 4'!$A43,0))</f>
        <v xml:space="preserve">0.002 </v>
      </c>
      <c r="D43" s="6" t="str">
        <f ca="1">_xlfn.CONCAT(ROUND(OFFSET('mod.fr.int_female'!$B$2,'Table 4'!A43,0),4)," ",OFFSET('mod.fr.int_female'!$G$2,A43,0))</f>
        <v xml:space="preserve">0.0019 </v>
      </c>
      <c r="E43" s="8" t="str">
        <f ca="1">_xlfn.CONCAT(ROUND(OFFSET('mof4.fr_male'!$B$2,'Table 4'!A43,0),4)," ",OFFSET('mof4.fr_male'!$G$2,'Table 4'!A43,0))</f>
        <v xml:space="preserve">-0.0128 </v>
      </c>
      <c r="F43" s="6" t="str">
        <f ca="1">_xlfn.CONCAT(ROUND(OFFSET('mod4.fr.int_male'!$B$2,'Table 4'!A43,0),4)," ",OFFSET('mod4.fr.int_male'!$G$2,'Table 4'!A43,0))</f>
        <v xml:space="preserve">-0.0128 </v>
      </c>
    </row>
    <row r="44" spans="1:6" x14ac:dyDescent="0.25">
      <c r="B44" s="26"/>
      <c r="C44" s="9" t="str">
        <f ca="1">_xlfn.CONCAT("(",ROUND(OFFSET('mof4.fr_female'!$D$2,'Table 4'!$A43,0),4),")")</f>
        <v>(0.0292)</v>
      </c>
      <c r="D44" s="7" t="str">
        <f ca="1">_xlfn.CONCAT("(",ROUND(OFFSET('mod.fr.int_female'!$D$2,'Table 4'!A43,0),4),")")</f>
        <v>(0.0291)</v>
      </c>
      <c r="E44" s="9" t="str">
        <f ca="1">_xlfn.CONCAT("(",ROUND(OFFSET('mof4.fr_male'!$D$2,'Table 4'!A43,0),4),")")</f>
        <v>(0.0297)</v>
      </c>
      <c r="F44" s="7" t="str">
        <f ca="1">_xlfn.CONCAT("(",ROUND(OFFSET('mod4.fr.int_male'!$D$2,'Table 4'!A43,0),4),")")</f>
        <v>(0.0297)</v>
      </c>
    </row>
    <row r="45" spans="1:6" x14ac:dyDescent="0.25">
      <c r="A45">
        <f>A43+1</f>
        <v>21</v>
      </c>
      <c r="B45" s="25" t="s">
        <v>107</v>
      </c>
      <c r="C45" s="8" t="str">
        <f ca="1">_xlfn.CONCAT(ROUND(OFFSET('mof4.fr_female'!$B$2,'Table 4'!$A45,0),4)," ",OFFSET('mof4.fr_female'!$G$2,'Table 4'!$A45,0))</f>
        <v xml:space="preserve">0.0443 </v>
      </c>
      <c r="D45" s="6" t="str">
        <f ca="1">_xlfn.CONCAT(ROUND(OFFSET('mod.fr.int_female'!$B$2,'Table 4'!A45,0),4)," ",OFFSET('mod.fr.int_female'!$G$2,A45,0))</f>
        <v xml:space="preserve">0.0424 </v>
      </c>
      <c r="E45" s="8" t="str">
        <f ca="1">_xlfn.CONCAT(ROUND(OFFSET('mof4.fr_male'!$B$2,'Table 4'!A45,0),4)," ",OFFSET('mof4.fr_male'!$G$2,'Table 4'!A45,0))</f>
        <v xml:space="preserve">-0.0438 </v>
      </c>
      <c r="F45" s="6" t="str">
        <f ca="1">_xlfn.CONCAT(ROUND(OFFSET('mod4.fr.int_male'!$B$2,'Table 4'!A45,0),4)," ",OFFSET('mod4.fr.int_male'!$G$2,'Table 4'!A45,0))</f>
        <v xml:space="preserve">-0.0435 </v>
      </c>
    </row>
    <row r="46" spans="1:6" x14ac:dyDescent="0.25">
      <c r="B46" s="26"/>
      <c r="C46" s="9" t="str">
        <f ca="1">_xlfn.CONCAT("(",ROUND(OFFSET('mof4.fr_female'!$D$2,'Table 4'!$A45,0),4),")")</f>
        <v>(0.043)</v>
      </c>
      <c r="D46" s="7" t="str">
        <f ca="1">_xlfn.CONCAT("(",ROUND(OFFSET('mod.fr.int_female'!$D$2,'Table 4'!A45,0),4),")")</f>
        <v>(0.043)</v>
      </c>
      <c r="E46" s="9" t="str">
        <f ca="1">_xlfn.CONCAT("(",ROUND(OFFSET('mof4.fr_male'!$D$2,'Table 4'!A45,0),4),")")</f>
        <v>(0.046)</v>
      </c>
      <c r="F46" s="7" t="str">
        <f ca="1">_xlfn.CONCAT("(",ROUND(OFFSET('mod4.fr.int_male'!$D$2,'Table 4'!A45,0),4),")")</f>
        <v>(0.046)</v>
      </c>
    </row>
    <row r="47" spans="1:6" x14ac:dyDescent="0.25">
      <c r="A47">
        <f>A45+1</f>
        <v>22</v>
      </c>
      <c r="B47" s="25" t="s">
        <v>108</v>
      </c>
      <c r="C47" s="8" t="str">
        <f ca="1">_xlfn.CONCAT(ROUND(OFFSET('mof4.fr_female'!$B$2,'Table 4'!$A47,0),4)," ",OFFSET('mof4.fr_female'!$G$2,'Table 4'!$A47,0))</f>
        <v xml:space="preserve">-0.0489 </v>
      </c>
      <c r="D47" s="6" t="str">
        <f ca="1">_xlfn.CONCAT(ROUND(OFFSET('mod.fr.int_female'!$B$2,'Table 4'!A47,0),4)," ",OFFSET('mod.fr.int_female'!$G$2,A47,0))</f>
        <v xml:space="preserve">-0.0497 </v>
      </c>
      <c r="E47" s="8" t="str">
        <f ca="1">_xlfn.CONCAT(ROUND(OFFSET('mof4.fr_male'!$B$2,'Table 4'!A47,0),4)," ",OFFSET('mof4.fr_male'!$G$2,'Table 4'!A47,0))</f>
        <v>-0.148 ***</v>
      </c>
      <c r="F47" s="6" t="str">
        <f ca="1">_xlfn.CONCAT(ROUND(OFFSET('mod4.fr.int_male'!$B$2,'Table 4'!A47,0),4)," ",OFFSET('mod4.fr.int_male'!$G$2,'Table 4'!A47,0))</f>
        <v>-0.1477 ***</v>
      </c>
    </row>
    <row r="48" spans="1:6" x14ac:dyDescent="0.25">
      <c r="B48" s="26"/>
      <c r="C48" s="9" t="str">
        <f ca="1">_xlfn.CONCAT("(",ROUND(OFFSET('mof4.fr_female'!$D$2,'Table 4'!$A47,0),4),")")</f>
        <v>(0.0476)</v>
      </c>
      <c r="D48" s="7" t="str">
        <f ca="1">_xlfn.CONCAT("(",ROUND(OFFSET('mod.fr.int_female'!$D$2,'Table 4'!A47,0),4),")")</f>
        <v>(0.0475)</v>
      </c>
      <c r="E48" s="9" t="str">
        <f ca="1">_xlfn.CONCAT("(",ROUND(OFFSET('mof4.fr_male'!$D$2,'Table 4'!A47,0),4),")")</f>
        <v>(0.0443)</v>
      </c>
      <c r="F48" s="7" t="str">
        <f ca="1">_xlfn.CONCAT("(",ROUND(OFFSET('mod4.fr.int_male'!$D$2,'Table 4'!A47,0),4),")")</f>
        <v>(0.0443)</v>
      </c>
    </row>
    <row r="49" spans="1:6" x14ac:dyDescent="0.25">
      <c r="A49">
        <f>A47+1</f>
        <v>23</v>
      </c>
      <c r="B49" s="25" t="s">
        <v>109</v>
      </c>
      <c r="C49" s="8" t="str">
        <f ca="1">_xlfn.CONCAT(ROUND(OFFSET('mof4.fr_female'!$B$2,'Table 4'!$A49,0),4)," ",OFFSET('mof4.fr_female'!$G$2,'Table 4'!$A49,0))</f>
        <v>-0.1972 ***</v>
      </c>
      <c r="D49" s="6" t="str">
        <f ca="1">_xlfn.CONCAT(ROUND(OFFSET('mod.fr.int_female'!$B$2,'Table 4'!A49,0),4)," ",OFFSET('mod.fr.int_female'!$G$2,A49,0))</f>
        <v>-0.197 ***</v>
      </c>
      <c r="E49" s="8" t="str">
        <f ca="1">_xlfn.CONCAT(ROUND(OFFSET('mof4.fr_male'!$B$2,'Table 4'!A49,0),4)," ",OFFSET('mof4.fr_male'!$G$2,'Table 4'!A49,0))</f>
        <v>-0.2408 ***</v>
      </c>
      <c r="F49" s="6" t="str">
        <f ca="1">_xlfn.CONCAT(ROUND(OFFSET('mod4.fr.int_male'!$B$2,'Table 4'!A49,0),4)," ",OFFSET('mod4.fr.int_male'!$G$2,'Table 4'!A49,0))</f>
        <v>-0.2411 ***</v>
      </c>
    </row>
    <row r="50" spans="1:6" x14ac:dyDescent="0.25">
      <c r="B50" s="26"/>
      <c r="C50" s="9" t="str">
        <f ca="1">_xlfn.CONCAT("(",ROUND(OFFSET('mof4.fr_female'!$D$2,'Table 4'!$A49,0),4),")")</f>
        <v>(0.0521)</v>
      </c>
      <c r="D50" s="7" t="str">
        <f ca="1">_xlfn.CONCAT("(",ROUND(OFFSET('mod.fr.int_female'!$D$2,'Table 4'!A49,0),4),")")</f>
        <v>(0.052)</v>
      </c>
      <c r="E50" s="9" t="str">
        <f ca="1">_xlfn.CONCAT("(",ROUND(OFFSET('mof4.fr_male'!$D$2,'Table 4'!A49,0),4),")")</f>
        <v>(0.0488)</v>
      </c>
      <c r="F50" s="7" t="str">
        <f ca="1">_xlfn.CONCAT("(",ROUND(OFFSET('mod4.fr.int_male'!$D$2,'Table 4'!A49,0),4),")")</f>
        <v>(0.0488)</v>
      </c>
    </row>
    <row r="51" spans="1:6" x14ac:dyDescent="0.25">
      <c r="A51">
        <f>A49+1</f>
        <v>24</v>
      </c>
      <c r="B51" s="25" t="s">
        <v>110</v>
      </c>
      <c r="C51" s="8" t="str">
        <f ca="1">_xlfn.CONCAT(ROUND(OFFSET('mof4.fr_female'!$B$2,'Table 4'!$A51,0),4)," ",OFFSET('mof4.fr_female'!$G$2,'Table 4'!$A51,0))</f>
        <v xml:space="preserve">-0.0411 </v>
      </c>
      <c r="D51" s="6" t="str">
        <f ca="1">_xlfn.CONCAT(ROUND(OFFSET('mod.fr.int_female'!$B$2,'Table 4'!A51,0),4)," ",OFFSET('mod.fr.int_female'!$G$2,A51,0))</f>
        <v xml:space="preserve">-0.0416 </v>
      </c>
      <c r="E51" s="8" t="str">
        <f ca="1">_xlfn.CONCAT(ROUND(OFFSET('mof4.fr_male'!$B$2,'Table 4'!A51,0),4)," ",OFFSET('mof4.fr_male'!$G$2,'Table 4'!A51,0))</f>
        <v>-0.132 **</v>
      </c>
      <c r="F51" s="6" t="str">
        <f ca="1">_xlfn.CONCAT(ROUND(OFFSET('mod4.fr.int_male'!$B$2,'Table 4'!A51,0),4)," ",OFFSET('mod4.fr.int_male'!$G$2,'Table 4'!A51,0))</f>
        <v>-0.1318 **</v>
      </c>
    </row>
    <row r="52" spans="1:6" x14ac:dyDescent="0.25">
      <c r="B52" s="26"/>
      <c r="C52" s="9" t="str">
        <f ca="1">_xlfn.CONCAT("(",ROUND(OFFSET('mof4.fr_female'!$D$2,'Table 4'!$A51,0),4),")")</f>
        <v>(0.0426)</v>
      </c>
      <c r="D52" s="7" t="str">
        <f ca="1">_xlfn.CONCAT("(",ROUND(OFFSET('mod.fr.int_female'!$D$2,'Table 4'!A51,0),4),")")</f>
        <v>(0.0425)</v>
      </c>
      <c r="E52" s="9" t="str">
        <f ca="1">_xlfn.CONCAT("(",ROUND(OFFSET('mof4.fr_male'!$D$2,'Table 4'!A51,0),4),")")</f>
        <v>(0.0412)</v>
      </c>
      <c r="F52" s="7" t="str">
        <f ca="1">_xlfn.CONCAT("(",ROUND(OFFSET('mod4.fr.int_male'!$D$2,'Table 4'!A51,0),4),")")</f>
        <v>(0.0412)</v>
      </c>
    </row>
    <row r="53" spans="1:6" x14ac:dyDescent="0.25">
      <c r="A53">
        <f>A51+1</f>
        <v>25</v>
      </c>
      <c r="B53" s="25" t="s">
        <v>111</v>
      </c>
      <c r="C53" s="8" t="str">
        <f ca="1">_xlfn.CONCAT(ROUND(OFFSET('mof4.fr_female'!$B$2,'Table 4'!$A53,0),4)," ",OFFSET('mof4.fr_female'!$G$2,'Table 4'!$A53,0))</f>
        <v>-0.0736 ***</v>
      </c>
      <c r="D53" s="6" t="str">
        <f ca="1">_xlfn.CONCAT(ROUND(OFFSET('mod.fr.int_female'!$B$2,'Table 4'!A53,0),4)," ",OFFSET('mod.fr.int_female'!$G$2,A53,0))</f>
        <v>-0.0739 ***</v>
      </c>
      <c r="E53" s="8" t="str">
        <f ca="1">_xlfn.CONCAT(ROUND(OFFSET('mof4.fr_male'!$B$2,'Table 4'!A53,0),4)," ",OFFSET('mof4.fr_male'!$G$2,'Table 4'!A53,0))</f>
        <v>-0.0806 ***</v>
      </c>
      <c r="F53" s="6" t="str">
        <f ca="1">_xlfn.CONCAT(ROUND(OFFSET('mod4.fr.int_male'!$B$2,'Table 4'!A53,0),4)," ",OFFSET('mod4.fr.int_male'!$G$2,'Table 4'!A53,0))</f>
        <v>-0.0806 ***</v>
      </c>
    </row>
    <row r="54" spans="1:6" x14ac:dyDescent="0.25">
      <c r="B54" s="26"/>
      <c r="C54" s="9" t="str">
        <f ca="1">_xlfn.CONCAT("(",ROUND(OFFSET('mof4.fr_female'!$D$2,'Table 4'!$A53,0),4),")")</f>
        <v>(0.0096)</v>
      </c>
      <c r="D54" s="7" t="str">
        <f ca="1">_xlfn.CONCAT("(",ROUND(OFFSET('mod.fr.int_female'!$D$2,'Table 4'!A53,0),4),")")</f>
        <v>(0.0096)</v>
      </c>
      <c r="E54" s="9" t="str">
        <f ca="1">_xlfn.CONCAT("(",ROUND(OFFSET('mof4.fr_male'!$D$2,'Table 4'!A53,0),4),")")</f>
        <v>(0.0091)</v>
      </c>
      <c r="F54" s="7" t="str">
        <f ca="1">_xlfn.CONCAT("(",ROUND(OFFSET('mod4.fr.int_male'!$D$2,'Table 4'!A53,0),4),")")</f>
        <v>(0.0091)</v>
      </c>
    </row>
    <row r="55" spans="1:6" x14ac:dyDescent="0.25">
      <c r="A55">
        <f>A53+1</f>
        <v>26</v>
      </c>
      <c r="B55" s="25" t="s">
        <v>112</v>
      </c>
      <c r="C55" s="8" t="str">
        <f ca="1">_xlfn.CONCAT(ROUND(OFFSET('mof4.fr_female'!$B$2,'Table 4'!$A55,0),4)," ",OFFSET('mof4.fr_female'!$G$2,'Table 4'!$A55,0))</f>
        <v>-0.0627 ***</v>
      </c>
      <c r="D55" s="6" t="str">
        <f ca="1">_xlfn.CONCAT(ROUND(OFFSET('mod.fr.int_female'!$B$2,'Table 4'!A55,0),4)," ",OFFSET('mod.fr.int_female'!$G$2,A55,0))</f>
        <v>-0.0629 ***</v>
      </c>
      <c r="E55" s="8" t="str">
        <f ca="1">_xlfn.CONCAT(ROUND(OFFSET('mof4.fr_male'!$B$2,'Table 4'!A55,0),4)," ",OFFSET('mof4.fr_male'!$G$2,'Table 4'!A55,0))</f>
        <v>-0.0505 ***</v>
      </c>
      <c r="F55" s="6" t="str">
        <f ca="1">_xlfn.CONCAT(ROUND(OFFSET('mod4.fr.int_male'!$B$2,'Table 4'!A55,0),4)," ",OFFSET('mod4.fr.int_male'!$G$2,'Table 4'!A55,0))</f>
        <v>-0.0504 ***</v>
      </c>
    </row>
    <row r="56" spans="1:6" x14ac:dyDescent="0.25">
      <c r="B56" s="26"/>
      <c r="C56" s="9" t="str">
        <f ca="1">_xlfn.CONCAT("(",ROUND(OFFSET('mof4.fr_female'!$D$2,'Table 4'!$A55,0),4),")")</f>
        <v>(0.0069)</v>
      </c>
      <c r="D56" s="7" t="str">
        <f ca="1">_xlfn.CONCAT("(",ROUND(OFFSET('mod.fr.int_female'!$D$2,'Table 4'!A55,0),4),")")</f>
        <v>(0.0069)</v>
      </c>
      <c r="E56" s="9" t="str">
        <f ca="1">_xlfn.CONCAT("(",ROUND(OFFSET('mof4.fr_male'!$D$2,'Table 4'!A55,0),4),")")</f>
        <v>(0.0065)</v>
      </c>
      <c r="F56" s="7" t="str">
        <f ca="1">_xlfn.CONCAT("(",ROUND(OFFSET('mod4.fr.int_male'!$D$2,'Table 4'!A55,0),4),")")</f>
        <v>(0.0065)</v>
      </c>
    </row>
    <row r="57" spans="1:6" x14ac:dyDescent="0.25">
      <c r="A57">
        <f>A55+1</f>
        <v>27</v>
      </c>
      <c r="B57" s="25" t="s">
        <v>113</v>
      </c>
      <c r="C57" s="8" t="str">
        <f ca="1">_xlfn.CONCAT(ROUND(OFFSET('mof4.fr_female'!$B$2,'Table 4'!$A57,0),4)," ",OFFSET('mof4.fr_female'!$G$2,'Table 4'!$A57,0))</f>
        <v xml:space="preserve">0.009 </v>
      </c>
      <c r="D57" s="6" t="str">
        <f ca="1">_xlfn.CONCAT(ROUND(OFFSET('mod.fr.int_female'!$B$2,'Table 4'!A57,0),4)," ",OFFSET('mod.fr.int_female'!$G$2,A57,0))</f>
        <v xml:space="preserve">0.0194 </v>
      </c>
      <c r="E57" s="8" t="str">
        <f ca="1">_xlfn.CONCAT(ROUND(OFFSET('mof4.fr_male'!$B$2,'Table 4'!A57,0),4)," ",OFFSET('mof4.fr_male'!$G$2,'Table 4'!A57,0))</f>
        <v>-0.4354 **</v>
      </c>
      <c r="F57" s="6" t="str">
        <f ca="1">_xlfn.CONCAT(ROUND(OFFSET('mod4.fr.int_male'!$B$2,'Table 4'!A57,0),4)," ",OFFSET('mod4.fr.int_male'!$G$2,'Table 4'!A57,0))</f>
        <v>-0.4284 **</v>
      </c>
    </row>
    <row r="58" spans="1:6" x14ac:dyDescent="0.25">
      <c r="B58" s="26"/>
      <c r="C58" s="9" t="str">
        <f ca="1">_xlfn.CONCAT("(",ROUND(OFFSET('mof4.fr_female'!$D$2,'Table 4'!$A57,0),4),")")</f>
        <v>(0.1478)</v>
      </c>
      <c r="D58" s="7" t="str">
        <f ca="1">_xlfn.CONCAT("(",ROUND(OFFSET('mod.fr.int_female'!$D$2,'Table 4'!A57,0),4),")")</f>
        <v>(0.1478)</v>
      </c>
      <c r="E58" s="9" t="str">
        <f ca="1">_xlfn.CONCAT("(",ROUND(OFFSET('mof4.fr_male'!$D$2,'Table 4'!A57,0),4),")")</f>
        <v>(0.1465)</v>
      </c>
      <c r="F58" s="7" t="str">
        <f ca="1">_xlfn.CONCAT("(",ROUND(OFFSET('mod4.fr.int_male'!$D$2,'Table 4'!A57,0),4),")")</f>
        <v>(0.1465)</v>
      </c>
    </row>
    <row r="59" spans="1:6" x14ac:dyDescent="0.25">
      <c r="A59">
        <f>A57+1</f>
        <v>28</v>
      </c>
      <c r="B59" s="25" t="s">
        <v>114</v>
      </c>
      <c r="C59" s="8" t="str">
        <f ca="1">_xlfn.CONCAT(ROUND(OFFSET('mof4.fr_female'!$B$2,'Table 4'!$A59,0),4)," ",OFFSET('mof4.fr_female'!$G$2,'Table 4'!$A59,0))</f>
        <v>-0.1815 ^</v>
      </c>
      <c r="D59" s="6" t="str">
        <f ca="1">_xlfn.CONCAT(ROUND(OFFSET('mod.fr.int_female'!$B$2,'Table 4'!A59,0),4)," ",OFFSET('mod.fr.int_female'!$G$2,A59,0))</f>
        <v>-0.1775 ^</v>
      </c>
      <c r="E59" s="8" t="str">
        <f ca="1">_xlfn.CONCAT(ROUND(OFFSET('mof4.fr_male'!$B$2,'Table 4'!A59,0),4)," ",OFFSET('mof4.fr_male'!$G$2,'Table 4'!A59,0))</f>
        <v>-0.2343 **</v>
      </c>
      <c r="F59" s="6" t="str">
        <f ca="1">_xlfn.CONCAT(ROUND(OFFSET('mod4.fr.int_male'!$B$2,'Table 4'!A59,0),4)," ",OFFSET('mod4.fr.int_male'!$G$2,'Table 4'!A59,0))</f>
        <v>-0.2331 **</v>
      </c>
    </row>
    <row r="60" spans="1:6" x14ac:dyDescent="0.25">
      <c r="B60" s="26"/>
      <c r="C60" s="9" t="str">
        <f ca="1">_xlfn.CONCAT("(",ROUND(OFFSET('mof4.fr_female'!$D$2,'Table 4'!$A59,0),4),")")</f>
        <v>(0.0945)</v>
      </c>
      <c r="D60" s="7" t="str">
        <f ca="1">_xlfn.CONCAT("(",ROUND(OFFSET('mod.fr.int_female'!$D$2,'Table 4'!A59,0),4),")")</f>
        <v>(0.0944)</v>
      </c>
      <c r="E60" s="9" t="str">
        <f ca="1">_xlfn.CONCAT("(",ROUND(OFFSET('mof4.fr_male'!$D$2,'Table 4'!A59,0),4),")")</f>
        <v>(0.0747)</v>
      </c>
      <c r="F60" s="7" t="str">
        <f ca="1">_xlfn.CONCAT("(",ROUND(OFFSET('mod4.fr.int_male'!$D$2,'Table 4'!A59,0),4),")")</f>
        <v>(0.0747)</v>
      </c>
    </row>
    <row r="61" spans="1:6" x14ac:dyDescent="0.25">
      <c r="A61">
        <f>A59+1</f>
        <v>29</v>
      </c>
      <c r="B61" s="25" t="s">
        <v>115</v>
      </c>
      <c r="C61" s="8" t="str">
        <f ca="1">_xlfn.CONCAT(ROUND(OFFSET('mof4.fr_female'!$B$2,'Table 4'!$A61,0),4)," ",OFFSET('mof4.fr_female'!$G$2,'Table 4'!$A61,0))</f>
        <v xml:space="preserve">0.1652 </v>
      </c>
      <c r="D61" s="6" t="str">
        <f ca="1">_xlfn.CONCAT(ROUND(OFFSET('mod.fr.int_female'!$B$2,'Table 4'!A61,0),4)," ",OFFSET('mod.fr.int_female'!$G$2,A61,0))</f>
        <v xml:space="preserve">0.1571 </v>
      </c>
      <c r="E61" s="8" t="str">
        <f ca="1">_xlfn.CONCAT(ROUND(OFFSET('mof4.fr_male'!$B$2,'Table 4'!A61,0),4)," ",OFFSET('mof4.fr_male'!$G$2,'Table 4'!A61,0))</f>
        <v xml:space="preserve">0.1614 </v>
      </c>
      <c r="F61" s="6" t="str">
        <f ca="1">_xlfn.CONCAT(ROUND(OFFSET('mod4.fr.int_male'!$B$2,'Table 4'!A61,0),4)," ",OFFSET('mod4.fr.int_male'!$G$2,'Table 4'!A61,0))</f>
        <v xml:space="preserve">0.1602 </v>
      </c>
    </row>
    <row r="62" spans="1:6" x14ac:dyDescent="0.25">
      <c r="B62" s="26"/>
      <c r="C62" s="9" t="str">
        <f ca="1">_xlfn.CONCAT("(",ROUND(OFFSET('mof4.fr_female'!$D$2,'Table 4'!$A61,0),4),")")</f>
        <v>(0.3999)</v>
      </c>
      <c r="D62" s="7" t="str">
        <f ca="1">_xlfn.CONCAT("(",ROUND(OFFSET('mod.fr.int_female'!$D$2,'Table 4'!A61,0),4),")")</f>
        <v>(0.3998)</v>
      </c>
      <c r="E62" s="9" t="str">
        <f ca="1">_xlfn.CONCAT("(",ROUND(OFFSET('mof4.fr_male'!$D$2,'Table 4'!A61,0),4),")")</f>
        <v>(0.3875)</v>
      </c>
      <c r="F62" s="7" t="str">
        <f ca="1">_xlfn.CONCAT("(",ROUND(OFFSET('mod4.fr.int_male'!$D$2,'Table 4'!A61,0),4),")")</f>
        <v>(0.3872)</v>
      </c>
    </row>
    <row r="63" spans="1:6" x14ac:dyDescent="0.25">
      <c r="A63">
        <f>A61+1</f>
        <v>30</v>
      </c>
      <c r="B63" s="25" t="s">
        <v>116</v>
      </c>
      <c r="C63" s="8" t="str">
        <f ca="1">_xlfn.CONCAT(ROUND(OFFSET('mof4.fr_female'!$B$2,'Table 4'!$A63,0),4)," ",OFFSET('mof4.fr_female'!$G$2,'Table 4'!$A63,0))</f>
        <v>-0.1448 ^</v>
      </c>
      <c r="D63" s="6" t="str">
        <f ca="1">_xlfn.CONCAT(ROUND(OFFSET('mod.fr.int_female'!$B$2,'Table 4'!A63,0),4)," ",OFFSET('mod.fr.int_female'!$G$2,A63,0))</f>
        <v>-0.1412 ^</v>
      </c>
      <c r="E63" s="8" t="str">
        <f ca="1">_xlfn.CONCAT(ROUND(OFFSET('mof4.fr_male'!$B$2,'Table 4'!A63,0),4)," ",OFFSET('mof4.fr_male'!$G$2,'Table 4'!A63,0))</f>
        <v xml:space="preserve">-0.1135 </v>
      </c>
      <c r="F63" s="6" t="str">
        <f ca="1">_xlfn.CONCAT(ROUND(OFFSET('mod4.fr.int_male'!$B$2,'Table 4'!A63,0),4)," ",OFFSET('mod4.fr.int_male'!$G$2,'Table 4'!A63,0))</f>
        <v xml:space="preserve">-0.1126 </v>
      </c>
    </row>
    <row r="64" spans="1:6" x14ac:dyDescent="0.25">
      <c r="B64" s="26"/>
      <c r="C64" s="9" t="str">
        <f ca="1">_xlfn.CONCAT("(",ROUND(OFFSET('mof4.fr_female'!$D$2,'Table 4'!$A63,0),4),")")</f>
        <v>(0.0855)</v>
      </c>
      <c r="D64" s="7" t="str">
        <f ca="1">_xlfn.CONCAT("(",ROUND(OFFSET('mod.fr.int_female'!$D$2,'Table 4'!A63,0),4),")")</f>
        <v>(0.0854)</v>
      </c>
      <c r="E64" s="9" t="str">
        <f ca="1">_xlfn.CONCAT("(",ROUND(OFFSET('mof4.fr_male'!$D$2,'Table 4'!A63,0),4),")")</f>
        <v>(0.0765)</v>
      </c>
      <c r="F64" s="7" t="str">
        <f ca="1">_xlfn.CONCAT("(",ROUND(OFFSET('mod4.fr.int_male'!$D$2,'Table 4'!A63,0),4),")")</f>
        <v>(0.0765)</v>
      </c>
    </row>
    <row r="65" spans="1:6" x14ac:dyDescent="0.25">
      <c r="A65">
        <f>A63+1</f>
        <v>31</v>
      </c>
      <c r="B65" s="25" t="s">
        <v>117</v>
      </c>
      <c r="C65" s="8" t="str">
        <f ca="1">_xlfn.CONCAT(ROUND(OFFSET('mof4.fr_female'!$B$2,'Table 4'!$A65,0),4)," ",OFFSET('mof4.fr_female'!$G$2,'Table 4'!$A65,0))</f>
        <v xml:space="preserve">0.0574 </v>
      </c>
      <c r="D65" s="6" t="str">
        <f ca="1">_xlfn.CONCAT(ROUND(OFFSET('mod.fr.int_female'!$B$2,'Table 4'!A65,0),4)," ",OFFSET('mod.fr.int_female'!$G$2,A65,0))</f>
        <v xml:space="preserve">0.0563 </v>
      </c>
      <c r="E65" s="8" t="str">
        <f ca="1">_xlfn.CONCAT(ROUND(OFFSET('mof4.fr_male'!$B$2,'Table 4'!A65,0),4)," ",OFFSET('mof4.fr_male'!$G$2,'Table 4'!A65,0))</f>
        <v xml:space="preserve">-0.0025 </v>
      </c>
      <c r="F65" s="6" t="str">
        <f ca="1">_xlfn.CONCAT(ROUND(OFFSET('mod4.fr.int_male'!$B$2,'Table 4'!A65,0),4)," ",OFFSET('mod4.fr.int_male'!$G$2,'Table 4'!A65,0))</f>
        <v xml:space="preserve">-0.003 </v>
      </c>
    </row>
    <row r="66" spans="1:6" x14ac:dyDescent="0.25">
      <c r="B66" s="26"/>
      <c r="C66" s="9" t="str">
        <f ca="1">_xlfn.CONCAT("(",ROUND(OFFSET('mof4.fr_female'!$D$2,'Table 4'!$A65,0),4),")")</f>
        <v>(0.112)</v>
      </c>
      <c r="D66" s="7" t="str">
        <f ca="1">_xlfn.CONCAT("(",ROUND(OFFSET('mod.fr.int_female'!$D$2,'Table 4'!A65,0),4),")")</f>
        <v>(0.112)</v>
      </c>
      <c r="E66" s="9" t="str">
        <f ca="1">_xlfn.CONCAT("(",ROUND(OFFSET('mof4.fr_male'!$D$2,'Table 4'!A65,0),4),")")</f>
        <v>(0.0829)</v>
      </c>
      <c r="F66" s="7" t="str">
        <f ca="1">_xlfn.CONCAT("(",ROUND(OFFSET('mod4.fr.int_male'!$D$2,'Table 4'!A65,0),4),")")</f>
        <v>(0.0829)</v>
      </c>
    </row>
    <row r="67" spans="1:6" x14ac:dyDescent="0.25">
      <c r="B67" s="13" t="s">
        <v>118</v>
      </c>
      <c r="C67" s="8" t="s">
        <v>128</v>
      </c>
      <c r="D67" s="6" t="s">
        <v>128</v>
      </c>
      <c r="E67" s="8" t="s">
        <v>128</v>
      </c>
      <c r="F67" s="6" t="s">
        <v>128</v>
      </c>
    </row>
    <row r="68" spans="1:6" x14ac:dyDescent="0.25">
      <c r="B68" s="13" t="s">
        <v>119</v>
      </c>
      <c r="C68" s="8" t="s">
        <v>128</v>
      </c>
      <c r="D68" s="6" t="s">
        <v>128</v>
      </c>
      <c r="E68" s="8" t="s">
        <v>128</v>
      </c>
      <c r="F68" s="6" t="s">
        <v>128</v>
      </c>
    </row>
    <row r="69" spans="1:6" ht="15.75" thickBot="1" x14ac:dyDescent="0.3">
      <c r="B69" s="14" t="s">
        <v>129</v>
      </c>
      <c r="C69" s="11">
        <f>ROUND('mof4.fr_female'!D75,4)</f>
        <v>0.3805</v>
      </c>
      <c r="D69" s="12">
        <f>ROUND('mod.fr.int_female'!D74,4)</f>
        <v>0.37809999999999999</v>
      </c>
      <c r="E69" s="11">
        <f>ROUND('mof4.fr_male'!D74,4)</f>
        <v>0.378</v>
      </c>
      <c r="F69" s="12">
        <f>ROUND('mod4.fr.int_male'!D74,4)</f>
        <v>0.37740000000000001</v>
      </c>
    </row>
  </sheetData>
  <mergeCells count="34">
    <mergeCell ref="B59:B60"/>
    <mergeCell ref="B61:B62"/>
    <mergeCell ref="B63:B64"/>
    <mergeCell ref="B65:B66"/>
    <mergeCell ref="B47:B48"/>
    <mergeCell ref="B49:B50"/>
    <mergeCell ref="B51:B52"/>
    <mergeCell ref="B53:B54"/>
    <mergeCell ref="B55:B56"/>
    <mergeCell ref="B57:B58"/>
    <mergeCell ref="B45:B46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21:B22"/>
    <mergeCell ref="C2:D2"/>
    <mergeCell ref="E2:F2"/>
    <mergeCell ref="B3:B4"/>
    <mergeCell ref="B5:B6"/>
    <mergeCell ref="B7:B8"/>
    <mergeCell ref="B9:B10"/>
    <mergeCell ref="B11:B12"/>
    <mergeCell ref="B13:B14"/>
    <mergeCell ref="B15:B16"/>
    <mergeCell ref="B17:B18"/>
    <mergeCell ref="B19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F3A8-4A27-4DF6-830E-817922FF26EF}">
  <dimension ref="A1:I17"/>
  <sheetViews>
    <sheetView workbookViewId="0">
      <selection activeCell="H27" sqref="H27"/>
    </sheetView>
  </sheetViews>
  <sheetFormatPr defaultRowHeight="15" x14ac:dyDescent="0.25"/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5">
      <c r="A2" t="s">
        <v>13</v>
      </c>
      <c r="B2">
        <v>-0.13381000000000001</v>
      </c>
      <c r="C2">
        <v>0.87475000000000003</v>
      </c>
      <c r="D2">
        <v>1.9050000000000001E-2</v>
      </c>
      <c r="E2">
        <v>-7.024</v>
      </c>
      <c r="F2" s="2">
        <v>2.1600000000000001E-12</v>
      </c>
      <c r="G2" t="s">
        <v>11</v>
      </c>
    </row>
    <row r="3" spans="1:9" x14ac:dyDescent="0.25">
      <c r="A3" t="s">
        <v>14</v>
      </c>
      <c r="B3">
        <v>-0.21079999999999999</v>
      </c>
      <c r="C3">
        <v>0.80993000000000004</v>
      </c>
      <c r="D3">
        <v>1.9800000000000002E-2</v>
      </c>
      <c r="E3">
        <v>-10.648999999999999</v>
      </c>
      <c r="F3" s="2">
        <v>2E-16</v>
      </c>
      <c r="G3" t="s">
        <v>11</v>
      </c>
    </row>
    <row r="16" spans="1:9" x14ac:dyDescent="0.25">
      <c r="D16">
        <v>-0.11609999999999999</v>
      </c>
      <c r="E16">
        <v>1.8880000000000001E-2</v>
      </c>
      <c r="F16">
        <v>-0.13381000000000001</v>
      </c>
      <c r="G16">
        <v>1.9050000000000001E-2</v>
      </c>
      <c r="I16">
        <f>(D16-F16)/(SQRT((E16^2)+(G16^2)))</f>
        <v>0.6603076888166306</v>
      </c>
    </row>
    <row r="17" spans="4:9" x14ac:dyDescent="0.25">
      <c r="D17">
        <v>-0.20857999999999999</v>
      </c>
      <c r="E17">
        <v>1.9359999999999999E-2</v>
      </c>
      <c r="F17">
        <v>-0.21079999999999999</v>
      </c>
      <c r="G17">
        <v>1.9800000000000002E-2</v>
      </c>
      <c r="I17">
        <f>(D17-F17)/(SQRT((E17^2)+(G17^2)))</f>
        <v>8.0167414404494333E-2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4C42-D953-492B-943C-7B3B99390A38}">
  <dimension ref="A1:G6"/>
  <sheetViews>
    <sheetView workbookViewId="0">
      <selection activeCell="D2" activeCellId="1" sqref="B2:B3 D2:D3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-0.1537723</v>
      </c>
      <c r="C2">
        <v>0.85746719999999998</v>
      </c>
      <c r="D2">
        <v>2.3054990000000001E-2</v>
      </c>
      <c r="E2">
        <v>-6.67</v>
      </c>
      <c r="F2" s="5">
        <v>2.6000000000000001E-11</v>
      </c>
      <c r="G2" t="str">
        <f>IF(F2&lt;0.001,"***",IF(F2&lt;0.01,"**",IF(F2&lt;0.05,"*",IF(F2&lt;0.1,"^",""))))</f>
        <v>***</v>
      </c>
    </row>
    <row r="3" spans="1:7" x14ac:dyDescent="0.25">
      <c r="A3" t="s">
        <v>12</v>
      </c>
      <c r="B3">
        <v>-0.29891279999999998</v>
      </c>
      <c r="C3">
        <v>0.74162410000000001</v>
      </c>
      <c r="D3">
        <v>2.549481E-2</v>
      </c>
      <c r="E3">
        <v>-11.72</v>
      </c>
      <c r="F3" s="5">
        <v>0</v>
      </c>
      <c r="G3" t="str">
        <f>IF(F3&lt;0.001,"***",IF(F3&lt;0.01,"**",IF(F3&lt;0.05,"*",IF(F3&lt;0.1,"^",""))))</f>
        <v>***</v>
      </c>
    </row>
    <row r="5" spans="1:7" x14ac:dyDescent="0.25">
      <c r="B5" t="s">
        <v>16</v>
      </c>
      <c r="C5" t="s">
        <v>17</v>
      </c>
      <c r="D5" t="s">
        <v>18</v>
      </c>
      <c r="E5" t="s">
        <v>19</v>
      </c>
    </row>
    <row r="6" spans="1:7" x14ac:dyDescent="0.25">
      <c r="B6" t="s">
        <v>20</v>
      </c>
      <c r="C6" t="s">
        <v>21</v>
      </c>
      <c r="D6">
        <v>0.45193689999999997</v>
      </c>
      <c r="E6">
        <v>0.20424690000000001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39F6-6D56-4ABA-8869-3E4085BA21A1}">
  <dimension ref="A1:I16"/>
  <sheetViews>
    <sheetView workbookViewId="0">
      <selection activeCell="E6" sqref="E6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9" x14ac:dyDescent="0.25">
      <c r="A2" t="s">
        <v>13</v>
      </c>
      <c r="B2">
        <v>-0.18078549999999999</v>
      </c>
      <c r="C2">
        <v>0.83461439999999998</v>
      </c>
      <c r="D2">
        <v>2.3038090000000001E-2</v>
      </c>
      <c r="E2">
        <v>-7.85</v>
      </c>
      <c r="F2" s="18">
        <v>4.1999999999999996E-15</v>
      </c>
      <c r="G2" t="str">
        <f>IF(F2&lt;0.001,"***",IF(F2&lt;0.01,"**",IF(F2&lt;0.05,"*",IF(F2&lt;0.1,"^",""))))</f>
        <v>***</v>
      </c>
    </row>
    <row r="3" spans="1:9" x14ac:dyDescent="0.25">
      <c r="A3" t="s">
        <v>14</v>
      </c>
      <c r="B3">
        <v>-0.29811470000000001</v>
      </c>
      <c r="C3">
        <v>0.74221619999999999</v>
      </c>
      <c r="D3">
        <v>2.582899E-2</v>
      </c>
      <c r="E3">
        <v>-11.54</v>
      </c>
      <c r="F3" s="18">
        <v>0</v>
      </c>
      <c r="G3" t="str">
        <f>IF(F3&lt;0.001,"***",IF(F3&lt;0.01,"**",IF(F3&lt;0.05,"*",IF(F3&lt;0.1,"^",""))))</f>
        <v>***</v>
      </c>
    </row>
    <row r="5" spans="1:9" x14ac:dyDescent="0.25">
      <c r="A5" s="19"/>
      <c r="C5" t="s">
        <v>16</v>
      </c>
      <c r="D5" t="s">
        <v>17</v>
      </c>
      <c r="E5" t="s">
        <v>18</v>
      </c>
      <c r="F5" t="s">
        <v>134</v>
      </c>
      <c r="G5" t="s">
        <v>19</v>
      </c>
    </row>
    <row r="6" spans="1:9" x14ac:dyDescent="0.25">
      <c r="C6" t="s">
        <v>20</v>
      </c>
      <c r="D6" t="s">
        <v>21</v>
      </c>
      <c r="E6">
        <v>0.44582260000000001</v>
      </c>
      <c r="F6">
        <v>0.19875780000000001</v>
      </c>
    </row>
    <row r="15" spans="1:9" x14ac:dyDescent="0.25">
      <c r="D15">
        <v>-0.1537723</v>
      </c>
      <c r="E15">
        <v>2.3054990000000001E-2</v>
      </c>
      <c r="F15">
        <v>-0.18078549999999999</v>
      </c>
      <c r="G15">
        <v>2.3038090000000001E-2</v>
      </c>
      <c r="I15">
        <f>(D15-F15)/(SQRT((E15^2)+(G15^2)))</f>
        <v>0.82881055540845905</v>
      </c>
    </row>
    <row r="16" spans="1:9" x14ac:dyDescent="0.25">
      <c r="D16">
        <v>-0.29891279999999998</v>
      </c>
      <c r="E16">
        <v>2.549481E-2</v>
      </c>
      <c r="F16">
        <v>-0.29811470000000001</v>
      </c>
      <c r="G16">
        <v>2.582899E-2</v>
      </c>
      <c r="I16">
        <f>(D16-F16)/(SQRT((E16^2)+(G16^2)))</f>
        <v>-2.199096557810773E-2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CE3B-0399-4471-BD7F-139B81223C98}">
  <dimension ref="A2:I17"/>
  <sheetViews>
    <sheetView workbookViewId="0">
      <selection activeCell="J18" sqref="J18"/>
    </sheetView>
  </sheetViews>
  <sheetFormatPr defaultRowHeight="15" x14ac:dyDescent="0.25"/>
  <cols>
    <col min="1" max="1" width="24.42578125" bestFit="1" customWidth="1"/>
    <col min="2" max="5" width="15.7109375" style="3" customWidth="1"/>
    <col min="6" max="9" width="9.140625" style="3"/>
  </cols>
  <sheetData>
    <row r="2" spans="1:5" ht="15.75" thickBot="1" x14ac:dyDescent="0.3">
      <c r="A2" s="10"/>
      <c r="B2" s="15" t="s">
        <v>130</v>
      </c>
      <c r="C2" s="15" t="s">
        <v>131</v>
      </c>
      <c r="D2" s="15" t="s">
        <v>132</v>
      </c>
      <c r="E2" s="15" t="s">
        <v>133</v>
      </c>
    </row>
    <row r="3" spans="1:5" x14ac:dyDescent="0.25">
      <c r="A3" s="25" t="s">
        <v>0</v>
      </c>
      <c r="B3" s="8" t="str">
        <f>_xlfn.CONCAT(ROUND('mod1'!B2,4)," ",'mod1'!G2)</f>
        <v>-0.1161 ***</v>
      </c>
      <c r="C3" s="6" t="str">
        <f>_xlfn.CONCAT(ROUND(mod1L!B2,4)," ",mod1L!G2)</f>
        <v>-0.1338 ***</v>
      </c>
      <c r="D3" s="8" t="str">
        <f>_xlfn.CONCAT(ROUND('mod1.fr'!B2,4)," ",'mod1.fr'!G2)</f>
        <v>-0.1538 ***</v>
      </c>
      <c r="E3" s="6" t="str">
        <f>_xlfn.CONCAT(ROUND(mod1L.fr!B2,4)," ",mod1L.fr!G2)</f>
        <v>-0.1808 ***</v>
      </c>
    </row>
    <row r="4" spans="1:5" x14ac:dyDescent="0.25">
      <c r="A4" s="26" t="s">
        <v>1</v>
      </c>
      <c r="B4" s="9" t="str">
        <f>_xlfn.CONCAT("(",ROUND('mod1'!D2,4),")")</f>
        <v>(0.0189)</v>
      </c>
      <c r="C4" s="7" t="str">
        <f>_xlfn.CONCAT("(",ROUND(mod1L!D2,4),")")</f>
        <v>(0.0191)</v>
      </c>
      <c r="D4" s="9" t="str">
        <f>_xlfn.CONCAT("(",ROUND('mod1.fr'!D2,4),")")</f>
        <v>(0.0231)</v>
      </c>
      <c r="E4" s="7" t="str">
        <f>_xlfn.CONCAT("(",ROUND(mod1L.fr!D2,4),")")</f>
        <v>(0.023)</v>
      </c>
    </row>
    <row r="5" spans="1:5" x14ac:dyDescent="0.25">
      <c r="A5" s="25" t="s">
        <v>2</v>
      </c>
      <c r="B5" s="8" t="str">
        <f>_xlfn.CONCAT(ROUND('mod1'!B3,4)," ",'mod1'!G3)</f>
        <v>-0.2086 ***</v>
      </c>
      <c r="C5" s="6" t="str">
        <f>_xlfn.CONCAT(ROUND(mod1L!B3,4)," ",mod1L!G3)</f>
        <v>-0.2108 ***</v>
      </c>
      <c r="D5" s="8" t="str">
        <f>_xlfn.CONCAT(ROUND('mod1.fr'!B3,4)," ",'mod1.fr'!G3)</f>
        <v>-0.2989 ***</v>
      </c>
      <c r="E5" s="6" t="str">
        <f>_xlfn.CONCAT(ROUND(mod1L.fr!B3,4)," ",mod1L.fr!G3)</f>
        <v>-0.2981 ***</v>
      </c>
    </row>
    <row r="6" spans="1:5" x14ac:dyDescent="0.25">
      <c r="A6" s="26"/>
      <c r="B6" s="9" t="str">
        <f>_xlfn.CONCAT("(",ROUND('mod1'!D3,4),")")</f>
        <v>(0.0194)</v>
      </c>
      <c r="C6" s="7" t="str">
        <f>_xlfn.CONCAT("(",ROUND(mod1L!D3,4),")")</f>
        <v>(0.0198)</v>
      </c>
      <c r="D6" s="9" t="str">
        <f>_xlfn.CONCAT("(",ROUND('mod1.fr'!D3,4),")")</f>
        <v>(0.0255)</v>
      </c>
      <c r="E6" s="7" t="str">
        <f>_xlfn.CONCAT("(",ROUND(mod1L.fr!D3,4),")")</f>
        <v>(0.0258)</v>
      </c>
    </row>
    <row r="7" spans="1:5" ht="15.75" thickBot="1" x14ac:dyDescent="0.3">
      <c r="A7" s="16" t="s">
        <v>129</v>
      </c>
      <c r="B7" s="17"/>
      <c r="C7" s="17"/>
      <c r="D7" s="17">
        <f>ROUND('mod1.fr'!D6,4)</f>
        <v>0.45190000000000002</v>
      </c>
      <c r="E7" s="17">
        <f>ROUND(mod1L.fr!E6,4)</f>
        <v>0.44579999999999997</v>
      </c>
    </row>
    <row r="8" spans="1:5" x14ac:dyDescent="0.25">
      <c r="A8" t="s">
        <v>120</v>
      </c>
      <c r="B8" s="20">
        <v>16210</v>
      </c>
      <c r="C8" s="20">
        <v>15800</v>
      </c>
      <c r="D8" s="20">
        <v>16210</v>
      </c>
      <c r="E8" s="20">
        <v>15800</v>
      </c>
    </row>
    <row r="9" spans="1:5" x14ac:dyDescent="0.25">
      <c r="A9" t="s">
        <v>3</v>
      </c>
      <c r="B9" s="21">
        <v>281732</v>
      </c>
      <c r="C9" s="21">
        <v>273790.5</v>
      </c>
      <c r="D9" s="21">
        <v>280616.7</v>
      </c>
      <c r="E9" s="21">
        <v>272736</v>
      </c>
    </row>
    <row r="10" spans="1:5" x14ac:dyDescent="0.25">
      <c r="A10" t="s">
        <v>4</v>
      </c>
      <c r="B10" s="21">
        <v>281747.40000000002</v>
      </c>
      <c r="C10" s="21">
        <v>273805.8</v>
      </c>
      <c r="D10" s="21">
        <v>293503.59999999998</v>
      </c>
      <c r="E10" s="21">
        <v>285107.3</v>
      </c>
    </row>
    <row r="11" spans="1:5" x14ac:dyDescent="0.25">
      <c r="A11" t="s">
        <v>121</v>
      </c>
      <c r="B11" s="21">
        <v>-140864</v>
      </c>
      <c r="C11" s="21">
        <v>-136893.20000000001</v>
      </c>
      <c r="D11" s="21">
        <v>-138633.29999999999</v>
      </c>
      <c r="E11" s="21">
        <v>-134754.6</v>
      </c>
    </row>
    <row r="12" spans="1:5" ht="30" x14ac:dyDescent="0.25">
      <c r="A12" s="22" t="s">
        <v>135</v>
      </c>
      <c r="B12" s="23"/>
      <c r="C12" s="23"/>
      <c r="D12" s="24">
        <v>2.5160719999999998E-106</v>
      </c>
      <c r="E12" s="24">
        <v>2.7727630000000001E-101</v>
      </c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</sheetData>
  <mergeCells count="2">
    <mergeCell ref="A3:A4"/>
    <mergeCell ref="A5:A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7D5-46AB-4727-827C-31699C10B733}">
  <dimension ref="A1:G23"/>
  <sheetViews>
    <sheetView workbookViewId="0">
      <selection activeCell="K23" sqref="K23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 s="2">
        <v>-4.8079999999999998E-2</v>
      </c>
      <c r="C2" s="2">
        <v>0.95309999999999995</v>
      </c>
      <c r="D2" s="2">
        <v>1.9140000000000001E-2</v>
      </c>
      <c r="E2">
        <v>-2.512</v>
      </c>
      <c r="F2">
        <v>1.1990000000000001E-2</v>
      </c>
      <c r="G2" t="s">
        <v>22</v>
      </c>
    </row>
    <row r="3" spans="1:7" x14ac:dyDescent="0.25">
      <c r="A3" t="s">
        <v>12</v>
      </c>
      <c r="B3" s="2">
        <v>-0.10489999999999999</v>
      </c>
      <c r="C3" s="2">
        <v>0.90039999999999998</v>
      </c>
      <c r="D3" s="2">
        <v>2.026E-2</v>
      </c>
      <c r="E3">
        <v>-5.1769999999999996</v>
      </c>
      <c r="F3" s="2">
        <v>2.2600000000000001E-7</v>
      </c>
      <c r="G3" t="s">
        <v>11</v>
      </c>
    </row>
    <row r="4" spans="1:7" x14ac:dyDescent="0.25">
      <c r="A4" t="s">
        <v>23</v>
      </c>
      <c r="B4" s="2">
        <v>5.4089999999999999E-2</v>
      </c>
      <c r="C4" s="2">
        <v>1.056</v>
      </c>
      <c r="D4" s="2">
        <v>1.67E-2</v>
      </c>
      <c r="E4">
        <v>3.238</v>
      </c>
      <c r="F4">
        <v>1.1999999999999999E-3</v>
      </c>
      <c r="G4" t="s">
        <v>24</v>
      </c>
    </row>
    <row r="5" spans="1:7" x14ac:dyDescent="0.25">
      <c r="A5" t="s">
        <v>33</v>
      </c>
      <c r="B5" s="2">
        <v>-6.7220000000000002E-2</v>
      </c>
      <c r="C5" s="2">
        <v>0.93500000000000005</v>
      </c>
      <c r="D5" s="2">
        <v>3.7439999999999999E-3</v>
      </c>
      <c r="E5">
        <v>-17.952999999999999</v>
      </c>
      <c r="F5" s="2">
        <v>2E-16</v>
      </c>
      <c r="G5" t="s">
        <v>11</v>
      </c>
    </row>
    <row r="6" spans="1:7" x14ac:dyDescent="0.25">
      <c r="A6" t="s">
        <v>25</v>
      </c>
      <c r="B6" s="2">
        <v>-0.15770000000000001</v>
      </c>
      <c r="C6" s="2">
        <v>0.85409999999999997</v>
      </c>
      <c r="D6" s="2">
        <v>2.1139999999999999E-2</v>
      </c>
      <c r="E6">
        <v>-7.4580000000000002</v>
      </c>
      <c r="F6" s="2">
        <v>8.7699999999999995E-14</v>
      </c>
      <c r="G6" t="s">
        <v>11</v>
      </c>
    </row>
    <row r="7" spans="1:7" x14ac:dyDescent="0.25">
      <c r="A7" t="s">
        <v>26</v>
      </c>
      <c r="B7" s="2">
        <v>-1.2840000000000001E-2</v>
      </c>
      <c r="C7" s="2">
        <v>0.98719999999999997</v>
      </c>
      <c r="D7" s="2">
        <v>2.3060000000000001E-2</v>
      </c>
      <c r="E7">
        <v>-0.55600000000000005</v>
      </c>
      <c r="F7">
        <v>0.57787999999999995</v>
      </c>
    </row>
    <row r="8" spans="1:7" x14ac:dyDescent="0.25">
      <c r="A8" t="s">
        <v>27</v>
      </c>
      <c r="B8" s="2">
        <v>5.6250000000000001E-2</v>
      </c>
      <c r="C8" s="2">
        <v>1.0580000000000001</v>
      </c>
      <c r="D8" s="2">
        <v>2.5899999999999999E-2</v>
      </c>
      <c r="E8">
        <v>2.1720000000000002</v>
      </c>
      <c r="F8">
        <v>2.988E-2</v>
      </c>
      <c r="G8" t="s">
        <v>22</v>
      </c>
    </row>
    <row r="9" spans="1:7" x14ac:dyDescent="0.25">
      <c r="A9" t="s">
        <v>28</v>
      </c>
      <c r="B9" s="2">
        <v>-5.4769999999999999E-2</v>
      </c>
      <c r="C9" s="2">
        <v>0.94669999999999999</v>
      </c>
      <c r="D9" s="2">
        <v>4.564E-2</v>
      </c>
      <c r="E9">
        <v>-1.2</v>
      </c>
      <c r="F9">
        <v>0.23016</v>
      </c>
    </row>
    <row r="10" spans="1:7" x14ac:dyDescent="0.25">
      <c r="A10" t="s">
        <v>34</v>
      </c>
      <c r="B10" s="2">
        <v>-2.529E-3</v>
      </c>
      <c r="C10" s="2">
        <v>0.99750000000000005</v>
      </c>
      <c r="D10" s="2">
        <v>1.119E-2</v>
      </c>
      <c r="E10">
        <v>-0.22600000000000001</v>
      </c>
      <c r="F10">
        <v>0.82118000000000002</v>
      </c>
    </row>
    <row r="11" spans="1:7" x14ac:dyDescent="0.25">
      <c r="A11" t="s">
        <v>35</v>
      </c>
      <c r="B11" s="2">
        <v>9.4120000000000002E-3</v>
      </c>
      <c r="C11" s="2">
        <v>1.0089999999999999</v>
      </c>
      <c r="D11" s="2">
        <v>3.346E-3</v>
      </c>
      <c r="E11">
        <v>2.8130000000000002</v>
      </c>
      <c r="F11">
        <v>4.9100000000000003E-3</v>
      </c>
      <c r="G11" t="s">
        <v>24</v>
      </c>
    </row>
    <row r="12" spans="1:7" x14ac:dyDescent="0.25">
      <c r="A12" t="s">
        <v>31</v>
      </c>
      <c r="B12" s="2">
        <v>6.6890000000000005E-2</v>
      </c>
      <c r="C12" s="2">
        <v>1.069</v>
      </c>
      <c r="D12" s="2">
        <v>2.2769999999999999E-2</v>
      </c>
      <c r="E12">
        <v>2.9369999999999998</v>
      </c>
      <c r="F12">
        <v>3.31E-3</v>
      </c>
      <c r="G12" t="s">
        <v>24</v>
      </c>
    </row>
    <row r="13" spans="1:7" x14ac:dyDescent="0.25">
      <c r="A13" t="s">
        <v>32</v>
      </c>
      <c r="B13" s="2">
        <v>0.1701</v>
      </c>
      <c r="C13" s="2">
        <v>1.1850000000000001</v>
      </c>
      <c r="D13" s="2">
        <v>2.477E-2</v>
      </c>
      <c r="E13">
        <v>6.867</v>
      </c>
      <c r="F13" s="2">
        <v>6.5600000000000003E-12</v>
      </c>
      <c r="G13" t="s">
        <v>11</v>
      </c>
    </row>
    <row r="14" spans="1:7" x14ac:dyDescent="0.25">
      <c r="A14" t="s">
        <v>29</v>
      </c>
      <c r="B14" s="2">
        <v>0.11360000000000001</v>
      </c>
      <c r="C14" s="2">
        <v>1.1200000000000001</v>
      </c>
      <c r="D14" s="2">
        <v>3.8330000000000003E-2</v>
      </c>
      <c r="E14">
        <v>2.964</v>
      </c>
      <c r="F14">
        <v>3.0400000000000002E-3</v>
      </c>
      <c r="G14" t="s">
        <v>24</v>
      </c>
    </row>
    <row r="15" spans="1:7" x14ac:dyDescent="0.25">
      <c r="A15" t="s">
        <v>30</v>
      </c>
      <c r="B15" s="2">
        <v>1.374E-2</v>
      </c>
      <c r="C15" s="2">
        <v>1.014</v>
      </c>
      <c r="D15" s="2">
        <v>6.1289999999999997E-2</v>
      </c>
      <c r="E15">
        <v>0.224</v>
      </c>
      <c r="F15">
        <v>0.82257000000000002</v>
      </c>
    </row>
    <row r="16" spans="1:7" x14ac:dyDescent="0.25">
      <c r="A16" t="s">
        <v>36</v>
      </c>
      <c r="B16" s="2">
        <v>3.6189999999999998E-3</v>
      </c>
      <c r="C16" s="2">
        <v>1.004</v>
      </c>
      <c r="D16" s="2">
        <v>3.6640000000000002E-4</v>
      </c>
      <c r="E16">
        <v>9.875</v>
      </c>
      <c r="F16" s="2">
        <v>2E-16</v>
      </c>
      <c r="G16" t="s">
        <v>11</v>
      </c>
    </row>
    <row r="17" spans="1:7" x14ac:dyDescent="0.25">
      <c r="A17" t="s">
        <v>37</v>
      </c>
      <c r="B17" s="2">
        <v>-1.235E-3</v>
      </c>
      <c r="C17" s="2">
        <v>0.99880000000000002</v>
      </c>
      <c r="D17" s="2">
        <v>1.7039999999999999E-4</v>
      </c>
      <c r="E17">
        <v>-7.2460000000000004</v>
      </c>
      <c r="F17" s="2">
        <v>4.2799999999999999E-13</v>
      </c>
      <c r="G17" t="s">
        <v>11</v>
      </c>
    </row>
    <row r="18" spans="1:7" x14ac:dyDescent="0.25">
      <c r="A18" t="s">
        <v>38</v>
      </c>
      <c r="B18" s="2">
        <v>4.1149999999999997E-4</v>
      </c>
      <c r="C18" s="2">
        <v>1</v>
      </c>
      <c r="D18" s="2">
        <v>8.789E-5</v>
      </c>
      <c r="E18">
        <v>4.6820000000000004</v>
      </c>
      <c r="F18" s="2">
        <v>2.8399999999999999E-6</v>
      </c>
      <c r="G18" t="s">
        <v>11</v>
      </c>
    </row>
    <row r="19" spans="1:7" x14ac:dyDescent="0.25">
      <c r="A19" t="s">
        <v>39</v>
      </c>
      <c r="B19" s="2">
        <v>-2.555E-2</v>
      </c>
      <c r="C19" s="2">
        <v>0.9748</v>
      </c>
      <c r="D19" s="2">
        <v>1.805E-2</v>
      </c>
      <c r="E19">
        <v>-1.415</v>
      </c>
      <c r="F19">
        <v>0.157</v>
      </c>
    </row>
    <row r="20" spans="1:7" x14ac:dyDescent="0.25">
      <c r="A20" t="s">
        <v>40</v>
      </c>
      <c r="B20" s="2">
        <v>-3.3410000000000002E-2</v>
      </c>
      <c r="C20" s="2">
        <v>0.96709999999999996</v>
      </c>
      <c r="D20" s="2">
        <v>2.681E-2</v>
      </c>
      <c r="E20">
        <v>-1.246</v>
      </c>
      <c r="F20">
        <v>0.21260999999999999</v>
      </c>
    </row>
    <row r="21" spans="1:7" x14ac:dyDescent="0.25">
      <c r="A21" t="s">
        <v>41</v>
      </c>
      <c r="B21" s="2">
        <v>-6.0359999999999997E-2</v>
      </c>
      <c r="C21" s="2">
        <v>0.94140000000000001</v>
      </c>
      <c r="D21" s="2">
        <v>2.5080000000000002E-2</v>
      </c>
      <c r="E21">
        <v>-2.4060000000000001</v>
      </c>
      <c r="F21">
        <v>1.6119999999999999E-2</v>
      </c>
      <c r="G21" t="s">
        <v>22</v>
      </c>
    </row>
    <row r="22" spans="1:7" x14ac:dyDescent="0.25">
      <c r="A22" t="s">
        <v>42</v>
      </c>
      <c r="B22" s="2">
        <v>-0.12239999999999999</v>
      </c>
      <c r="C22" s="2">
        <v>0.88480000000000003</v>
      </c>
      <c r="D22" s="2">
        <v>2.7390000000000001E-2</v>
      </c>
      <c r="E22">
        <v>-4.4669999999999996</v>
      </c>
      <c r="F22" s="2">
        <v>7.9200000000000004E-6</v>
      </c>
      <c r="G22" t="s">
        <v>11</v>
      </c>
    </row>
    <row r="23" spans="1:7" x14ac:dyDescent="0.25">
      <c r="A23" t="s">
        <v>43</v>
      </c>
      <c r="B23" s="2">
        <v>-2.5350000000000001E-2</v>
      </c>
      <c r="C23" s="2">
        <v>0.97499999999999998</v>
      </c>
      <c r="D23" s="2">
        <v>2.274E-2</v>
      </c>
      <c r="E23">
        <v>-1.115</v>
      </c>
      <c r="F23">
        <v>0.26489000000000001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E240-8BA3-4E11-A133-272F923F781B}">
  <dimension ref="A1:G26"/>
  <sheetViews>
    <sheetView workbookViewId="0">
      <selection activeCell="A2" sqref="A2:A23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7" x14ac:dyDescent="0.25">
      <c r="A2" t="s">
        <v>10</v>
      </c>
      <c r="B2">
        <v>-4.56821164E-2</v>
      </c>
      <c r="C2">
        <v>0.95534560000000002</v>
      </c>
      <c r="D2">
        <v>2.28300447E-2</v>
      </c>
      <c r="E2">
        <v>-2</v>
      </c>
      <c r="F2" s="4">
        <v>4.4999999999999998E-2</v>
      </c>
      <c r="G2" t="str">
        <f>IF(F2&lt;0.001,"***",IF(F2&lt;0.01,"**",IF(F2&lt;0.05,"*",IF(F2&lt;0.1,"^",""))))</f>
        <v>*</v>
      </c>
    </row>
    <row r="3" spans="1:7" x14ac:dyDescent="0.25">
      <c r="A3" t="s">
        <v>12</v>
      </c>
      <c r="B3">
        <v>-0.12656020840000001</v>
      </c>
      <c r="C3">
        <v>0.88112109999999999</v>
      </c>
      <c r="D3">
        <v>2.5703354800000001E-2</v>
      </c>
      <c r="E3">
        <v>-4.92</v>
      </c>
      <c r="F3" s="4">
        <v>8.5000000000000001E-7</v>
      </c>
      <c r="G3" t="str">
        <f t="shared" ref="G3:G23" si="0">IF(F3&lt;0.001,"***",IF(F3&lt;0.01,"**",IF(F3&lt;0.05,"*",IF(F3&lt;0.1,"^",""))))</f>
        <v>***</v>
      </c>
    </row>
    <row r="4" spans="1:7" x14ac:dyDescent="0.25">
      <c r="A4" t="s">
        <v>23</v>
      </c>
      <c r="B4">
        <v>7.4793129400000005E-2</v>
      </c>
      <c r="C4">
        <v>1.0776612000000001</v>
      </c>
      <c r="D4">
        <v>2.1904366200000001E-2</v>
      </c>
      <c r="E4">
        <v>3.41</v>
      </c>
      <c r="F4" s="4">
        <v>6.4000000000000005E-4</v>
      </c>
      <c r="G4" t="str">
        <f t="shared" si="0"/>
        <v>***</v>
      </c>
    </row>
    <row r="5" spans="1:7" x14ac:dyDescent="0.25">
      <c r="A5" t="s">
        <v>33</v>
      </c>
      <c r="B5">
        <v>-6.6143354099999996E-2</v>
      </c>
      <c r="C5">
        <v>0.93599670000000001</v>
      </c>
      <c r="D5">
        <v>4.4351056000000002E-3</v>
      </c>
      <c r="E5">
        <v>-14.91</v>
      </c>
      <c r="F5" s="4">
        <v>0</v>
      </c>
      <c r="G5" t="str">
        <f t="shared" si="0"/>
        <v>***</v>
      </c>
    </row>
    <row r="6" spans="1:7" x14ac:dyDescent="0.25">
      <c r="A6" t="s">
        <v>25</v>
      </c>
      <c r="B6">
        <v>-0.20350003689999999</v>
      </c>
      <c r="C6">
        <v>0.81587019999999999</v>
      </c>
      <c r="D6">
        <v>2.8242382100000001E-2</v>
      </c>
      <c r="E6">
        <v>-7.21</v>
      </c>
      <c r="F6" s="4">
        <v>5.7999999999999995E-13</v>
      </c>
      <c r="G6" t="str">
        <f t="shared" si="0"/>
        <v>***</v>
      </c>
    </row>
    <row r="7" spans="1:7" x14ac:dyDescent="0.25">
      <c r="A7" t="s">
        <v>26</v>
      </c>
      <c r="B7">
        <v>-1.7541154100000001E-2</v>
      </c>
      <c r="C7">
        <v>0.98261180000000004</v>
      </c>
      <c r="D7">
        <v>3.0405769499999999E-2</v>
      </c>
      <c r="E7">
        <v>-0.57999999999999996</v>
      </c>
      <c r="F7" s="4">
        <v>0.56000000000000005</v>
      </c>
      <c r="G7" t="str">
        <f t="shared" si="0"/>
        <v/>
      </c>
    </row>
    <row r="8" spans="1:7" x14ac:dyDescent="0.25">
      <c r="A8" t="s">
        <v>27</v>
      </c>
      <c r="B8">
        <v>5.9365486299999999E-2</v>
      </c>
      <c r="C8">
        <v>1.0611630000000001</v>
      </c>
      <c r="D8">
        <v>3.0858357499999999E-2</v>
      </c>
      <c r="E8">
        <v>1.92</v>
      </c>
      <c r="F8" s="4">
        <v>5.3999999999999999E-2</v>
      </c>
      <c r="G8" t="str">
        <f t="shared" si="0"/>
        <v>^</v>
      </c>
    </row>
    <row r="9" spans="1:7" x14ac:dyDescent="0.25">
      <c r="A9" t="s">
        <v>28</v>
      </c>
      <c r="B9">
        <v>-8.20308436E-2</v>
      </c>
      <c r="C9">
        <v>0.92124349999999999</v>
      </c>
      <c r="D9">
        <v>5.47337673E-2</v>
      </c>
      <c r="E9">
        <v>-1.5</v>
      </c>
      <c r="F9" s="4">
        <v>0.13</v>
      </c>
      <c r="G9" t="str">
        <f t="shared" si="0"/>
        <v/>
      </c>
    </row>
    <row r="10" spans="1:7" x14ac:dyDescent="0.25">
      <c r="A10" t="s">
        <v>34</v>
      </c>
      <c r="B10">
        <v>-1.4026269999999999E-4</v>
      </c>
      <c r="C10">
        <v>0.99985970000000002</v>
      </c>
      <c r="D10">
        <v>1.32237008E-2</v>
      </c>
      <c r="E10">
        <v>-0.01</v>
      </c>
      <c r="F10" s="4">
        <v>0.99</v>
      </c>
      <c r="G10" t="str">
        <f t="shared" si="0"/>
        <v/>
      </c>
    </row>
    <row r="11" spans="1:7" x14ac:dyDescent="0.25">
      <c r="A11" t="s">
        <v>35</v>
      </c>
      <c r="B11">
        <v>1.07494958E-2</v>
      </c>
      <c r="C11">
        <v>1.0108075000000001</v>
      </c>
      <c r="D11">
        <v>3.8064405000000001E-3</v>
      </c>
      <c r="E11">
        <v>2.82</v>
      </c>
      <c r="F11" s="4">
        <v>4.7000000000000002E-3</v>
      </c>
      <c r="G11" t="str">
        <f t="shared" si="0"/>
        <v>**</v>
      </c>
    </row>
    <row r="12" spans="1:7" ht="14.25" customHeight="1" x14ac:dyDescent="0.25">
      <c r="A12" t="s">
        <v>31</v>
      </c>
      <c r="B12">
        <v>8.88909529E-2</v>
      </c>
      <c r="C12">
        <v>1.0929614999999999</v>
      </c>
      <c r="D12">
        <v>2.85072296E-2</v>
      </c>
      <c r="E12">
        <v>3.12</v>
      </c>
      <c r="F12" s="4">
        <v>1.8E-3</v>
      </c>
      <c r="G12" t="str">
        <f t="shared" si="0"/>
        <v>**</v>
      </c>
    </row>
    <row r="13" spans="1:7" x14ac:dyDescent="0.25">
      <c r="A13" t="s">
        <v>32</v>
      </c>
      <c r="B13">
        <v>0.20068042529999999</v>
      </c>
      <c r="C13">
        <v>1.2222341000000001</v>
      </c>
      <c r="D13">
        <v>3.1382048199999998E-2</v>
      </c>
      <c r="E13">
        <v>6.39</v>
      </c>
      <c r="F13" s="4">
        <v>1.5999999999999999E-10</v>
      </c>
      <c r="G13" t="str">
        <f t="shared" si="0"/>
        <v>***</v>
      </c>
    </row>
    <row r="14" spans="1:7" x14ac:dyDescent="0.25">
      <c r="A14" t="s">
        <v>29</v>
      </c>
      <c r="B14">
        <v>0.114005511</v>
      </c>
      <c r="C14">
        <v>1.1207583000000001</v>
      </c>
      <c r="D14">
        <v>4.6457946399999998E-2</v>
      </c>
      <c r="E14">
        <v>2.4500000000000002</v>
      </c>
      <c r="F14" s="4">
        <v>1.4E-2</v>
      </c>
      <c r="G14" t="str">
        <f t="shared" si="0"/>
        <v>*</v>
      </c>
    </row>
    <row r="15" spans="1:7" x14ac:dyDescent="0.25">
      <c r="A15" t="s">
        <v>30</v>
      </c>
      <c r="B15">
        <v>-4.5801228999999997E-3</v>
      </c>
      <c r="C15">
        <v>0.99543029999999999</v>
      </c>
      <c r="D15">
        <v>7.2625052900000001E-2</v>
      </c>
      <c r="E15">
        <v>-0.06</v>
      </c>
      <c r="F15" s="4">
        <v>0.95</v>
      </c>
      <c r="G15" t="str">
        <f t="shared" si="0"/>
        <v/>
      </c>
    </row>
    <row r="16" spans="1:7" x14ac:dyDescent="0.25">
      <c r="A16" t="s">
        <v>36</v>
      </c>
      <c r="B16">
        <v>4.2920932000000004E-3</v>
      </c>
      <c r="C16">
        <v>1.0043013000000001</v>
      </c>
      <c r="D16">
        <v>4.7626290000000001E-4</v>
      </c>
      <c r="E16">
        <v>9.01</v>
      </c>
      <c r="F16" s="4">
        <v>0</v>
      </c>
      <c r="G16" t="str">
        <f t="shared" si="0"/>
        <v>***</v>
      </c>
    </row>
    <row r="17" spans="1:7" x14ac:dyDescent="0.25">
      <c r="A17" t="s">
        <v>37</v>
      </c>
      <c r="B17">
        <v>-1.2385278E-3</v>
      </c>
      <c r="C17">
        <v>0.99876220000000004</v>
      </c>
      <c r="D17">
        <v>1.8667320000000001E-4</v>
      </c>
      <c r="E17">
        <v>-6.63</v>
      </c>
      <c r="F17" s="4">
        <v>3.3000000000000002E-11</v>
      </c>
      <c r="G17" t="str">
        <f t="shared" si="0"/>
        <v>***</v>
      </c>
    </row>
    <row r="18" spans="1:7" x14ac:dyDescent="0.25">
      <c r="A18" t="s">
        <v>38</v>
      </c>
      <c r="B18">
        <v>1.3785380000000001E-4</v>
      </c>
      <c r="C18">
        <v>1.0001378999999999</v>
      </c>
      <c r="D18">
        <v>1.085485E-4</v>
      </c>
      <c r="E18">
        <v>1.27</v>
      </c>
      <c r="F18" s="4">
        <v>0.2</v>
      </c>
      <c r="G18" t="str">
        <f t="shared" si="0"/>
        <v/>
      </c>
    </row>
    <row r="19" spans="1:7" x14ac:dyDescent="0.25">
      <c r="A19" t="s">
        <v>39</v>
      </c>
      <c r="B19">
        <v>-1.55687816E-2</v>
      </c>
      <c r="C19">
        <v>0.98455179999999998</v>
      </c>
      <c r="D19">
        <v>2.08561934E-2</v>
      </c>
      <c r="E19">
        <v>-0.75</v>
      </c>
      <c r="F19" s="4">
        <v>0.46</v>
      </c>
      <c r="G19" t="str">
        <f t="shared" si="0"/>
        <v/>
      </c>
    </row>
    <row r="20" spans="1:7" x14ac:dyDescent="0.25">
      <c r="A20" t="s">
        <v>40</v>
      </c>
      <c r="B20">
        <v>-8.6383261999999992E-3</v>
      </c>
      <c r="C20">
        <v>0.99139889999999997</v>
      </c>
      <c r="D20">
        <v>3.1485256900000001E-2</v>
      </c>
      <c r="E20">
        <v>-0.27</v>
      </c>
      <c r="F20" s="4">
        <v>0.78</v>
      </c>
      <c r="G20" t="str">
        <f t="shared" si="0"/>
        <v/>
      </c>
    </row>
    <row r="21" spans="1:7" x14ac:dyDescent="0.25">
      <c r="A21" t="s">
        <v>41</v>
      </c>
      <c r="B21">
        <v>-5.9081845399999999E-2</v>
      </c>
      <c r="C21">
        <v>0.94262959999999996</v>
      </c>
      <c r="D21">
        <v>3.2627461599999998E-2</v>
      </c>
      <c r="E21">
        <v>-1.81</v>
      </c>
      <c r="F21" s="4">
        <v>7.0000000000000007E-2</v>
      </c>
      <c r="G21" t="str">
        <f t="shared" si="0"/>
        <v>^</v>
      </c>
    </row>
    <row r="22" spans="1:7" x14ac:dyDescent="0.25">
      <c r="A22" t="s">
        <v>42</v>
      </c>
      <c r="B22">
        <v>-0.1475498019</v>
      </c>
      <c r="C22">
        <v>0.86281949999999996</v>
      </c>
      <c r="D22">
        <v>3.5556033899999999E-2</v>
      </c>
      <c r="E22">
        <v>-4.1500000000000004</v>
      </c>
      <c r="F22" s="4">
        <v>3.3000000000000003E-5</v>
      </c>
      <c r="G22" t="str">
        <f t="shared" si="0"/>
        <v>***</v>
      </c>
    </row>
    <row r="23" spans="1:7" x14ac:dyDescent="0.25">
      <c r="A23" t="s">
        <v>43</v>
      </c>
      <c r="B23">
        <v>-3.4055756200000002E-2</v>
      </c>
      <c r="C23">
        <v>0.96651759999999998</v>
      </c>
      <c r="D23">
        <v>2.95190114E-2</v>
      </c>
      <c r="E23">
        <v>-1.1499999999999999</v>
      </c>
      <c r="F23" s="4">
        <v>0.25</v>
      </c>
      <c r="G23" t="str">
        <f t="shared" si="0"/>
        <v/>
      </c>
    </row>
    <row r="25" spans="1:7" x14ac:dyDescent="0.25">
      <c r="B25" t="s">
        <v>16</v>
      </c>
      <c r="C25" t="s">
        <v>17</v>
      </c>
      <c r="D25" t="s">
        <v>18</v>
      </c>
      <c r="E25" t="s">
        <v>19</v>
      </c>
    </row>
    <row r="26" spans="1:7" x14ac:dyDescent="0.25">
      <c r="B26" t="s">
        <v>20</v>
      </c>
      <c r="C26" t="s">
        <v>21</v>
      </c>
      <c r="D26">
        <v>0.40113409999999999</v>
      </c>
      <c r="E26">
        <v>0.16090860000000001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134B-CC32-4797-AC24-588F553B59E7}">
  <dimension ref="A2:J23"/>
  <sheetViews>
    <sheetView workbookViewId="0">
      <selection activeCell="H29" sqref="H29"/>
    </sheetView>
  </sheetViews>
  <sheetFormatPr defaultRowHeight="15" x14ac:dyDescent="0.25"/>
  <cols>
    <col min="1" max="1" width="22.85546875" bestFit="1" customWidth="1"/>
    <col min="2" max="2" width="17.7109375" customWidth="1"/>
  </cols>
  <sheetData>
    <row r="2" spans="1:10" x14ac:dyDescent="0.25">
      <c r="A2" t="s">
        <v>13</v>
      </c>
      <c r="B2" s="2">
        <v>-6.2278405699999997E-2</v>
      </c>
      <c r="C2">
        <v>0.93962129999999999</v>
      </c>
      <c r="D2">
        <v>2.2914526399999999E-2</v>
      </c>
      <c r="E2">
        <v>-2.72</v>
      </c>
      <c r="F2" s="2">
        <v>6.6E-3</v>
      </c>
      <c r="G2" t="str">
        <f>IF(F2&lt;0.001,"***",IF(F2&lt;0.01,"**",IF(F2&lt;0.05,"*",IF(F2&lt;0.1,"^",""))))</f>
        <v>**</v>
      </c>
      <c r="J2" t="s">
        <v>10</v>
      </c>
    </row>
    <row r="3" spans="1:10" x14ac:dyDescent="0.25">
      <c r="A3" t="s">
        <v>14</v>
      </c>
      <c r="B3" s="2">
        <v>-0.1213656655</v>
      </c>
      <c r="C3">
        <v>0.88571</v>
      </c>
      <c r="D3">
        <v>2.6057200199999998E-2</v>
      </c>
      <c r="E3">
        <v>-4.66</v>
      </c>
      <c r="F3" s="2">
        <v>3.1999999999999999E-6</v>
      </c>
      <c r="G3" t="str">
        <f t="shared" ref="G3:G4" si="0">IF(F3&lt;0.001,"***",IF(F3&lt;0.01,"**",IF(F3&lt;0.05,"*",IF(F3&lt;0.1,"^",""))))</f>
        <v>***</v>
      </c>
      <c r="J3" t="s">
        <v>12</v>
      </c>
    </row>
    <row r="4" spans="1:10" x14ac:dyDescent="0.25">
      <c r="A4" t="s">
        <v>23</v>
      </c>
      <c r="B4" s="2">
        <v>6.8902801E-2</v>
      </c>
      <c r="C4">
        <v>1.0713321</v>
      </c>
      <c r="D4">
        <v>2.2079330899999999E-2</v>
      </c>
      <c r="E4">
        <v>3.12</v>
      </c>
      <c r="F4" s="2">
        <v>1.8E-3</v>
      </c>
      <c r="G4" t="str">
        <f t="shared" si="0"/>
        <v>**</v>
      </c>
      <c r="J4" t="s">
        <v>23</v>
      </c>
    </row>
    <row r="5" spans="1:10" x14ac:dyDescent="0.25">
      <c r="A5" t="s">
        <v>33</v>
      </c>
      <c r="B5" s="2">
        <v>-6.8568688000000003E-2</v>
      </c>
      <c r="C5">
        <v>0.93372929999999998</v>
      </c>
      <c r="D5">
        <v>4.4894256000000002E-3</v>
      </c>
      <c r="E5">
        <v>-15.27</v>
      </c>
      <c r="F5" s="2">
        <v>0</v>
      </c>
      <c r="G5" t="str">
        <f>IF(F6&lt;0.001,"***",IF(F6&lt;0.01,"**",IF(F6&lt;0.05,"*",IF(F6&lt;0.1,"^",""))))</f>
        <v>***</v>
      </c>
      <c r="J5" t="s">
        <v>33</v>
      </c>
    </row>
    <row r="6" spans="1:10" x14ac:dyDescent="0.25">
      <c r="A6" t="s">
        <v>25</v>
      </c>
      <c r="B6" s="2">
        <v>-0.20445268829999999</v>
      </c>
      <c r="C6">
        <v>0.81509330000000002</v>
      </c>
      <c r="D6">
        <v>2.8497695300000001E-2</v>
      </c>
      <c r="E6">
        <v>-7.17</v>
      </c>
      <c r="F6" s="2">
        <v>7.3000000000000002E-13</v>
      </c>
      <c r="G6" t="str">
        <f>IF(F7&lt;0.001,"***",IF(F7&lt;0.01,"**",IF(F7&lt;0.05,"*",IF(F7&lt;0.1,"^",""))))</f>
        <v/>
      </c>
      <c r="J6" t="s">
        <v>25</v>
      </c>
    </row>
    <row r="7" spans="1:10" x14ac:dyDescent="0.25">
      <c r="A7" t="s">
        <v>26</v>
      </c>
      <c r="B7" s="2">
        <v>-2.0242948600000001E-2</v>
      </c>
      <c r="C7">
        <v>0.97996059999999996</v>
      </c>
      <c r="D7">
        <v>3.0609930300000001E-2</v>
      </c>
      <c r="E7">
        <v>-0.66</v>
      </c>
      <c r="F7" s="2">
        <v>0.51</v>
      </c>
      <c r="G7" t="str">
        <f>IF(F8&lt;0.001,"***",IF(F8&lt;0.01,"**",IF(F8&lt;0.05,"*",IF(F8&lt;0.1,"^",""))))</f>
        <v>^</v>
      </c>
      <c r="J7" t="s">
        <v>26</v>
      </c>
    </row>
    <row r="8" spans="1:10" x14ac:dyDescent="0.25">
      <c r="A8" t="s">
        <v>27</v>
      </c>
      <c r="B8" s="2">
        <v>5.67235117E-2</v>
      </c>
      <c r="C8">
        <v>1.0583631</v>
      </c>
      <c r="D8">
        <v>3.0909272200000001E-2</v>
      </c>
      <c r="E8">
        <v>1.84</v>
      </c>
      <c r="F8" s="2">
        <v>6.6000000000000003E-2</v>
      </c>
      <c r="G8" t="str">
        <f>IF(F9&lt;0.001,"***",IF(F9&lt;0.01,"**",IF(F9&lt;0.05,"*",IF(F9&lt;0.1,"^",""))))</f>
        <v/>
      </c>
      <c r="J8" t="s">
        <v>27</v>
      </c>
    </row>
    <row r="9" spans="1:10" x14ac:dyDescent="0.25">
      <c r="A9" t="s">
        <v>28</v>
      </c>
      <c r="B9" s="2">
        <v>-7.7639575299999999E-2</v>
      </c>
      <c r="C9">
        <v>0.92529790000000001</v>
      </c>
      <c r="D9">
        <v>5.5077986500000002E-2</v>
      </c>
      <c r="E9">
        <v>-1.41</v>
      </c>
      <c r="F9" s="2">
        <v>0.16</v>
      </c>
      <c r="G9" t="str">
        <f>IF(F14&lt;0.001,"***",IF(F14&lt;0.01,"**",IF(F14&lt;0.05,"*",IF(F14&lt;0.1,"^",""))))</f>
        <v>*</v>
      </c>
      <c r="J9" t="s">
        <v>28</v>
      </c>
    </row>
    <row r="10" spans="1:10" x14ac:dyDescent="0.25">
      <c r="A10" t="s">
        <v>34</v>
      </c>
      <c r="B10" s="2">
        <v>-1.3086644999999999E-3</v>
      </c>
      <c r="C10">
        <v>0.99869220000000003</v>
      </c>
      <c r="D10">
        <v>1.32985623E-2</v>
      </c>
      <c r="E10">
        <v>-0.1</v>
      </c>
      <c r="F10" s="2">
        <v>0.92</v>
      </c>
      <c r="G10" t="str">
        <f>IF(F15&lt;0.001,"***",IF(F15&lt;0.01,"**",IF(F15&lt;0.05,"*",IF(F15&lt;0.1,"^",""))))</f>
        <v/>
      </c>
      <c r="J10" t="s">
        <v>34</v>
      </c>
    </row>
    <row r="11" spans="1:10" x14ac:dyDescent="0.25">
      <c r="A11" t="s">
        <v>35</v>
      </c>
      <c r="B11" s="2">
        <v>1.1880060600000001E-2</v>
      </c>
      <c r="C11">
        <v>1.0119509</v>
      </c>
      <c r="D11">
        <v>3.8413064000000002E-3</v>
      </c>
      <c r="E11">
        <v>3.09</v>
      </c>
      <c r="F11" s="2">
        <v>2E-3</v>
      </c>
      <c r="G11" t="str">
        <f>IF(F12&lt;0.001,"***",IF(F12&lt;0.01,"**",IF(F12&lt;0.05,"*",IF(F12&lt;0.1,"^",""))))</f>
        <v>*</v>
      </c>
      <c r="J11" t="s">
        <v>35</v>
      </c>
    </row>
    <row r="12" spans="1:10" x14ac:dyDescent="0.25">
      <c r="A12" t="s">
        <v>31</v>
      </c>
      <c r="B12" s="2">
        <v>6.0785915699999998E-2</v>
      </c>
      <c r="C12">
        <v>1.0626713999999999</v>
      </c>
      <c r="D12">
        <v>2.9395538499999999E-2</v>
      </c>
      <c r="E12">
        <v>2.0699999999999998</v>
      </c>
      <c r="F12" s="2">
        <v>3.9E-2</v>
      </c>
      <c r="G12" t="str">
        <f>IF(F13&lt;0.001,"***",IF(F13&lt;0.01,"**",IF(F13&lt;0.05,"*",IF(F13&lt;0.1,"^",""))))</f>
        <v>***</v>
      </c>
      <c r="J12" t="s">
        <v>31</v>
      </c>
    </row>
    <row r="13" spans="1:10" x14ac:dyDescent="0.25">
      <c r="A13" t="s">
        <v>32</v>
      </c>
      <c r="B13" s="2">
        <v>0.17702385339999999</v>
      </c>
      <c r="C13">
        <v>1.1936595999999999</v>
      </c>
      <c r="D13">
        <v>3.2394899900000003E-2</v>
      </c>
      <c r="E13">
        <v>5.46</v>
      </c>
      <c r="F13" s="2">
        <v>4.6000000000000002E-8</v>
      </c>
      <c r="G13" t="str">
        <f>IF(F5&lt;0.001,"***",IF(F5&lt;0.01,"**",IF(F5&lt;0.05,"*",IF(F5&lt;0.1,"^",""))))</f>
        <v>***</v>
      </c>
      <c r="J13" t="s">
        <v>32</v>
      </c>
    </row>
    <row r="14" spans="1:10" x14ac:dyDescent="0.25">
      <c r="A14" t="s">
        <v>29</v>
      </c>
      <c r="B14" s="2">
        <v>0.1004863902</v>
      </c>
      <c r="C14">
        <v>1.1057086</v>
      </c>
      <c r="D14">
        <v>4.7202009199999999E-2</v>
      </c>
      <c r="E14">
        <v>2.13</v>
      </c>
      <c r="F14" s="2">
        <v>3.3000000000000002E-2</v>
      </c>
      <c r="G14" t="str">
        <f>IF(F10&lt;0.001,"***",IF(F10&lt;0.01,"**",IF(F10&lt;0.05,"*",IF(F10&lt;0.1,"^",""))))</f>
        <v/>
      </c>
      <c r="J14" t="s">
        <v>29</v>
      </c>
    </row>
    <row r="15" spans="1:10" x14ac:dyDescent="0.25">
      <c r="A15" t="s">
        <v>30</v>
      </c>
      <c r="B15" s="2">
        <v>-1.5271320499999999E-2</v>
      </c>
      <c r="C15">
        <v>0.98484470000000002</v>
      </c>
      <c r="D15">
        <v>7.3063751999999996E-2</v>
      </c>
      <c r="E15">
        <v>-0.21</v>
      </c>
      <c r="F15" s="2">
        <v>0.83</v>
      </c>
      <c r="G15" t="str">
        <f>IF(F11&lt;0.001,"***",IF(F11&lt;0.01,"**",IF(F11&lt;0.05,"*",IF(F11&lt;0.1,"^",""))))</f>
        <v>**</v>
      </c>
      <c r="J15" t="s">
        <v>30</v>
      </c>
    </row>
    <row r="16" spans="1:10" x14ac:dyDescent="0.25">
      <c r="A16" t="s">
        <v>36</v>
      </c>
      <c r="B16" s="2">
        <v>4.1123968999999998E-3</v>
      </c>
      <c r="C16">
        <v>1.0041209</v>
      </c>
      <c r="D16">
        <v>4.8344909999999998E-4</v>
      </c>
      <c r="E16">
        <v>8.51</v>
      </c>
      <c r="F16" s="2">
        <v>0</v>
      </c>
      <c r="G16" t="str">
        <f t="shared" ref="G16:G23" si="1">IF(F16&lt;0.001,"***",IF(F16&lt;0.01,"**",IF(F16&lt;0.05,"*",IF(F16&lt;0.1,"^",""))))</f>
        <v>***</v>
      </c>
      <c r="J16" t="s">
        <v>36</v>
      </c>
    </row>
    <row r="17" spans="1:10" x14ac:dyDescent="0.25">
      <c r="A17" t="s">
        <v>37</v>
      </c>
      <c r="B17" s="2">
        <v>-1.2577511999999999E-3</v>
      </c>
      <c r="C17">
        <v>0.99874300000000005</v>
      </c>
      <c r="D17">
        <v>1.8733749999999999E-4</v>
      </c>
      <c r="E17">
        <v>-6.71</v>
      </c>
      <c r="F17" s="2">
        <v>1.8999999999999999E-11</v>
      </c>
      <c r="G17" t="str">
        <f t="shared" si="1"/>
        <v>***</v>
      </c>
      <c r="J17" t="s">
        <v>37</v>
      </c>
    </row>
    <row r="18" spans="1:10" x14ac:dyDescent="0.25">
      <c r="A18" t="s">
        <v>38</v>
      </c>
      <c r="B18" s="2">
        <v>1.4844829999999999E-4</v>
      </c>
      <c r="C18">
        <v>1.0001485000000001</v>
      </c>
      <c r="D18">
        <v>1.089263E-4</v>
      </c>
      <c r="E18">
        <v>1.36</v>
      </c>
      <c r="F18" s="2">
        <v>0.17</v>
      </c>
      <c r="G18" t="str">
        <f t="shared" si="1"/>
        <v/>
      </c>
      <c r="J18" t="s">
        <v>38</v>
      </c>
    </row>
    <row r="19" spans="1:10" x14ac:dyDescent="0.25">
      <c r="A19" t="s">
        <v>39</v>
      </c>
      <c r="B19" s="2">
        <v>-1.27815115E-2</v>
      </c>
      <c r="C19">
        <v>0.98729979999999995</v>
      </c>
      <c r="D19">
        <v>2.1091950599999999E-2</v>
      </c>
      <c r="E19">
        <v>-0.61</v>
      </c>
      <c r="F19" s="2">
        <v>0.54</v>
      </c>
      <c r="G19" t="str">
        <f t="shared" si="1"/>
        <v/>
      </c>
      <c r="J19" t="s">
        <v>39</v>
      </c>
    </row>
    <row r="20" spans="1:10" x14ac:dyDescent="0.25">
      <c r="A20" t="s">
        <v>40</v>
      </c>
      <c r="B20" s="2">
        <v>-1.4863102099999999E-2</v>
      </c>
      <c r="C20">
        <v>0.98524679999999998</v>
      </c>
      <c r="D20">
        <v>3.1686651099999998E-2</v>
      </c>
      <c r="E20">
        <v>-0.47</v>
      </c>
      <c r="F20" s="2">
        <v>0.64</v>
      </c>
      <c r="G20" t="str">
        <f t="shared" si="1"/>
        <v/>
      </c>
      <c r="J20" t="s">
        <v>40</v>
      </c>
    </row>
    <row r="21" spans="1:10" x14ac:dyDescent="0.25">
      <c r="A21" t="s">
        <v>41</v>
      </c>
      <c r="B21" s="2">
        <v>-6.1140963100000001E-2</v>
      </c>
      <c r="C21">
        <v>0.94069060000000004</v>
      </c>
      <c r="D21">
        <v>3.2899478199999999E-2</v>
      </c>
      <c r="E21">
        <v>-1.86</v>
      </c>
      <c r="F21" s="2">
        <v>6.3E-2</v>
      </c>
      <c r="G21" t="str">
        <f t="shared" si="1"/>
        <v>^</v>
      </c>
      <c r="J21" t="s">
        <v>41</v>
      </c>
    </row>
    <row r="22" spans="1:10" x14ac:dyDescent="0.25">
      <c r="A22" t="s">
        <v>42</v>
      </c>
      <c r="B22" s="2">
        <v>-0.15551543200000001</v>
      </c>
      <c r="C22">
        <v>0.85597389999999995</v>
      </c>
      <c r="D22">
        <v>3.59015055E-2</v>
      </c>
      <c r="E22">
        <v>-4.33</v>
      </c>
      <c r="F22" s="2">
        <v>1.5E-5</v>
      </c>
      <c r="G22" t="str">
        <f t="shared" si="1"/>
        <v>***</v>
      </c>
      <c r="J22" t="s">
        <v>42</v>
      </c>
    </row>
    <row r="23" spans="1:10" x14ac:dyDescent="0.25">
      <c r="A23" t="s">
        <v>43</v>
      </c>
      <c r="B23" s="2">
        <v>-4.3761805899999999E-2</v>
      </c>
      <c r="C23">
        <v>0.95718190000000003</v>
      </c>
      <c r="D23">
        <v>2.97146987E-2</v>
      </c>
      <c r="E23">
        <v>-1.47</v>
      </c>
      <c r="F23" s="2">
        <v>0.14000000000000001</v>
      </c>
      <c r="G23" t="str">
        <f t="shared" si="1"/>
        <v/>
      </c>
      <c r="J23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1CC-4AD7-4F01-92CC-CD9E88D84BA2}">
  <dimension ref="A1:G29"/>
  <sheetViews>
    <sheetView workbookViewId="0">
      <selection activeCell="A27" sqref="A27:XFD27"/>
    </sheetView>
  </sheetViews>
  <sheetFormatPr defaultRowHeight="15" x14ac:dyDescent="0.25"/>
  <cols>
    <col min="1" max="1" width="20.85546875" bestFit="1" customWidth="1"/>
  </cols>
  <sheetData>
    <row r="1" spans="1:7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7" x14ac:dyDescent="0.25">
      <c r="A2" t="s">
        <v>10</v>
      </c>
      <c r="B2" s="2">
        <v>-3.8019999999999998E-2</v>
      </c>
      <c r="C2" s="2">
        <v>0.9627</v>
      </c>
      <c r="D2" s="2">
        <v>1.915E-2</v>
      </c>
      <c r="E2">
        <v>-1.9850000000000001</v>
      </c>
      <c r="F2">
        <v>4.7156000000000003E-2</v>
      </c>
      <c r="G2" t="s">
        <v>22</v>
      </c>
    </row>
    <row r="3" spans="1:7" x14ac:dyDescent="0.25">
      <c r="A3" t="s">
        <v>12</v>
      </c>
      <c r="B3" s="2">
        <v>-8.9849999999999999E-2</v>
      </c>
      <c r="C3" s="2">
        <v>0.91410000000000002</v>
      </c>
      <c r="D3" s="2">
        <v>2.027E-2</v>
      </c>
      <c r="E3">
        <v>-4.4320000000000004</v>
      </c>
      <c r="F3" s="2">
        <v>9.3200000000000006E-6</v>
      </c>
      <c r="G3" t="s">
        <v>11</v>
      </c>
    </row>
    <row r="4" spans="1:7" x14ac:dyDescent="0.25">
      <c r="A4" t="s">
        <v>23</v>
      </c>
      <c r="B4" s="2">
        <v>4.734E-2</v>
      </c>
      <c r="C4" s="2">
        <v>1.048</v>
      </c>
      <c r="D4" s="2">
        <v>1.6750000000000001E-2</v>
      </c>
      <c r="E4">
        <v>2.827</v>
      </c>
      <c r="F4">
        <v>4.6969999999999998E-3</v>
      </c>
      <c r="G4" t="s">
        <v>24</v>
      </c>
    </row>
    <row r="5" spans="1:7" x14ac:dyDescent="0.25">
      <c r="A5" t="s">
        <v>33</v>
      </c>
      <c r="B5" s="2">
        <v>-4.546E-2</v>
      </c>
      <c r="C5" s="2">
        <v>0.9556</v>
      </c>
      <c r="D5" s="2">
        <v>4.2069999999999998E-3</v>
      </c>
      <c r="E5">
        <v>-10.805999999999999</v>
      </c>
      <c r="F5" s="2">
        <v>2E-16</v>
      </c>
      <c r="G5" t="s">
        <v>11</v>
      </c>
    </row>
    <row r="6" spans="1:7" x14ac:dyDescent="0.25">
      <c r="A6" t="s">
        <v>25</v>
      </c>
      <c r="B6" s="2">
        <v>-0.13869999999999999</v>
      </c>
      <c r="C6" s="2">
        <v>0.87050000000000005</v>
      </c>
      <c r="D6" s="2">
        <v>2.1229999999999999E-2</v>
      </c>
      <c r="E6">
        <v>-6.532</v>
      </c>
      <c r="F6" s="2">
        <v>6.4799999999999999E-11</v>
      </c>
      <c r="G6" t="s">
        <v>11</v>
      </c>
    </row>
    <row r="7" spans="1:7" x14ac:dyDescent="0.25">
      <c r="A7" t="s">
        <v>26</v>
      </c>
      <c r="B7" s="2">
        <v>-1.8700000000000001E-2</v>
      </c>
      <c r="C7" s="2">
        <v>0.98150000000000004</v>
      </c>
      <c r="D7" s="2">
        <v>2.308E-2</v>
      </c>
      <c r="E7">
        <v>-0.81</v>
      </c>
      <c r="F7">
        <v>0.41792400000000002</v>
      </c>
    </row>
    <row r="8" spans="1:7" x14ac:dyDescent="0.25">
      <c r="A8" t="s">
        <v>27</v>
      </c>
      <c r="B8" s="2">
        <v>4.4179999999999997E-2</v>
      </c>
      <c r="C8" s="2">
        <v>1.0449999999999999</v>
      </c>
      <c r="D8" s="2">
        <v>2.5940000000000001E-2</v>
      </c>
      <c r="E8">
        <v>1.7030000000000001</v>
      </c>
      <c r="F8">
        <v>8.8570999999999997E-2</v>
      </c>
      <c r="G8" t="s">
        <v>44</v>
      </c>
    </row>
    <row r="9" spans="1:7" x14ac:dyDescent="0.25">
      <c r="A9" t="s">
        <v>28</v>
      </c>
      <c r="B9" s="2">
        <v>-2.8930000000000001E-2</v>
      </c>
      <c r="C9" s="2">
        <v>0.97150000000000003</v>
      </c>
      <c r="D9" s="2">
        <v>4.5699999999999998E-2</v>
      </c>
      <c r="E9">
        <v>-0.63300000000000001</v>
      </c>
      <c r="F9">
        <v>0.52665600000000001</v>
      </c>
    </row>
    <row r="10" spans="1:7" ht="17.25" customHeight="1" x14ac:dyDescent="0.25">
      <c r="A10" t="s">
        <v>34</v>
      </c>
      <c r="B10" s="2">
        <v>-5.0879999999999996E-3</v>
      </c>
      <c r="C10" s="2">
        <v>0.99490000000000001</v>
      </c>
      <c r="D10" s="2">
        <v>1.123E-2</v>
      </c>
      <c r="E10">
        <v>-0.45300000000000001</v>
      </c>
      <c r="F10">
        <v>0.65055600000000002</v>
      </c>
    </row>
    <row r="11" spans="1:7" x14ac:dyDescent="0.25">
      <c r="A11" t="s">
        <v>35</v>
      </c>
      <c r="B11" s="2">
        <v>1.128E-2</v>
      </c>
      <c r="C11" s="2">
        <v>1.0109999999999999</v>
      </c>
      <c r="D11" s="2">
        <v>3.3340000000000002E-3</v>
      </c>
      <c r="E11">
        <v>3.3849999999999998</v>
      </c>
      <c r="F11">
        <v>7.1199999999999996E-4</v>
      </c>
      <c r="G11" t="s">
        <v>11</v>
      </c>
    </row>
    <row r="12" spans="1:7" x14ac:dyDescent="0.25">
      <c r="A12" t="s">
        <v>31</v>
      </c>
      <c r="B12" s="2">
        <v>7.1179999999999993E-2</v>
      </c>
      <c r="C12" s="2">
        <v>1.0740000000000001</v>
      </c>
      <c r="D12" s="2">
        <v>2.281E-2</v>
      </c>
      <c r="E12">
        <v>3.12</v>
      </c>
      <c r="F12">
        <v>1.807E-3</v>
      </c>
      <c r="G12" t="s">
        <v>24</v>
      </c>
    </row>
    <row r="13" spans="1:7" x14ac:dyDescent="0.25">
      <c r="A13" t="s">
        <v>32</v>
      </c>
      <c r="B13" s="2">
        <v>0.17660000000000001</v>
      </c>
      <c r="C13" s="2">
        <v>1.1930000000000001</v>
      </c>
      <c r="D13" s="2">
        <v>2.4819999999999998E-2</v>
      </c>
      <c r="E13">
        <v>7.1139999999999999</v>
      </c>
      <c r="F13" s="2">
        <v>1.1200000000000001E-12</v>
      </c>
      <c r="G13" t="s">
        <v>11</v>
      </c>
    </row>
    <row r="14" spans="1:7" x14ac:dyDescent="0.25">
      <c r="A14" t="s">
        <v>29</v>
      </c>
      <c r="B14" s="2">
        <v>0.1197</v>
      </c>
      <c r="C14" s="2">
        <v>1.127</v>
      </c>
      <c r="D14" s="2">
        <v>3.848E-2</v>
      </c>
      <c r="E14">
        <v>3.11</v>
      </c>
      <c r="F14">
        <v>1.8680000000000001E-3</v>
      </c>
      <c r="G14" t="s">
        <v>24</v>
      </c>
    </row>
    <row r="15" spans="1:7" x14ac:dyDescent="0.25">
      <c r="A15" t="s">
        <v>30</v>
      </c>
      <c r="B15" s="2">
        <v>2.7119999999999998E-2</v>
      </c>
      <c r="C15" s="2">
        <v>1.0269999999999999</v>
      </c>
      <c r="D15" s="2">
        <v>6.1429999999999998E-2</v>
      </c>
      <c r="E15">
        <v>0.441</v>
      </c>
      <c r="F15">
        <v>0.65890000000000004</v>
      </c>
    </row>
    <row r="16" spans="1:7" x14ac:dyDescent="0.25">
      <c r="A16" t="s">
        <v>36</v>
      </c>
      <c r="B16" s="2">
        <v>3.8449999999999999E-3</v>
      </c>
      <c r="C16" s="2">
        <v>1.004</v>
      </c>
      <c r="D16" s="2">
        <v>3.6749999999999999E-4</v>
      </c>
      <c r="E16">
        <v>10.462999999999999</v>
      </c>
      <c r="F16" s="2">
        <v>2E-16</v>
      </c>
      <c r="G16" t="s">
        <v>11</v>
      </c>
    </row>
    <row r="17" spans="1:7" x14ac:dyDescent="0.25">
      <c r="A17" t="s">
        <v>37</v>
      </c>
      <c r="B17" s="2">
        <v>-1.271E-3</v>
      </c>
      <c r="C17" s="2">
        <v>0.99870000000000003</v>
      </c>
      <c r="D17" s="2">
        <v>1.6860000000000001E-4</v>
      </c>
      <c r="E17">
        <v>-7.5369999999999999</v>
      </c>
      <c r="F17" s="2">
        <v>4.8199999999999999E-14</v>
      </c>
      <c r="G17" t="s">
        <v>11</v>
      </c>
    </row>
    <row r="18" spans="1:7" x14ac:dyDescent="0.25">
      <c r="A18" t="s">
        <v>38</v>
      </c>
      <c r="B18" s="2">
        <v>5.3810000000000001E-4</v>
      </c>
      <c r="C18" s="2">
        <v>1.0009999999999999</v>
      </c>
      <c r="D18" s="2">
        <v>8.8269999999999993E-5</v>
      </c>
      <c r="E18">
        <v>6.0960000000000001</v>
      </c>
      <c r="F18" s="2">
        <v>1.09E-9</v>
      </c>
      <c r="G18" t="s">
        <v>11</v>
      </c>
    </row>
    <row r="19" spans="1:7" x14ac:dyDescent="0.25">
      <c r="A19" t="s">
        <v>39</v>
      </c>
      <c r="B19" s="2">
        <v>-1.9619999999999999E-2</v>
      </c>
      <c r="C19" s="2">
        <v>0.98060000000000003</v>
      </c>
      <c r="D19" s="2">
        <v>1.8069999999999999E-2</v>
      </c>
      <c r="E19">
        <v>-1.0860000000000001</v>
      </c>
      <c r="F19">
        <v>0.27765600000000001</v>
      </c>
    </row>
    <row r="20" spans="1:7" x14ac:dyDescent="0.25">
      <c r="A20" t="s">
        <v>40</v>
      </c>
      <c r="B20" s="2">
        <v>-2.1309999999999999E-2</v>
      </c>
      <c r="C20" s="2">
        <v>0.97889999999999999</v>
      </c>
      <c r="D20" s="2">
        <v>2.6849999999999999E-2</v>
      </c>
      <c r="E20">
        <v>-0.79400000000000004</v>
      </c>
      <c r="F20">
        <v>0.42740400000000001</v>
      </c>
    </row>
    <row r="21" spans="1:7" x14ac:dyDescent="0.25">
      <c r="A21" t="s">
        <v>41</v>
      </c>
      <c r="B21" s="2">
        <v>-8.906E-2</v>
      </c>
      <c r="C21" s="2">
        <v>0.91479999999999995</v>
      </c>
      <c r="D21" s="2">
        <v>2.5329999999999998E-2</v>
      </c>
      <c r="E21">
        <v>-3.516</v>
      </c>
      <c r="F21">
        <v>4.3800000000000002E-4</v>
      </c>
      <c r="G21" t="s">
        <v>11</v>
      </c>
    </row>
    <row r="22" spans="1:7" x14ac:dyDescent="0.25">
      <c r="A22" t="s">
        <v>42</v>
      </c>
      <c r="B22" s="2">
        <v>-0.18659999999999999</v>
      </c>
      <c r="C22" s="2">
        <v>0.82979999999999998</v>
      </c>
      <c r="D22" s="2">
        <v>2.7969999999999998E-2</v>
      </c>
      <c r="E22">
        <v>-6.6710000000000003</v>
      </c>
      <c r="F22" s="2">
        <v>2.5299999999999999E-11</v>
      </c>
      <c r="G22" t="s">
        <v>11</v>
      </c>
    </row>
    <row r="23" spans="1:7" x14ac:dyDescent="0.25">
      <c r="A23" t="s">
        <v>43</v>
      </c>
      <c r="B23" s="2">
        <v>-7.1300000000000002E-2</v>
      </c>
      <c r="C23" s="2">
        <v>0.93120000000000003</v>
      </c>
      <c r="D23" s="2">
        <v>2.316E-2</v>
      </c>
      <c r="E23">
        <v>-3.0779999999999998</v>
      </c>
      <c r="F23">
        <v>2.0799999999999998E-3</v>
      </c>
      <c r="G23" t="s">
        <v>24</v>
      </c>
    </row>
    <row r="24" spans="1:7" x14ac:dyDescent="0.25">
      <c r="A24" t="s">
        <v>45</v>
      </c>
      <c r="B24" s="2">
        <v>-6.5060000000000007E-2</v>
      </c>
      <c r="C24" s="2">
        <v>0.93700000000000006</v>
      </c>
      <c r="D24" s="2">
        <v>5.9090000000000002E-3</v>
      </c>
      <c r="E24">
        <v>-11.01</v>
      </c>
      <c r="F24" s="2">
        <v>2E-16</v>
      </c>
      <c r="G24" t="s">
        <v>11</v>
      </c>
    </row>
    <row r="25" spans="1:7" x14ac:dyDescent="0.25">
      <c r="A25" t="s">
        <v>46</v>
      </c>
      <c r="B25" s="2">
        <v>-5.7250000000000002E-2</v>
      </c>
      <c r="C25" s="2">
        <v>0.94440000000000002</v>
      </c>
      <c r="D25" s="2">
        <v>4.1549999999999998E-3</v>
      </c>
      <c r="E25">
        <v>-13.778</v>
      </c>
      <c r="F25" s="2">
        <v>2E-16</v>
      </c>
      <c r="G25" t="s">
        <v>11</v>
      </c>
    </row>
    <row r="26" spans="1:7" x14ac:dyDescent="0.25">
      <c r="A26" t="s">
        <v>48</v>
      </c>
      <c r="B26" s="2">
        <v>-0.45079999999999998</v>
      </c>
      <c r="C26" s="2">
        <v>0.6371</v>
      </c>
      <c r="D26" s="2">
        <v>9.3490000000000004E-2</v>
      </c>
      <c r="E26">
        <v>-4.8220000000000001</v>
      </c>
      <c r="F26" s="2">
        <v>1.42E-6</v>
      </c>
      <c r="G26" t="s">
        <v>11</v>
      </c>
    </row>
    <row r="27" spans="1:7" x14ac:dyDescent="0.25">
      <c r="A27" t="s">
        <v>47</v>
      </c>
      <c r="B27" s="2">
        <v>-0.36499999999999999</v>
      </c>
      <c r="C27" s="2">
        <v>0.69420000000000004</v>
      </c>
      <c r="D27" s="2">
        <v>5.0340000000000003E-2</v>
      </c>
      <c r="E27">
        <v>-7.2510000000000003</v>
      </c>
      <c r="F27" s="2">
        <v>4.1200000000000001E-13</v>
      </c>
      <c r="G27" t="s">
        <v>11</v>
      </c>
    </row>
    <row r="28" spans="1:7" x14ac:dyDescent="0.25">
      <c r="A28" t="s">
        <v>49</v>
      </c>
      <c r="B28" s="2">
        <v>4.6989999999999997E-2</v>
      </c>
      <c r="C28" s="2">
        <v>1.048</v>
      </c>
      <c r="D28" s="2">
        <v>0.25869999999999999</v>
      </c>
      <c r="E28">
        <v>0.182</v>
      </c>
      <c r="F28">
        <v>0.85589400000000004</v>
      </c>
    </row>
    <row r="29" spans="1:7" x14ac:dyDescent="0.25">
      <c r="A29" t="s">
        <v>50</v>
      </c>
      <c r="B29" s="2">
        <v>-0.32400000000000001</v>
      </c>
      <c r="C29" s="2">
        <v>0.72330000000000005</v>
      </c>
      <c r="D29" s="2">
        <v>4.8930000000000001E-2</v>
      </c>
      <c r="E29">
        <v>-6.6219999999999999</v>
      </c>
      <c r="F29" s="2">
        <v>3.55E-11</v>
      </c>
      <c r="G2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mod1</vt:lpstr>
      <vt:lpstr>mod1L</vt:lpstr>
      <vt:lpstr>mod1.fr</vt:lpstr>
      <vt:lpstr>mod1L.fr</vt:lpstr>
      <vt:lpstr>Table2</vt:lpstr>
      <vt:lpstr>mod2</vt:lpstr>
      <vt:lpstr>mod2.fr</vt:lpstr>
      <vt:lpstr>mod2L.fr</vt:lpstr>
      <vt:lpstr>mod3</vt:lpstr>
      <vt:lpstr>mod3.fr</vt:lpstr>
      <vt:lpstr>mod4</vt:lpstr>
      <vt:lpstr>mod4.fr</vt:lpstr>
      <vt:lpstr>Table3</vt:lpstr>
      <vt:lpstr>mof4.fr_female</vt:lpstr>
      <vt:lpstr>mod.fr.int_female</vt:lpstr>
      <vt:lpstr>mof4.fr_male</vt:lpstr>
      <vt:lpstr>mod4.fr.int_male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 Cayce Groves</dc:creator>
  <cp:lastModifiedBy>Jeremy Groves</cp:lastModifiedBy>
  <dcterms:created xsi:type="dcterms:W3CDTF">2022-02-09T01:07:31Z</dcterms:created>
  <dcterms:modified xsi:type="dcterms:W3CDTF">2022-02-17T19:38:08Z</dcterms:modified>
</cp:coreProperties>
</file>