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cuments\Projects\Obesity_Redo\Analysis\Paper\"/>
    </mc:Choice>
  </mc:AlternateContent>
  <xr:revisionPtr revIDLastSave="0" documentId="13_ncr:1_{A0F0412C-3A05-448B-8BB9-DBCEFCDDCD07}" xr6:coauthVersionLast="47" xr6:coauthVersionMax="47" xr10:uidLastSave="{00000000-0000-0000-0000-000000000000}"/>
  <bookViews>
    <workbookView xWindow="-120" yWindow="-120" windowWidth="29040" windowHeight="15990" activeTab="4" xr2:uid="{2117FDC6-2EA3-4270-B58E-054E1375CB25}"/>
  </bookViews>
  <sheets>
    <sheet name="Table 1" sheetId="40" r:id="rId1"/>
    <sheet name="Table2" sheetId="1" r:id="rId2"/>
    <sheet name="Table3" sheetId="12" r:id="rId3"/>
    <sheet name="Table 4" sheetId="17" r:id="rId4"/>
    <sheet name="Table 5" sheetId="49" r:id="rId5"/>
    <sheet name="Full Sample by BMI Level" sheetId="39" r:id="rId6"/>
    <sheet name="Sheet2" sheetId="38" r:id="rId7"/>
    <sheet name="mod1" sheetId="2" r:id="rId8"/>
    <sheet name="mod1L" sheetId="3" r:id="rId9"/>
    <sheet name="mod1.fr" sheetId="4" r:id="rId10"/>
    <sheet name="mod1L.fr" sheetId="5" r:id="rId11"/>
    <sheet name="mod2" sheetId="6" r:id="rId12"/>
    <sheet name="mod2.fr" sheetId="7" r:id="rId13"/>
    <sheet name="mod2L.fr" sheetId="18" state="hidden" r:id="rId14"/>
    <sheet name="mod3.fr" sheetId="9" r:id="rId15"/>
    <sheet name="mod4.fr" sheetId="11" r:id="rId16"/>
    <sheet name="Interactions by Gender " sheetId="16" r:id="rId17"/>
    <sheet name="outB" sheetId="21" r:id="rId18"/>
    <sheet name="outBF" sheetId="22" r:id="rId19"/>
    <sheet name="outBM" sheetId="23" r:id="rId20"/>
    <sheet name="outW" sheetId="24" r:id="rId21"/>
    <sheet name="outWF" sheetId="25" r:id="rId22"/>
    <sheet name="outWM" sheetId="26" r:id="rId23"/>
    <sheet name="outH" sheetId="27" r:id="rId24"/>
    <sheet name="outHF" sheetId="28" r:id="rId25"/>
    <sheet name="outHM" sheetId="29" r:id="rId26"/>
    <sheet name="Old Table 5" sheetId="30" r:id="rId27"/>
    <sheet name="Table 5 alt" sheetId="48" r:id="rId28"/>
    <sheet name="logitme.main" sheetId="42" r:id="rId29"/>
    <sheet name="logitme.black" sheetId="43" r:id="rId30"/>
    <sheet name="logitme.white" sheetId="44" r:id="rId31"/>
    <sheet name="logitme.hispan" sheetId="45" r:id="rId32"/>
    <sheet name="Table 6 ME" sheetId="46" r:id="rId33"/>
    <sheet name="Table 7 ME" sheetId="47" r:id="rId34"/>
  </sheets>
  <definedNames>
    <definedName name="_xlnm.Print_Area" localSheetId="26">'Old Table 5'!$B$1:$K$67</definedName>
    <definedName name="_xlnm.Print_Area" localSheetId="3">'Table 4'!$B$3:$F$85</definedName>
    <definedName name="_xlnm.Print_Area" localSheetId="32">'Table 6 ME'!$B$1:$F$72</definedName>
    <definedName name="_xlnm.Print_Area" localSheetId="33">'Table 7 ME'!$B$1:$K$68</definedName>
    <definedName name="_xlnm.Print_Area" localSheetId="1">Table2!$A$3:$E$15</definedName>
    <definedName name="_xlnm.Print_Area" localSheetId="2">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12" l="1"/>
  <c r="L5" i="49"/>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I16" i="49" s="1"/>
  <c r="F13" i="48"/>
  <c r="K14" i="49" s="1"/>
  <c r="E13" i="48"/>
  <c r="J14" i="49" s="1"/>
  <c r="D13" i="48"/>
  <c r="I14" i="49" s="1"/>
  <c r="F11" i="48"/>
  <c r="K12" i="49" s="1"/>
  <c r="E11" i="48"/>
  <c r="J12" i="49" s="1"/>
  <c r="D11" i="48"/>
  <c r="I12" i="49" s="1"/>
  <c r="F9" i="48"/>
  <c r="K10" i="49" s="1"/>
  <c r="E9" i="48"/>
  <c r="J10" i="49" s="1"/>
  <c r="D9" i="48"/>
  <c r="I10" i="49" s="1"/>
  <c r="F5" i="48"/>
  <c r="K6" i="49" s="1"/>
  <c r="E5" i="48"/>
  <c r="J6" i="49" s="1"/>
  <c r="D5" i="48"/>
  <c r="I6" i="49" s="1"/>
  <c r="F7" i="48"/>
  <c r="K8" i="49" s="1"/>
  <c r="E7" i="48"/>
  <c r="J8" i="49" s="1"/>
  <c r="D7" i="48"/>
  <c r="I8" i="49" s="1"/>
  <c r="C8" i="1"/>
  <c r="F59" i="12" l="1"/>
  <c r="E59" i="12"/>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D8" i="17" s="1"/>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C6" i="12"/>
  <c r="C4" i="12"/>
  <c r="G2" i="11"/>
  <c r="F4" i="12" s="1"/>
  <c r="G3" i="11"/>
  <c r="F6" i="12" s="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F26" i="12" s="1"/>
  <c r="G18" i="11"/>
  <c r="F28" i="12" s="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E4" i="12" s="1"/>
  <c r="G3" i="9"/>
  <c r="E6" i="12" s="1"/>
  <c r="G4" i="9"/>
  <c r="E8" i="12" s="1"/>
  <c r="G5" i="9"/>
  <c r="E10" i="12" s="1"/>
  <c r="G6" i="9"/>
  <c r="E18" i="12" s="1"/>
  <c r="G7" i="9"/>
  <c r="E16" i="12" s="1"/>
  <c r="G8" i="9"/>
  <c r="E20" i="12" s="1"/>
  <c r="G9" i="9"/>
  <c r="E22" i="12" s="1"/>
  <c r="G10" i="9"/>
  <c r="E32" i="12" s="1"/>
  <c r="G11" i="9"/>
  <c r="E34" i="12" s="1"/>
  <c r="G12" i="9"/>
  <c r="G13" i="9"/>
  <c r="E36" i="12" s="1"/>
  <c r="G14" i="9"/>
  <c r="E14" i="12" s="1"/>
  <c r="G15" i="9"/>
  <c r="E12" i="12" s="1"/>
  <c r="G16" i="9"/>
  <c r="E24" i="12" s="1"/>
  <c r="G17" i="9"/>
  <c r="E26" i="12" s="1"/>
  <c r="G18" i="9"/>
  <c r="E28" i="12" s="1"/>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D18" i="17" s="1"/>
  <c r="Q6" i="16"/>
  <c r="F18" i="17" s="1"/>
  <c r="R6" i="16"/>
  <c r="S6" i="16"/>
  <c r="P7" i="16"/>
  <c r="Q7" i="16"/>
  <c r="R7" i="16"/>
  <c r="S7" i="16"/>
  <c r="E10" i="17" s="1"/>
  <c r="P8" i="16"/>
  <c r="D30" i="17" s="1"/>
  <c r="Q8" i="16"/>
  <c r="F30" i="17" s="1"/>
  <c r="R8" i="16"/>
  <c r="S8" i="16"/>
  <c r="P9" i="16"/>
  <c r="D32" i="17" s="1"/>
  <c r="Q9" i="16"/>
  <c r="F32" i="17" s="1"/>
  <c r="R9" i="16"/>
  <c r="C32" i="17" s="1"/>
  <c r="S9" i="16"/>
  <c r="E32" i="17" s="1"/>
  <c r="P10" i="16"/>
  <c r="D42" i="17" s="1"/>
  <c r="Q10" i="16"/>
  <c r="F42" i="17" s="1"/>
  <c r="R10" i="16"/>
  <c r="S10" i="16"/>
  <c r="P11" i="16"/>
  <c r="Q11" i="16"/>
  <c r="R11" i="16"/>
  <c r="S11" i="16"/>
  <c r="E44" i="17" s="1"/>
  <c r="P12" i="16"/>
  <c r="D40" i="17" s="1"/>
  <c r="Q12" i="16"/>
  <c r="F40" i="17" s="1"/>
  <c r="R12" i="16"/>
  <c r="S12" i="16"/>
  <c r="P13" i="16"/>
  <c r="D46" i="17" s="1"/>
  <c r="Q13" i="16"/>
  <c r="F46" i="17" s="1"/>
  <c r="R13" i="16"/>
  <c r="C46" i="17" s="1"/>
  <c r="S13" i="16"/>
  <c r="E46" i="17" s="1"/>
  <c r="P14" i="16"/>
  <c r="D28" i="17" s="1"/>
  <c r="Q14" i="16"/>
  <c r="F28" i="17" s="1"/>
  <c r="R14" i="16"/>
  <c r="S14" i="16"/>
  <c r="P15" i="16"/>
  <c r="Q15" i="16"/>
  <c r="R15" i="16"/>
  <c r="S15" i="16"/>
  <c r="E26" i="17" s="1"/>
  <c r="P16" i="16"/>
  <c r="D34" i="17" s="1"/>
  <c r="Q16" i="16"/>
  <c r="F34" i="17" s="1"/>
  <c r="R16" i="16"/>
  <c r="S16" i="16"/>
  <c r="P17" i="16"/>
  <c r="D36" i="17" s="1"/>
  <c r="Q17" i="16"/>
  <c r="F36" i="17" s="1"/>
  <c r="R17" i="16"/>
  <c r="C36" i="17" s="1"/>
  <c r="S17" i="16"/>
  <c r="E36" i="17" s="1"/>
  <c r="P18" i="16"/>
  <c r="D38" i="17" s="1"/>
  <c r="Q18" i="16"/>
  <c r="F38" i="17" s="1"/>
  <c r="R18" i="16"/>
  <c r="S18" i="16"/>
  <c r="P19" i="16"/>
  <c r="Q19" i="16"/>
  <c r="R19" i="16"/>
  <c r="S19" i="16"/>
  <c r="E48" i="17" s="1"/>
  <c r="P20" i="16"/>
  <c r="D50" i="17" s="1"/>
  <c r="Q20" i="16"/>
  <c r="F50" i="17" s="1"/>
  <c r="R20" i="16"/>
  <c r="S20" i="16"/>
  <c r="P21" i="16"/>
  <c r="D52" i="17" s="1"/>
  <c r="Q21" i="16"/>
  <c r="F52" i="17" s="1"/>
  <c r="R21" i="16"/>
  <c r="C52" i="17" s="1"/>
  <c r="S21" i="16"/>
  <c r="E52" i="17" s="1"/>
  <c r="P22" i="16"/>
  <c r="D54" i="17" s="1"/>
  <c r="Q22" i="16"/>
  <c r="F54" i="17" s="1"/>
  <c r="R22" i="16"/>
  <c r="S22" i="16"/>
  <c r="P23" i="16"/>
  <c r="Q23" i="16"/>
  <c r="R23" i="16"/>
  <c r="S23" i="16"/>
  <c r="E56" i="17" s="1"/>
  <c r="P24" i="16"/>
  <c r="D60" i="17" s="1"/>
  <c r="Q24" i="16"/>
  <c r="F60" i="17" s="1"/>
  <c r="R24" i="16"/>
  <c r="S24" i="16"/>
  <c r="P25" i="16"/>
  <c r="D62" i="17" s="1"/>
  <c r="Q25" i="16"/>
  <c r="F62" i="17" s="1"/>
  <c r="R25" i="16"/>
  <c r="C62" i="17" s="1"/>
  <c r="S25" i="16"/>
  <c r="E62" i="17" s="1"/>
  <c r="P26" i="16"/>
  <c r="D58" i="17" s="1"/>
  <c r="Q26" i="16"/>
  <c r="F58" i="17" s="1"/>
  <c r="R26" i="16"/>
  <c r="S26" i="16"/>
  <c r="P27" i="16"/>
  <c r="Q27" i="16"/>
  <c r="R27" i="16"/>
  <c r="S27" i="16"/>
  <c r="E64" i="17" s="1"/>
  <c r="P28" i="16"/>
  <c r="D66" i="17" s="1"/>
  <c r="Q28" i="16"/>
  <c r="F66" i="17" s="1"/>
  <c r="R28" i="16"/>
  <c r="S28" i="16"/>
  <c r="P29" i="16"/>
  <c r="D78" i="17" s="1"/>
  <c r="Q29" i="16"/>
  <c r="F78" i="17" s="1"/>
  <c r="R29" i="16"/>
  <c r="C78" i="17" s="1"/>
  <c r="S29" i="16"/>
  <c r="E78" i="17" s="1"/>
  <c r="P30" i="16"/>
  <c r="D68" i="17" s="1"/>
  <c r="Q30" i="16"/>
  <c r="F68" i="17" s="1"/>
  <c r="R30" i="16"/>
  <c r="S30" i="16"/>
  <c r="P31" i="16"/>
  <c r="Q31" i="16"/>
  <c r="R31" i="16"/>
  <c r="S31" i="16"/>
  <c r="E76" i="17" s="1"/>
  <c r="P32" i="16"/>
  <c r="D72" i="17" s="1"/>
  <c r="Q32" i="16"/>
  <c r="F72" i="17" s="1"/>
  <c r="R32" i="16"/>
  <c r="S32" i="16"/>
  <c r="P33" i="16"/>
  <c r="D74" i="17" s="1"/>
  <c r="Q33" i="16"/>
  <c r="F74" i="17" s="1"/>
  <c r="R33" i="16"/>
  <c r="C74" i="17" s="1"/>
  <c r="S33" i="16"/>
  <c r="E74" i="17" s="1"/>
  <c r="P34" i="16"/>
  <c r="Q34" i="16"/>
  <c r="F70" i="17" s="1"/>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D14" i="17" s="1"/>
  <c r="Q78" i="16"/>
  <c r="F14" i="17" s="1"/>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T19" i="44"/>
  <c r="T20" i="44"/>
  <c r="T21" i="44"/>
  <c r="T22" i="44"/>
  <c r="C31" i="47" s="1"/>
  <c r="T23" i="44"/>
  <c r="T24" i="44"/>
  <c r="T25" i="44"/>
  <c r="T26" i="44"/>
  <c r="T27" i="44"/>
  <c r="C43" i="47" s="1"/>
  <c r="T28" i="44"/>
  <c r="T29" i="44"/>
  <c r="T30" i="44"/>
  <c r="T31" i="44"/>
  <c r="T32" i="44"/>
  <c r="C55" i="47" s="1"/>
  <c r="T33" i="44"/>
  <c r="T34" i="44"/>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T37" i="45"/>
  <c r="W36" i="45"/>
  <c r="V36" i="45"/>
  <c r="U36" i="45"/>
  <c r="T36" i="45"/>
  <c r="W35" i="45"/>
  <c r="V35" i="45"/>
  <c r="K55" i="47" s="1"/>
  <c r="U35" i="45"/>
  <c r="J55" i="47" s="1"/>
  <c r="T35" i="45"/>
  <c r="W34" i="45"/>
  <c r="V34" i="45"/>
  <c r="U34" i="45"/>
  <c r="T34" i="45"/>
  <c r="W33" i="45"/>
  <c r="V33" i="45"/>
  <c r="U33" i="45"/>
  <c r="T33" i="45"/>
  <c r="W32" i="45"/>
  <c r="V32" i="45"/>
  <c r="U32" i="45"/>
  <c r="T32" i="45"/>
  <c r="W31" i="45"/>
  <c r="V31" i="45"/>
  <c r="K59" i="47" s="1"/>
  <c r="U31" i="45"/>
  <c r="J59" i="47" s="1"/>
  <c r="T31" i="45"/>
  <c r="W30" i="45"/>
  <c r="V30" i="45"/>
  <c r="K57" i="47" s="1"/>
  <c r="U30" i="45"/>
  <c r="T30" i="45"/>
  <c r="W29" i="45"/>
  <c r="V29" i="45"/>
  <c r="U29" i="45"/>
  <c r="T29" i="45"/>
  <c r="W28" i="45"/>
  <c r="V28" i="45"/>
  <c r="U28" i="45"/>
  <c r="T28" i="45"/>
  <c r="W27" i="45"/>
  <c r="V27" i="45"/>
  <c r="K43" i="47" s="1"/>
  <c r="U27" i="45"/>
  <c r="J43" i="47" s="1"/>
  <c r="T27" i="45"/>
  <c r="W26" i="45"/>
  <c r="V26" i="45"/>
  <c r="U26" i="45"/>
  <c r="T26" i="45"/>
  <c r="W25" i="45"/>
  <c r="V25" i="45"/>
  <c r="U25" i="45"/>
  <c r="T25" i="45"/>
  <c r="I37" i="47" s="1"/>
  <c r="W24" i="45"/>
  <c r="V24" i="45"/>
  <c r="U24" i="45"/>
  <c r="T24" i="45"/>
  <c r="W23" i="45"/>
  <c r="V23" i="45"/>
  <c r="K33" i="47" s="1"/>
  <c r="U23" i="45"/>
  <c r="J33" i="47" s="1"/>
  <c r="T23" i="45"/>
  <c r="W22" i="45"/>
  <c r="V22" i="45"/>
  <c r="U22" i="45"/>
  <c r="T22" i="45"/>
  <c r="W21" i="45"/>
  <c r="V21" i="45"/>
  <c r="U21" i="45"/>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U11" i="45"/>
  <c r="T11" i="45"/>
  <c r="I19" i="47" s="1"/>
  <c r="W10" i="45"/>
  <c r="V10" i="45"/>
  <c r="K23" i="47" s="1"/>
  <c r="U10" i="45"/>
  <c r="J23" i="47" s="1"/>
  <c r="T10" i="45"/>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U31" i="44"/>
  <c r="W30" i="44"/>
  <c r="V30" i="44"/>
  <c r="U30" i="44"/>
  <c r="W29" i="44"/>
  <c r="V29" i="44"/>
  <c r="E45" i="47" s="1"/>
  <c r="U29" i="44"/>
  <c r="W28" i="44"/>
  <c r="V28" i="44"/>
  <c r="U28" i="44"/>
  <c r="D39" i="47" s="1"/>
  <c r="W27" i="44"/>
  <c r="V27" i="44"/>
  <c r="U27" i="44"/>
  <c r="W26" i="44"/>
  <c r="V26" i="44"/>
  <c r="U26" i="44"/>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W10" i="43"/>
  <c r="V10" i="43"/>
  <c r="U10" i="43"/>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E51" i="40"/>
  <c r="G51" i="40"/>
  <c r="I51" i="40"/>
  <c r="K51" i="40"/>
  <c r="F81" i="17"/>
  <c r="F80" i="17"/>
  <c r="F79" i="17"/>
  <c r="F77" i="17"/>
  <c r="F76" i="17"/>
  <c r="F75" i="17"/>
  <c r="F73" i="17"/>
  <c r="F71" i="17"/>
  <c r="F69" i="17"/>
  <c r="F67" i="17"/>
  <c r="F65" i="17"/>
  <c r="F64" i="17"/>
  <c r="F63" i="17"/>
  <c r="F61" i="17"/>
  <c r="F59" i="17"/>
  <c r="F57" i="17"/>
  <c r="F56" i="17"/>
  <c r="F55" i="17"/>
  <c r="F53" i="17"/>
  <c r="F51" i="17"/>
  <c r="F49" i="17"/>
  <c r="F48" i="17"/>
  <c r="F29" i="17"/>
  <c r="F27" i="17"/>
  <c r="F26" i="17"/>
  <c r="F47" i="17"/>
  <c r="F45" i="17"/>
  <c r="F44" i="17"/>
  <c r="F43" i="17"/>
  <c r="F41" i="17"/>
  <c r="F39" i="17"/>
  <c r="F37" i="17"/>
  <c r="F35" i="17"/>
  <c r="F33" i="17"/>
  <c r="F31" i="17"/>
  <c r="F25" i="17"/>
  <c r="F24" i="17"/>
  <c r="F23" i="17"/>
  <c r="F22" i="17"/>
  <c r="F21" i="17"/>
  <c r="F19" i="17"/>
  <c r="F17" i="17"/>
  <c r="F16" i="17"/>
  <c r="F15" i="17"/>
  <c r="F13" i="17"/>
  <c r="F11" i="17"/>
  <c r="F10" i="17"/>
  <c r="F9" i="17"/>
  <c r="F7" i="17"/>
  <c r="F6" i="17"/>
  <c r="F5" i="17"/>
  <c r="F4" i="17"/>
  <c r="E81" i="17"/>
  <c r="E79"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7" i="17"/>
  <c r="D65" i="17"/>
  <c r="D64" i="17"/>
  <c r="D63" i="17"/>
  <c r="D61" i="17"/>
  <c r="D59" i="17"/>
  <c r="D57" i="17"/>
  <c r="D56" i="17"/>
  <c r="D55" i="17"/>
  <c r="D53" i="17"/>
  <c r="D51" i="17"/>
  <c r="D49" i="17"/>
  <c r="D48" i="17"/>
  <c r="D29" i="17"/>
  <c r="D27" i="17"/>
  <c r="D26" i="17"/>
  <c r="D47" i="17"/>
  <c r="D45" i="17"/>
  <c r="D44" i="17"/>
  <c r="D43" i="17"/>
  <c r="D41" i="17"/>
  <c r="D39" i="17"/>
  <c r="D37" i="17"/>
  <c r="D35" i="17"/>
  <c r="D33" i="17"/>
  <c r="D31" i="17"/>
  <c r="D25" i="17"/>
  <c r="D24" i="17"/>
  <c r="D23" i="17"/>
  <c r="D22" i="17"/>
  <c r="D21" i="17"/>
  <c r="D19" i="17"/>
  <c r="D17" i="17"/>
  <c r="D16" i="17"/>
  <c r="D15" i="17"/>
  <c r="D13" i="17"/>
  <c r="D11" i="17"/>
  <c r="D10" i="17"/>
  <c r="D9"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G23" i="47" l="1"/>
  <c r="H23" i="47"/>
  <c r="F19" i="47"/>
  <c r="H15" i="47"/>
  <c r="J19" i="47"/>
  <c r="K19" i="47"/>
  <c r="J29" i="47"/>
  <c r="J37" i="47"/>
  <c r="J45" i="47"/>
  <c r="J57" i="47"/>
  <c r="J61" i="47"/>
  <c r="I23" i="47"/>
  <c r="D41" i="47"/>
  <c r="E59" i="47"/>
  <c r="C53" i="47"/>
  <c r="C13" i="47"/>
  <c r="D19" i="47"/>
  <c r="C57" i="47"/>
  <c r="F20" i="17"/>
  <c r="D20" i="17"/>
  <c r="F34" i="12"/>
  <c r="E30" i="12"/>
  <c r="I17" i="47"/>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23" i="30" l="1"/>
  <c r="J23" i="30"/>
  <c r="E27" i="30"/>
  <c r="D27" i="30"/>
  <c r="H23" i="30"/>
  <c r="F23" i="30"/>
  <c r="K7" i="30"/>
  <c r="F20" i="48"/>
  <c r="K21" i="49" s="1"/>
  <c r="K3" i="30"/>
  <c r="D20" i="48"/>
  <c r="I21" i="49" s="1"/>
  <c r="K5" i="30"/>
  <c r="E20" i="48"/>
  <c r="J21" i="49" s="1"/>
  <c r="E7" i="30"/>
  <c r="F8" i="48"/>
  <c r="K9" i="49" s="1"/>
  <c r="E5" i="30"/>
  <c r="E8" i="48"/>
  <c r="J9" i="49" s="1"/>
  <c r="E3" i="30"/>
  <c r="D8" i="48"/>
  <c r="I9" i="49" s="1"/>
  <c r="J7" i="30"/>
  <c r="F18" i="48"/>
  <c r="K19" i="49" s="1"/>
  <c r="J3" i="30"/>
  <c r="D18" i="48"/>
  <c r="I19" i="49" s="1"/>
  <c r="J5" i="30"/>
  <c r="E18" i="48"/>
  <c r="J19" i="49" s="1"/>
  <c r="D7" i="30"/>
  <c r="F6" i="48"/>
  <c r="K7" i="49" s="1"/>
  <c r="D5" i="30"/>
  <c r="E6" i="48"/>
  <c r="J7" i="49" s="1"/>
  <c r="D3" i="30"/>
  <c r="D6" i="48"/>
  <c r="I7" i="49" s="1"/>
  <c r="G3" i="30"/>
  <c r="D12" i="48"/>
  <c r="I13" i="49" s="1"/>
  <c r="G7" i="30"/>
  <c r="F12" i="48"/>
  <c r="K13" i="49" s="1"/>
  <c r="G5" i="30"/>
  <c r="E12" i="48"/>
  <c r="J13" i="49" s="1"/>
  <c r="C7" i="30"/>
  <c r="F4" i="48"/>
  <c r="K5" i="49" s="1"/>
  <c r="C3" i="30"/>
  <c r="D4" i="48"/>
  <c r="I5" i="49" s="1"/>
  <c r="C5" i="30"/>
  <c r="E4" i="48"/>
  <c r="J5" i="49" s="1"/>
  <c r="H7" i="30"/>
  <c r="F14" i="48"/>
  <c r="K15" i="49" s="1"/>
  <c r="H3" i="30"/>
  <c r="D14" i="48"/>
  <c r="I15" i="49" s="1"/>
  <c r="H5" i="30"/>
  <c r="E14" i="48"/>
  <c r="J15" i="49" s="1"/>
  <c r="F7" i="30"/>
  <c r="F10" i="48"/>
  <c r="K11" i="49" s="1"/>
  <c r="F5" i="30"/>
  <c r="E10" i="48"/>
  <c r="J11" i="49" s="1"/>
  <c r="F3" i="30"/>
  <c r="D10" i="48"/>
  <c r="I11" i="49" s="1"/>
  <c r="I3" i="30"/>
  <c r="D16" i="48"/>
  <c r="I17" i="49" s="1"/>
  <c r="I7" i="30"/>
  <c r="F16" i="48"/>
  <c r="K17" i="49" s="1"/>
  <c r="I5" i="30"/>
  <c r="E16" i="48"/>
  <c r="J17" i="49" s="1"/>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<sst xmlns="http://schemas.openxmlformats.org/spreadsheetml/2006/main" count="8343" uniqueCount="747">
  <si>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</si>
  <si>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</si>
  <si>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</si>
  <si>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</si>
  <si>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</si>
  <si>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</si>
  <si>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</si>
  <si>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</si>
  <si>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</si>
  <si>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</si>
  <si>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</si>
  <si>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</si>
  <si>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</si>
  <si>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</si>
  <si>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</si>
  <si>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</si>
  <si>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</si>
  <si>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</si>
  <si>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</si>
  <si>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</si>
  <si>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</si>
  <si>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</si>
  <si>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</si>
  <si>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</si>
  <si>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</si>
  <si>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</si>
  <si>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</si>
  <si>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</si>
  <si>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</si>
  <si>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</si>
  <si>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</si>
  <si>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</si>
  <si>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</si>
  <si>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</si>
  <si>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</si>
  <si>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</si>
  <si>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</si>
  <si>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</si>
  <si>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</si>
  <si>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</si>
  <si>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</si>
  <si>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</si>
  <si>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</si>
  <si>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</si>
  <si>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</si>
  <si>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</si>
  <si>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</si>
  <si>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</si>
  <si>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</si>
  <si>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</si>
  <si>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</si>
  <si>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</si>
  <si>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</si>
  <si>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</si>
  <si>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</si>
  <si>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</si>
  <si>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</si>
  <si>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</si>
  <si>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</si>
  <si>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</si>
  <si>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</si>
  <si>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</si>
  <si>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</si>
  <si>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</si>
  <si>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</si>
  <si>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</si>
  <si>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</si>
  <si>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</si>
  <si>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</si>
  <si>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</si>
  <si>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</si>
  <si>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</si>
  <si>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</si>
  <si>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</si>
  <si>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</si>
  <si>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</si>
  <si>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</si>
  <si>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</si>
  <si>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</si>
  <si>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</si>
  <si>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</si>
  <si>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</si>
  <si>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</si>
  <si>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</si>
  <si>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</si>
  <si>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</si>
  <si>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</si>
  <si>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</si>
  <si>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</si>
  <si>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</si>
  <si>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</si>
  <si>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</si>
  <si>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</si>
  <si>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</si>
  <si>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</si>
  <si>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</si>
  <si>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</si>
  <si>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</si>
  <si>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</si>
  <si>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</si>
  <si>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</si>
  <si>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</si>
  <si>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</si>
  <si>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</si>
  <si>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</si>
  <si>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</si>
  <si>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</si>
  <si>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</si>
  <si>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</si>
  <si>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</si>
  <si>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</si>
  <si>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</si>
  <si>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</si>
  <si>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</si>
  <si>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</si>
  <si>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</si>
  <si>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</si>
  <si>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</si>
  <si>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</si>
  <si>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</si>
  <si>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</si>
  <si>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</si>
  <si>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</si>
  <si>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</si>
  <si>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</si>
  <si>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</si>
  <si>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</si>
  <si>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</si>
  <si>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</si>
  <si>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</si>
  <si>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</si>
  <si>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</si>
  <si>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</si>
  <si>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</si>
  <si>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</si>
  <si>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</si>
  <si>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</si>
  <si>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</si>
  <si>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</si>
  <si>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</si>
  <si>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</si>
  <si>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</si>
  <si>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</si>
  <si>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</si>
  <si>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</si>
  <si>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</si>
  <si>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</si>
  <si>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</si>
  <si>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</si>
  <si>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</si>
  <si>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</si>
  <si>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</si>
  <si>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</si>
  <si>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</si>
  <si>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</si>
  <si>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</si>
  <si>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</si>
  <si>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</si>
  <si>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</si>
  <si>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</si>
  <si>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</si>
  <si>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</si>
  <si>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</si>
  <si>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</si>
  <si>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</si>
  <si>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</si>
  <si>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</si>
  <si>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</si>
  <si>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</si>
  <si>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</si>
  <si>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</si>
  <si>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</si>
  <si>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</si>
  <si>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</si>
  <si>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</si>
  <si>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</si>
  <si>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</si>
  <si>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</si>
  <si>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</si>
  <si>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</si>
  <si>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</si>
  <si>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</si>
  <si>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</si>
  <si>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</si>
  <si>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</si>
  <si>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</si>
  <si>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</si>
  <si>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</si>
  <si>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</si>
  <si>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</si>
  <si>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</si>
  <si>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</si>
  <si>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</si>
  <si>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</si>
  <si>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</si>
  <si>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</si>
  <si>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</si>
  <si>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</si>
  <si>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</si>
  <si>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</si>
  <si>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</si>
  <si>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</si>
  <si>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</si>
  <si>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</si>
  <si>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</si>
  <si>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</si>
  <si>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</si>
  <si>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</si>
  <si>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</si>
  <si>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</si>
  <si>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</si>
  <si>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</si>
  <si>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</si>
  <si>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</si>
  <si>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</si>
  <si>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</si>
  <si>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</si>
  <si>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</si>
  <si>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</si>
  <si>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</si>
  <si>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</si>
  <si>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</si>
  <si>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</si>
  <si>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</si>
  <si>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</si>
  <si>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</si>
  <si>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</si>
  <si>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</si>
  <si>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</si>
  <si>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</si>
  <si>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</si>
  <si>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</si>
  <si>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</si>
  <si>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</si>
  <si>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</si>
  <si>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</si>
  <si>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</si>
  <si>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</si>
  <si>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</si>
  <si>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</si>
  <si>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</si>
  <si>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</si>
  <si>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</si>
  <si>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</si>
  <si>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</si>
  <si>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</si>
  <si>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</si>
  <si>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</si>
  <si>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</si>
  <si>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</si>
  <si>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</si>
  <si>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</si>
  <si>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</si>
  <si>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</si>
  <si>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</si>
  <si>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</si>
  <si>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</si>
  <si>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</si>
  <si>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</si>
  <si>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</si>
  <si>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</si>
  <si>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</si>
  <si>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</si>
  <si>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</si>
  <si>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</si>
  <si>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</si>
  <si>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</si>
  <si>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</si>
  <si>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</si>
  <si>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</si>
  <si>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</si>
  <si>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</si>
  <si>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</si>
  <si>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</si>
  <si>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</si>
  <si>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</si>
  <si>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</si>
  <si>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</si>
  <si>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</si>
  <si>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</si>
  <si>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</si>
  <si>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</si>
  <si>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</si>
  <si>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</si>
  <si>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</si>
  <si>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</si>
  <si>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</si>
  <si>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</si>
  <si>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</si>
  <si>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</si>
  <si>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</si>
  <si>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</si>
  <si>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</si>
  <si>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</si>
  <si>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</si>
  <si>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</si>
  <si>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</si>
  <si>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</si>
  <si>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</si>
  <si>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</si>
  <si>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</si>
  <si>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</si>
  <si>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</si>
  <si>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</si>
  <si>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</si>
  <si>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</si>
  <si>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</si>
  <si>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</si>
  <si>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</si>
  <si>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</si>
  <si>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</si>
  <si>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</si>
  <si>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</si>
  <si>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</si>
  <si>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</si>
  <si>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</si>
  <si>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</si>
  <si>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</si>
  <si>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</si>
  <si>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</si>
  <si>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</si>
  <si>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</si>
  <si>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</si>
  <si>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</si>
  <si>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</si>
  <si>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</si>
  <si>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</si>
  <si>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</si>
  <si>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</si>
  <si>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</si>
  <si>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</si>
  <si>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</si>
  <si>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</si>
  <si>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</si>
  <si>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</si>
  <si>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</si>
  <si>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</si>
  <si>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</si>
  <si>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</si>
  <si>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</si>
  <si>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</si>
  <si>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</si>
  <si>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</si>
  <si>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</si>
  <si>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</si>
  <si>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</si>
  <si>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</si>
  <si>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</si>
  <si>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</si>
  <si>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</si>
  <si>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</si>
  <si>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</si>
  <si>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</si>
  <si>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</si>
  <si>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</si>
  <si>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</si>
  <si>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</si>
  <si>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</si>
  <si>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</si>
  <si>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</si>
  <si>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</si>
  <si>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</si>
  <si>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</si>
  <si>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</si>
  <si>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</si>
  <si>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</si>
  <si>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</si>
  <si>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</si>
  <si>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</si>
  <si>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</si>
  <si>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</si>
  <si>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</si>
  <si>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</si>
  <si>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</si>
  <si>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</si>
  <si>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</si>
  <si>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</si>
  <si>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</si>
  <si>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</si>
  <si>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</si>
  <si>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</si>
  <si>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</si>
  <si>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</si>
  <si>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</si>
  <si>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</si>
  <si>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</si>
  <si>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</si>
  <si>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</si>
  <si>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</si>
  <si>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</si>
  <si>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</si>
  <si>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</si>
  <si>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</si>
  <si>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</si>
  <si>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</si>
  <si>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</si>
  <si>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</si>
  <si>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</si>
  <si>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</si>
  <si>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</si>
  <si>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</si>
  <si>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</si>
  <si>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</si>
  <si>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</si>
  <si>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</si>
  <si>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</si>
  <si>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</si>
  <si>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</si>
  <si>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</si>
  <si>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</si>
  <si>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</si>
  <si>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</si>
  <si>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</si>
  <si>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</si>
  <si>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</si>
  <si>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</si>
  <si>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</si>
  <si>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</si>
  <si>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</si>
  <si>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</si>
  <si>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</si>
  <si>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</si>
  <si>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</si>
  <si>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</si>
  <si>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</si>
  <si>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</si>
  <si>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</si>
  <si>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</si>
  <si>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</si>
  <si>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</si>
  <si>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</si>
  <si>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</si>
  <si>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</si>
  <si>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</si>
  <si>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</si>
  <si>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</si>
  <si>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</si>
  <si>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</si>
  <si>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</si>
  <si>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</si>
  <si>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</si>
  <si>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</si>
  <si>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</si>
  <si>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</si>
  <si>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</si>
  <si>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</si>
  <si>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</si>
  <si>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</si>
  <si>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</si>
  <si>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</si>
  <si>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</si>
  <si>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</si>
  <si>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</si>
  <si>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</si>
  <si>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</si>
  <si>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</si>
  <si>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</si>
  <si>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</si>
  <si>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</si>
  <si>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</si>
  <si>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</si>
  <si>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</si>
  <si>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</si>
  <si>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</si>
  <si>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</si>
  <si>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</si>
  <si>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</si>
  <si>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</si>
  <si>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</si>
  <si>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</si>
  <si>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</si>
  <si>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</si>
  <si>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</si>
  <si>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</si>
  <si>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</si>
  <si>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</si>
  <si>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</si>
  <si>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</si>
  <si>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</si>
  <si>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</si>
  <si>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</si>
  <si>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</si>
  <si>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</si>
  <si>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</si>
  <si>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</si>
  <si>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</si>
  <si>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</si>
  <si>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</si>
  <si>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</si>
  <si>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</si>
  <si>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</si>
  <si>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</si>
  <si>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</si>
  <si>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</si>
  <si>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</si>
  <si>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</si>
  <si>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</si>
  <si>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</si>
  <si>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</si>
  <si>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</si>
  <si>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</si>
  <si>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</si>
  <si>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</si>
  <si>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</si>
  <si>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</si>
  <si>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</si>
  <si>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</si>
  <si>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</si>
  <si>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</si>
  <si>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</si>
  <si>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</si>
  <si>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</si>
  <si>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</si>
  <si>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</si>
  <si>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</si>
  <si>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</si>
  <si>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</si>
  <si>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</si>
  <si>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</si>
  <si>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</si>
  <si>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</si>
  <si>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</si>
  <si>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</si>
  <si>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</si>
  <si>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</si>
  <si>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</si>
  <si>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</si>
  <si>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</si>
  <si>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</si>
  <si>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</si>
  <si>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</si>
  <si>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</si>
  <si>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</si>
  <si>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</si>
  <si>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</si>
  <si>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</si>
  <si>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</si>
  <si>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</si>
  <si>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</si>
  <si>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</si>
  <si>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</si>
  <si>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</si>
  <si>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</si>
  <si>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</si>
  <si>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</si>
  <si>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</si>
  <si>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</si>
  <si>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</si>
  <si>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</si>
  <si>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</si>
  <si>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</si>
  <si>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</si>
  <si>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</si>
  <si>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</si>
  <si>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</si>
  <si>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</si>
  <si>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</si>
  <si>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</si>
  <si>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</si>
  <si>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</si>
  <si>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</si>
  <si>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</si>
  <si>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</si>
  <si>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</si>
  <si>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</si>
  <si>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</si>
  <si>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</si>
  <si>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</si>
  <si>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</si>
  <si>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</si>
  <si>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</si>
  <si>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</si>
  <si>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</si>
  <si>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</si>
  <si>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</si>
  <si>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</si>
  <si>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</si>
  <si>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</si>
  <si>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</si>
  <si>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</si>
  <si>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</si>
  <si>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</si>
  <si>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</si>
  <si>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</si>
  <si>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</si>
  <si>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</si>
  <si>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</si>
  <si>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</si>
  <si>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</si>
  <si>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</si>
  <si>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</si>
  <si>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</si>
  <si>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</si>
  <si>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</si>
  <si>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</si>
  <si>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</si>
  <si>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</si>
  <si>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</si>
  <si>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</si>
  <si>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</si>
  <si>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</si>
  <si>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</si>
  <si>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</si>
  <si>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</si>
  <si>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</si>
  <si>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</si>
  <si>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</si>
  <si>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</si>
  <si>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</si>
  <si>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</si>
  <si>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</si>
  <si>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</si>
  <si>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</si>
  <si>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</si>
  <si>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</si>
  <si>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</si>
  <si>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</si>
  <si>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</si>
  <si>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</si>
  <si>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</si>
  <si>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</si>
  <si>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</si>
  <si>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</si>
  <si>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</si>
  <si>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</si>
  <si>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</si>
  <si>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</si>
  <si>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</si>
  <si>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</si>
  <si>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</si>
  <si>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</si>
  <si>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</si>
  <si>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</si>
  <si>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</si>
  <si>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</si>
  <si>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</si>
  <si>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</si>
  <si>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</si>
  <si>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</si>
  <si>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</si>
  <si>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</si>
  <si>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</si>
  <si>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</si>
  <si>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</si>
  <si>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</si>
  <si>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</si>
  <si>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</si>
  <si>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</si>
  <si>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</si>
  <si>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</si>
  <si>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</si>
  <si>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</si>
  <si>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</si>
  <si>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</si>
  <si>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</si>
  <si>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</si>
  <si>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</si>
  <si>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</si>
  <si>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</si>
  <si>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</si>
  <si>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</si>
  <si>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</si>
  <si>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</si>
  <si>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</si>
  <si>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</si>
  <si>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</si>
  <si>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</si>
  <si>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</si>
  <si>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</si>
  <si>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</si>
  <si>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</si>
  <si>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</si>
  <si>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</si>
  <si>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</si>
  <si>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</si>
  <si>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</si>
  <si>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</si>
  <si>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</si>
  <si>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</si>
  <si>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</si>
  <si>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</si>
  <si>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</si>
  <si>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</si>
  <si>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</si>
  <si>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</si>
  <si>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</si>
  <si>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</si>
  <si>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</si>
  <si>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</si>
  <si>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</si>
  <si>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</si>
  <si>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</si>
  <si>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</si>
  <si>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</si>
  <si>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</si>
  <si>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</si>
  <si>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</si>
  <si>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</si>
  <si>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</si>
  <si>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</si>
  <si>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</si>
  <si>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</si>
  <si>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</si>
  <si>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</si>
  <si>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</si>
  <si>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</si>
  <si>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</si>
  <si>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</si>
  <si>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</si>
  <si>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</si>
  <si>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</si>
  <si>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</si>
  <si>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</si>
  <si>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</si>
  <si>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</si>
  <si>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</si>
  <si>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</si>
  <si>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</si>
  <si>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</si>
  <si>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</si>
  <si>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</si>
  <si>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</si>
  <si>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</si>
  <si>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</si>
  <si>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</si>
  <si>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</si>
  <si>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</si>
  <si>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</si>
  <si>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</si>
  <si>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</si>
  <si>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</si>
  <si>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</si>
  <si>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</si>
  <si>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</si>
  <si>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</si>
  <si>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</si>
  <si>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</si>
  <si>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</si>
  <si>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</si>
  <si>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</si>
  <si>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</si>
  <si>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</si>
  <si>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</si>
  <si>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</si>
  <si>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</si>
  <si>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</si>
  <si>
    <t>Log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</si>
</sst>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6"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
      <sz val="9"/>
      <color theme="1"/>
      <name val="Times New Roman"/>
      <family val="1"/>
    </font>
    <font>
      <sz val="9"/>
      <color rgb="FF000000"/>
      <name val="Times New Roman"/>
      <family val="1"/>
    </font>
    <font>
      <sz val="8"/>
      <color theme="1"/>
      <name val="Times New Roman"/>
      <family val="1"/>
    </font>
  </fonts>
  <fills count="2">
    <fill>
      <patternFill patternType="none"/>
    </fill>
    <fill>
      <patternFill patternType="gray125"/>
    </fill>
  </fills>
  <borders count="3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64">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wrapText="1"/>
    </xf>
    <xf numFmtId="0" fontId="2" fillId="0" borderId="1" xfId="0" applyFont="1" applyBorder="1" applyAlignment="1">
      <alignment horizontal="right"/>
    </xf>
    <xf numFmtId="0" fontId="10" fillId="0" borderId="0" xfId="0" applyFont="1"/>
    <xf numFmtId="0" fontId="10" fillId="0" borderId="0" xfId="0" applyFont="1" applyAlignment="1">
      <alignment horizontal="center"/>
    </xf>
    <xf numFmtId="0" fontId="11"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0" fontId="9" fillId="0" borderId="0" xfId="0" applyFont="1" applyAlignment="1">
      <alignment horizontal="center"/>
    </xf>
    <xf numFmtId="0" fontId="9" fillId="0" borderId="1" xfId="0" applyFont="1" applyBorder="1" applyAlignment="1">
      <alignment horizontal="center"/>
    </xf>
    <xf numFmtId="0" fontId="12" fillId="0" borderId="2" xfId="0" applyFont="1" applyBorder="1" applyAlignment="1">
      <alignment horizontal="center"/>
    </xf>
    <xf numFmtId="0" fontId="12"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xf numFmtId="0" fontId="13" fillId="0" borderId="0" xfId="0" applyFont="1"/>
    <xf numFmtId="0" fontId="13" fillId="0" borderId="0" xfId="0" applyFont="1" applyAlignment="1">
      <alignment wrapText="1"/>
    </xf>
    <xf numFmtId="0" fontId="13" fillId="0" borderId="3" xfId="0" applyFont="1" applyBorder="1" applyAlignment="1">
      <alignment horizontal="center"/>
    </xf>
    <xf numFmtId="0" fontId="13" fillId="0" borderId="1" xfId="0" applyFont="1" applyBorder="1" applyAlignment="1">
      <alignment horizontal="center"/>
    </xf>
    <xf numFmtId="0" fontId="14" fillId="0" borderId="1" xfId="0" applyFont="1" applyBorder="1" applyAlignment="1">
      <alignment vertical="center"/>
    </xf>
    <xf numFmtId="0" fontId="14" fillId="0" borderId="3" xfId="0" applyFont="1" applyBorder="1" applyAlignment="1">
      <alignment vertical="center" wrapText="1"/>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vertical="center"/>
    </xf>
    <xf numFmtId="0" fontId="14" fillId="0" borderId="2" xfId="0" applyFont="1" applyBorder="1" applyAlignment="1">
      <alignment vertical="center" wrapText="1"/>
    </xf>
    <xf numFmtId="0" fontId="14" fillId="0" borderId="2" xfId="0" applyFont="1" applyBorder="1" applyAlignment="1">
      <alignment horizontal="center" vertical="center"/>
    </xf>
    <xf numFmtId="0" fontId="14" fillId="0" borderId="0" xfId="0" applyFont="1" applyAlignment="1">
      <alignment horizontal="center" vertical="center"/>
    </xf>
    <xf numFmtId="0" fontId="14" fillId="0" borderId="2" xfId="0" quotePrefix="1" applyFont="1" applyBorder="1" applyAlignment="1">
      <alignment vertical="center" wrapText="1"/>
    </xf>
    <xf numFmtId="0" fontId="14" fillId="0" borderId="14" xfId="0" applyFont="1" applyBorder="1" applyAlignment="1">
      <alignment vertical="center"/>
    </xf>
    <xf numFmtId="0" fontId="14" fillId="0" borderId="18" xfId="0" applyFont="1" applyBorder="1" applyAlignment="1">
      <alignment vertical="center"/>
    </xf>
    <xf numFmtId="0" fontId="14" fillId="0" borderId="14" xfId="0" applyFont="1" applyBorder="1" applyAlignment="1">
      <alignment vertical="center"/>
    </xf>
    <xf numFmtId="0" fontId="13" fillId="0" borderId="14" xfId="0" applyFont="1" applyBorder="1"/>
    <xf numFmtId="0" fontId="14" fillId="0" borderId="3" xfId="0" applyFont="1" applyBorder="1" applyAlignment="1">
      <alignment vertical="center"/>
    </xf>
    <xf numFmtId="0" fontId="14" fillId="0" borderId="1" xfId="0" applyFont="1" applyBorder="1" applyAlignment="1">
      <alignment vertical="center"/>
    </xf>
    <xf numFmtId="0" fontId="13" fillId="0" borderId="1" xfId="0" applyFont="1" applyBorder="1"/>
    <xf numFmtId="0" fontId="14" fillId="0" borderId="14" xfId="0" applyFont="1" applyBorder="1" applyAlignment="1">
      <alignment horizontal="left"/>
    </xf>
    <xf numFmtId="0" fontId="14" fillId="0" borderId="19" xfId="0" applyFont="1" applyBorder="1" applyAlignment="1">
      <alignment horizontal="left"/>
    </xf>
    <xf numFmtId="3" fontId="13" fillId="0" borderId="18" xfId="0" applyNumberFormat="1" applyFont="1" applyBorder="1" applyAlignment="1">
      <alignment horizontal="center"/>
    </xf>
    <xf numFmtId="0" fontId="13" fillId="0" borderId="14" xfId="0" applyFont="1" applyBorder="1" applyAlignment="1">
      <alignment horizontal="center"/>
    </xf>
    <xf numFmtId="0" fontId="13" fillId="0" borderId="18" xfId="0" applyFont="1" applyBorder="1" applyAlignment="1">
      <alignment horizontal="center"/>
    </xf>
    <xf numFmtId="0" fontId="14" fillId="0" borderId="4" xfId="0" applyFont="1" applyBorder="1" applyAlignment="1">
      <alignment horizontal="left"/>
    </xf>
    <xf numFmtId="0" fontId="14" fillId="0" borderId="17" xfId="0" applyFont="1" applyBorder="1" applyAlignment="1">
      <alignment horizontal="left"/>
    </xf>
    <xf numFmtId="3" fontId="13" fillId="0" borderId="5" xfId="0" applyNumberFormat="1" applyFont="1" applyBorder="1" applyAlignment="1">
      <alignment horizontal="center"/>
    </xf>
    <xf numFmtId="0" fontId="13" fillId="0" borderId="4" xfId="0" applyFont="1" applyBorder="1" applyAlignment="1">
      <alignment horizontal="center"/>
    </xf>
    <xf numFmtId="0" fontId="13" fillId="0" borderId="5" xfId="0" applyFont="1" applyBorder="1" applyAlignment="1">
      <alignment horizontal="center"/>
    </xf>
    <xf numFmtId="0" fontId="15" fillId="0" borderId="4" xfId="0" applyFont="1" applyBorder="1"/>
    <xf numFmtId="0" fontId="15" fillId="0" borderId="4" xfId="0" quotePrefix="1" applyFont="1" applyBorder="1" applyAlignment="1">
      <alignment horizontal="center"/>
    </xf>
    <xf numFmtId="0" fontId="15" fillId="0" borderId="0" xfId="0" applyFont="1" applyAlignment="1">
      <alignment horizontal="center" vertical="center"/>
    </xf>
    <xf numFmtId="0" fontId="15" fillId="0" borderId="2" xfId="0" applyFont="1" applyBorder="1" applyAlignment="1">
      <alignment horizontal="center"/>
    </xf>
    <xf numFmtId="0" fontId="15" fillId="0" borderId="1" xfId="0" applyFont="1" applyBorder="1" applyAlignment="1">
      <alignment horizontal="center" vertical="center"/>
    </xf>
    <xf numFmtId="0" fontId="15" fillId="0" borderId="3" xfId="0" applyFont="1" applyBorder="1" applyAlignment="1">
      <alignment horizontal="center"/>
    </xf>
    <xf numFmtId="0" fontId="15" fillId="0" borderId="0" xfId="0" applyFont="1" applyAlignment="1">
      <alignment horizontal="left"/>
    </xf>
    <xf numFmtId="0" fontId="15" fillId="0" borderId="0" xfId="0" applyFont="1" applyAlignment="1">
      <alignment horizontal="center"/>
    </xf>
    <xf numFmtId="0" fontId="15" fillId="0" borderId="18" xfId="0" applyFont="1" applyBorder="1" applyAlignment="1">
      <alignment horizontal="center"/>
    </xf>
    <xf numFmtId="3" fontId="15" fillId="0" borderId="2" xfId="0" applyNumberFormat="1" applyFont="1" applyBorder="1" applyAlignment="1">
      <alignment horizontal="center"/>
    </xf>
    <xf numFmtId="3" fontId="15" fillId="0" borderId="0" xfId="0" applyNumberFormat="1" applyFont="1" applyAlignment="1">
      <alignment horizontal="center"/>
    </xf>
    <xf numFmtId="0" fontId="15" fillId="0" borderId="4" xfId="0" applyFont="1" applyBorder="1" applyAlignment="1">
      <alignment horizontal="left"/>
    </xf>
    <xf numFmtId="0" fontId="15" fillId="0" borderId="5" xfId="0" applyFont="1" applyBorder="1" applyAlignment="1">
      <alignment horizontal="center"/>
    </xf>
    <xf numFmtId="0" fontId="15" fillId="0" borderId="4" xfId="0" applyFont="1" applyBorder="1" applyAlignment="1">
      <alignment horizont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52"/>
  <sheetViews>
    <sheetView topLeftCell="A18" zoomScaleNormal="100" workbookViewId="0">
      <selection sqref="A1:L52"/>
    </sheetView>
  </sheetViews>
  <sheetFormatPr defaultRowHeight="15" x14ac:dyDescent="0.25"/>
  <cols>
    <col min="1" max="1" width="11.5703125" style="11" bestFit="1" customWidth="1"/>
    <col min="2" max="2" width="41.7109375" style="68" bestFit="1" customWidth="1"/>
    <col min="3" max="12" width="6.5703125" style="11" bestFit="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85" t="s">
        <v>277</v>
      </c>
      <c r="B1" s="85"/>
      <c r="C1" s="85"/>
      <c r="D1" s="85"/>
      <c r="E1" s="85"/>
      <c r="F1" s="85"/>
      <c r="G1" s="85"/>
      <c r="H1" s="85"/>
      <c r="I1" s="85"/>
      <c r="J1" s="85"/>
      <c r="K1" s="85"/>
      <c r="L1" s="85"/>
    </row>
    <row r="2" spans="1:19" ht="18.75" x14ac:dyDescent="0.3">
      <c r="A2" s="86" t="s">
        <v>278</v>
      </c>
      <c r="B2" s="86"/>
      <c r="C2" s="86"/>
      <c r="D2" s="86"/>
      <c r="E2" s="86"/>
      <c r="F2" s="86"/>
      <c r="G2" s="86"/>
      <c r="H2" s="86"/>
      <c r="I2" s="86"/>
      <c r="J2" s="86"/>
      <c r="K2" s="86"/>
      <c r="L2" s="86"/>
    </row>
    <row r="3" spans="1:19" x14ac:dyDescent="0.25">
      <c r="A3" s="115"/>
      <c r="B3" s="116"/>
      <c r="C3" s="117" t="s">
        <v>276</v>
      </c>
      <c r="D3" s="118"/>
      <c r="E3" s="117" t="s">
        <v>122</v>
      </c>
      <c r="F3" s="118"/>
      <c r="G3" s="117" t="s">
        <v>275</v>
      </c>
      <c r="H3" s="118"/>
      <c r="I3" s="117" t="s">
        <v>0</v>
      </c>
      <c r="J3" s="118"/>
      <c r="K3" s="117" t="s">
        <v>2</v>
      </c>
      <c r="L3" s="118"/>
    </row>
    <row r="4" spans="1:19" x14ac:dyDescent="0.25">
      <c r="A4" s="119" t="s">
        <v>17</v>
      </c>
      <c r="B4" s="120" t="s">
        <v>274</v>
      </c>
      <c r="C4" s="121" t="s">
        <v>273</v>
      </c>
      <c r="D4" s="122" t="s">
        <v>272</v>
      </c>
      <c r="E4" s="121" t="s">
        <v>273</v>
      </c>
      <c r="F4" s="122" t="s">
        <v>272</v>
      </c>
      <c r="G4" s="121" t="s">
        <v>273</v>
      </c>
      <c r="H4" s="122" t="s">
        <v>272</v>
      </c>
      <c r="I4" s="121" t="s">
        <v>273</v>
      </c>
      <c r="J4" s="122" t="s">
        <v>272</v>
      </c>
      <c r="K4" s="121" t="s">
        <v>273</v>
      </c>
      <c r="L4" s="122" t="s">
        <v>272</v>
      </c>
      <c r="M4" s="11" t="s">
        <v>19</v>
      </c>
    </row>
    <row r="5" spans="1:19" x14ac:dyDescent="0.25">
      <c r="A5" s="123" t="s">
        <v>271</v>
      </c>
      <c r="B5" s="124" t="s">
        <v>270</v>
      </c>
      <c r="C5" s="125" t="str">
        <f>FIXED(VLOOKUP($M5,'Full Sample by BMI Level'!$A:$AH,3,0),3)</f>
        <v>14.159</v>
      </c>
      <c r="D5" s="126" t="str">
        <f>FIXED(VLOOKUP($M5,'Full Sample by BMI Level'!$A:$AH,4,0),3)</f>
        <v>21.300</v>
      </c>
      <c r="E5" s="125" t="str">
        <f>FIXED(VLOOKUP($M5,'Full Sample by BMI Level'!$A:$AH,31,0),3)</f>
        <v>13.210</v>
      </c>
      <c r="F5" s="126" t="str">
        <f>FIXED(VLOOKUP($M5,'Full Sample by BMI Level'!$A:$AH,32,0),3)</f>
        <v>19.734</v>
      </c>
      <c r="G5" s="125" t="str">
        <f>FIXED(VLOOKUP($M5,'Full Sample by BMI Level'!$A:$AH,10,0),3)</f>
        <v>12.900</v>
      </c>
      <c r="H5" s="126" t="str">
        <f>FIXED(VLOOKUP($M5,'Full Sample by BMI Level'!$A:$AH,11,0),3)</f>
        <v>19.993</v>
      </c>
      <c r="I5" s="125" t="str">
        <f>FIXED(VLOOKUP($M5,'Full Sample by BMI Level'!$A:$AH,17,0),3)</f>
        <v>14.862</v>
      </c>
      <c r="J5" s="126" t="str">
        <f>FIXED(VLOOKUP($M5,'Full Sample by BMI Level'!$A:$AH,18,0),3)</f>
        <v>21.499</v>
      </c>
      <c r="K5" s="125" t="str">
        <f>FIXED(VLOOKUP($M5,'Full Sample by BMI Level'!$A:$AH,24,0),3)</f>
        <v>16.287</v>
      </c>
      <c r="L5" s="126" t="str">
        <f>FIXED(VLOOKUP($M5,'Full Sample by BMI Level'!$A:$AH,25,0),3)</f>
        <v>23.794</v>
      </c>
      <c r="M5" s="11" t="s">
        <v>197</v>
      </c>
    </row>
    <row r="6" spans="1:19" x14ac:dyDescent="0.25">
      <c r="A6" s="123" t="s">
        <v>196</v>
      </c>
      <c r="B6" s="124" t="s">
        <v>269</v>
      </c>
      <c r="C6" s="125" t="str">
        <f>FIXED(VLOOKUP($M6,'Full Sample by BMI Level'!$A:$AH,3,0),3)</f>
        <v>26.129</v>
      </c>
      <c r="D6" s="126" t="str">
        <f>FIXED(VLOOKUP($M6,'Full Sample by BMI Level'!$A:$AH,4,0),3)</f>
        <v>6.433</v>
      </c>
      <c r="E6" s="125" t="str">
        <f>FIXED(VLOOKUP($M6,'Full Sample by BMI Level'!$A:$AH,31,0),3)</f>
        <v>17.313</v>
      </c>
      <c r="F6" s="126" t="str">
        <f>FIXED(VLOOKUP($M6,'Full Sample by BMI Level'!$A:$AH,32,0),3)</f>
        <v>1.380</v>
      </c>
      <c r="G6" s="125" t="str">
        <f>FIXED(VLOOKUP($M6,'Full Sample by BMI Level'!$A:$AH,10,0),3)</f>
        <v>21.920</v>
      </c>
      <c r="H6" s="126" t="str">
        <f>FIXED(VLOOKUP($M6,'Full Sample by BMI Level'!$A:$AH,11,0),3)</f>
        <v>1.730</v>
      </c>
      <c r="I6" s="125" t="str">
        <f>FIXED(VLOOKUP($M6,'Full Sample by BMI Level'!$A:$AH,17,0),3)</f>
        <v>27.219</v>
      </c>
      <c r="J6" s="126" t="str">
        <f>FIXED(VLOOKUP($M6,'Full Sample by BMI Level'!$A:$AH,18,0),3)</f>
        <v>1.458</v>
      </c>
      <c r="K6" s="125" t="str">
        <f>FIXED(VLOOKUP($M6,'Full Sample by BMI Level'!$A:$AH,24,0),3)</f>
        <v>35.801</v>
      </c>
      <c r="L6" s="126" t="str">
        <f>FIXED(VLOOKUP($M6,'Full Sample by BMI Level'!$A:$AH,25,0),3)</f>
        <v>5.537</v>
      </c>
      <c r="M6" s="11" t="s">
        <v>196</v>
      </c>
      <c r="P6" s="11" t="s">
        <v>122</v>
      </c>
      <c r="Q6" s="11" t="s">
        <v>275</v>
      </c>
      <c r="R6" s="11" t="s">
        <v>0</v>
      </c>
      <c r="S6" s="11" t="s">
        <v>2</v>
      </c>
    </row>
    <row r="7" spans="1:19" x14ac:dyDescent="0.25">
      <c r="A7" s="123" t="s">
        <v>268</v>
      </c>
      <c r="B7" s="127" t="s">
        <v>267</v>
      </c>
      <c r="C7" s="125" t="str">
        <f>FIXED(VLOOKUP($M7,'Full Sample by BMI Level'!$A:$AH,3,0),3)</f>
        <v>0.042</v>
      </c>
      <c r="D7" s="126" t="str">
        <f>FIXED(VLOOKUP($M7,'Full Sample by BMI Level'!$A:$AH,4,0),3)</f>
        <v>0.201</v>
      </c>
      <c r="E7" s="125"/>
      <c r="F7" s="126"/>
      <c r="G7" s="125"/>
      <c r="H7" s="126"/>
      <c r="I7" s="125"/>
      <c r="J7" s="126"/>
      <c r="K7" s="125"/>
      <c r="L7" s="126"/>
      <c r="M7" s="11" t="s">
        <v>119</v>
      </c>
      <c r="O7" s="11" t="s">
        <v>122</v>
      </c>
    </row>
    <row r="8" spans="1:19" x14ac:dyDescent="0.25">
      <c r="A8" s="123" t="s">
        <v>266</v>
      </c>
      <c r="B8" s="124" t="s">
        <v>265</v>
      </c>
      <c r="C8" s="125" t="str">
        <f>FIXED(VLOOKUP($M8,'Full Sample by BMI Level'!$A:$AH,3,0),3)</f>
        <v>0.482</v>
      </c>
      <c r="D8" s="126" t="str">
        <f>FIXED(VLOOKUP($M8,'Full Sample by BMI Level'!$A:$AH,4,0),3)</f>
        <v>0.500</v>
      </c>
      <c r="E8" s="125"/>
      <c r="F8" s="126"/>
      <c r="G8" s="125"/>
      <c r="H8" s="126"/>
      <c r="I8" s="125"/>
      <c r="J8" s="126"/>
      <c r="K8" s="125"/>
      <c r="L8" s="126"/>
      <c r="M8" s="11" t="s">
        <v>194</v>
      </c>
      <c r="O8" s="11" t="s">
        <v>275</v>
      </c>
      <c r="P8" s="11">
        <f>((E5-G5)/(SQRT(((F5^2)/E51)+((H5^2)/G51))))</f>
        <v>0.50413957323213643</v>
      </c>
    </row>
    <row r="9" spans="1:19" x14ac:dyDescent="0.25">
      <c r="A9" s="123" t="s">
        <v>264</v>
      </c>
      <c r="B9" s="124" t="s">
        <v>263</v>
      </c>
      <c r="C9" s="125" t="str">
        <f>FIXED(VLOOKUP($M9,'Full Sample by BMI Level'!$A:$AH,3,0),3)</f>
        <v>0.257</v>
      </c>
      <c r="D9" s="126" t="str">
        <f>FIXED(VLOOKUP($M9,'Full Sample by BMI Level'!$A:$AH,4,0),3)</f>
        <v>0.437</v>
      </c>
      <c r="E9" s="125"/>
      <c r="F9" s="126"/>
      <c r="G9" s="125"/>
      <c r="H9" s="126"/>
      <c r="I9" s="125"/>
      <c r="J9" s="126"/>
      <c r="K9" s="125"/>
      <c r="L9" s="126"/>
      <c r="M9" s="11" t="s">
        <v>10</v>
      </c>
      <c r="O9" s="11" t="s">
        <v>0</v>
      </c>
      <c r="P9" s="11">
        <f>(E5-I5)/(SQRT(((F5^2)/E51)+((J5^2)/I51)))</f>
        <v>-2.5663646619930409</v>
      </c>
      <c r="Q9" s="11">
        <f>((G5-I5)/(SQRT(((H5^2)/G51)+((J5^2)/I51))))</f>
        <v>-6.2576178729546141</v>
      </c>
    </row>
    <row r="10" spans="1:19" x14ac:dyDescent="0.25">
      <c r="A10" s="123" t="s">
        <v>262</v>
      </c>
      <c r="B10" s="124" t="s">
        <v>261</v>
      </c>
      <c r="C10" s="125" t="str">
        <f>FIXED(VLOOKUP($M10,'Full Sample by BMI Level'!$A:$AH,3,0),3)</f>
        <v>0.219</v>
      </c>
      <c r="D10" s="126" t="str">
        <f>FIXED(VLOOKUP($M10,'Full Sample by BMI Level'!$A:$AH,4,0),3)</f>
        <v>0.414</v>
      </c>
      <c r="E10" s="125"/>
      <c r="F10" s="126"/>
      <c r="G10" s="125"/>
      <c r="H10" s="126"/>
      <c r="I10" s="125"/>
      <c r="J10" s="126"/>
      <c r="K10" s="125"/>
      <c r="L10" s="126"/>
      <c r="M10" s="11" t="s">
        <v>12</v>
      </c>
      <c r="O10" s="11" t="s">
        <v>2</v>
      </c>
      <c r="P10" s="11">
        <f>(E5-K5)/(SQRT(((F5^2)/E51)+((L5^2)/K51)))</f>
        <v>-4.6189428992299817</v>
      </c>
      <c r="Q10" s="11">
        <f>(G5-K5)/(SQRT(((H5^2)/G51)+((L5^2)/K51)))</f>
        <v>-9.4772193558688098</v>
      </c>
      <c r="R10" s="11">
        <f>((I5-K5)/(SQRT(((J5^2)/I51)+((L5^2)/K51))))</f>
        <v>-3.519055675912337</v>
      </c>
    </row>
    <row r="11" spans="1:19" x14ac:dyDescent="0.25">
      <c r="A11" s="123" t="s">
        <v>31</v>
      </c>
      <c r="B11" s="124" t="s">
        <v>260</v>
      </c>
      <c r="C11" s="125" t="str">
        <f>FIXED(VLOOKUP($M11,'Full Sample by BMI Level'!$A:$AH,3,0),3)</f>
        <v>23.926</v>
      </c>
      <c r="D11" s="126" t="str">
        <f>FIXED(VLOOKUP($M11,'Full Sample by BMI Level'!$A:$AH,4,0),3)</f>
        <v>5.242</v>
      </c>
      <c r="E11" s="125" t="str">
        <f>FIXED(VLOOKUP($M11,'Full Sample by BMI Level'!$A:$AH,31,0),3)</f>
        <v>21.531</v>
      </c>
      <c r="F11" s="126" t="str">
        <f>FIXED(VLOOKUP($M11,'Full Sample by BMI Level'!$A:$AH,32,0),3)</f>
        <v>4.603</v>
      </c>
      <c r="G11" s="125" t="str">
        <f>FIXED(VLOOKUP($M11,'Full Sample by BMI Level'!$A:$AH,10,0),3)</f>
        <v>22.803</v>
      </c>
      <c r="H11" s="126" t="str">
        <f>FIXED(VLOOKUP($M11,'Full Sample by BMI Level'!$A:$AH,11,0),3)</f>
        <v>4.833</v>
      </c>
      <c r="I11" s="125" t="str">
        <f>FIXED(VLOOKUP($M11,'Full Sample by BMI Level'!$A:$AH,17,0),3)</f>
        <v>24.845</v>
      </c>
      <c r="J11" s="126" t="str">
        <f>FIXED(VLOOKUP($M11,'Full Sample by BMI Level'!$A:$AH,18,0),3)</f>
        <v>5.300</v>
      </c>
      <c r="K11" s="125" t="str">
        <f>FIXED(VLOOKUP($M11,'Full Sample by BMI Level'!$A:$AH,24,0),3)</f>
        <v>25.775</v>
      </c>
      <c r="L11" s="126" t="str">
        <f>FIXED(VLOOKUP($M11,'Full Sample by BMI Level'!$A:$AH,25,0),3)</f>
        <v>5.365</v>
      </c>
      <c r="M11" s="11" t="s">
        <v>31</v>
      </c>
    </row>
    <row r="12" spans="1:19" x14ac:dyDescent="0.25">
      <c r="A12" s="123" t="s">
        <v>172</v>
      </c>
      <c r="B12" s="127" t="s">
        <v>259</v>
      </c>
      <c r="C12" s="125" t="str">
        <f>FIXED(VLOOKUP($M12,'Full Sample by BMI Level'!$A:$AH,3,0),3)</f>
        <v>0.594</v>
      </c>
      <c r="D12" s="126" t="str">
        <f>FIXED(VLOOKUP($M12,'Full Sample by BMI Level'!$A:$AH,4,0),3)</f>
        <v>0.491</v>
      </c>
      <c r="E12" s="125" t="str">
        <f>FIXED(VLOOKUP($M12,'Full Sample by BMI Level'!$A:$AH,31,0),3)</f>
        <v>0.374</v>
      </c>
      <c r="F12" s="126" t="str">
        <f>FIXED(VLOOKUP($M12,'Full Sample by BMI Level'!$A:$AH,32,0),3)</f>
        <v>0.484</v>
      </c>
      <c r="G12" s="125" t="str">
        <f>FIXED(VLOOKUP($M12,'Full Sample by BMI Level'!$A:$AH,10,0),3)</f>
        <v>0.504</v>
      </c>
      <c r="H12" s="126" t="str">
        <f>FIXED(VLOOKUP($M12,'Full Sample by BMI Level'!$A:$AH,11,0),3)</f>
        <v>0.500</v>
      </c>
      <c r="I12" s="125" t="str">
        <f>FIXED(VLOOKUP($M12,'Full Sample by BMI Level'!$A:$AH,17,0),3)</f>
        <v>0.678</v>
      </c>
      <c r="J12" s="126" t="str">
        <f>FIXED(VLOOKUP($M12,'Full Sample by BMI Level'!$A:$AH,18,0),3)</f>
        <v>0.467</v>
      </c>
      <c r="K12" s="125" t="str">
        <f>FIXED(VLOOKUP($M12,'Full Sample by BMI Level'!$A:$AH,24,0),3)</f>
        <v>0.737</v>
      </c>
      <c r="L12" s="126" t="str">
        <f>FIXED(VLOOKUP($M12,'Full Sample by BMI Level'!$A:$AH,25,0),3)</f>
        <v>0.440</v>
      </c>
      <c r="M12" s="11" t="s">
        <v>172</v>
      </c>
    </row>
    <row r="13" spans="1:19" x14ac:dyDescent="0.25">
      <c r="A13" s="123" t="s">
        <v>89</v>
      </c>
      <c r="B13" s="124" t="s">
        <v>258</v>
      </c>
      <c r="C13" s="125" t="str">
        <f>FIXED(VLOOKUP($M13,'Full Sample by BMI Level'!$A:$AH,3,0),3)</f>
        <v>0.488</v>
      </c>
      <c r="D13" s="126" t="str">
        <f>FIXED(VLOOKUP($M13,'Full Sample by BMI Level'!$A:$AH,4,0),3)</f>
        <v>0.500</v>
      </c>
      <c r="E13" s="125" t="str">
        <f>FIXED(VLOOKUP($M13,'Full Sample by BMI Level'!$A:$AH,31,0),3)</f>
        <v>0.621</v>
      </c>
      <c r="F13" s="126" t="str">
        <f>FIXED(VLOOKUP($M13,'Full Sample by BMI Level'!$A:$AH,32,0),3)</f>
        <v>0.485</v>
      </c>
      <c r="G13" s="125" t="str">
        <f>FIXED(VLOOKUP($M13,'Full Sample by BMI Level'!$A:$AH,10,0),3)</f>
        <v>0.466</v>
      </c>
      <c r="H13" s="126" t="str">
        <f>FIXED(VLOOKUP($M13,'Full Sample by BMI Level'!$A:$AH,11,0),3)</f>
        <v>0.499</v>
      </c>
      <c r="I13" s="125" t="str">
        <f>FIXED(VLOOKUP($M13,'Full Sample by BMI Level'!$A:$AH,17,0),3)</f>
        <v>0.437</v>
      </c>
      <c r="J13" s="126" t="str">
        <f>FIXED(VLOOKUP($M13,'Full Sample by BMI Level'!$A:$AH,18,0),3)</f>
        <v>0.496</v>
      </c>
      <c r="K13" s="125" t="str">
        <f>FIXED(VLOOKUP($M13,'Full Sample by BMI Level'!$A:$AH,24,0),3)</f>
        <v>0.571</v>
      </c>
      <c r="L13" s="126" t="str">
        <f>FIXED(VLOOKUP($M13,'Full Sample by BMI Level'!$A:$AH,25,0),3)</f>
        <v>0.495</v>
      </c>
      <c r="M13" s="11" t="s">
        <v>123</v>
      </c>
    </row>
    <row r="14" spans="1:19" x14ac:dyDescent="0.25">
      <c r="A14" s="123" t="s">
        <v>257</v>
      </c>
      <c r="B14" s="124" t="s">
        <v>256</v>
      </c>
      <c r="C14" s="125" t="str">
        <f>FIXED(VLOOKUP($M14,'Full Sample by BMI Level'!$A:$AH,3,0),3)</f>
        <v>0.512</v>
      </c>
      <c r="D14" s="126" t="str">
        <f>FIXED(VLOOKUP($M14,'Full Sample by BMI Level'!$A:$AH,4,0),3)</f>
        <v>0.500</v>
      </c>
      <c r="E14" s="125" t="str">
        <f>FIXED(VLOOKUP($M14,'Full Sample by BMI Level'!$A:$AH,31,0),3)</f>
        <v>0.379</v>
      </c>
      <c r="F14" s="126" t="str">
        <f>FIXED(VLOOKUP($M14,'Full Sample by BMI Level'!$A:$AH,32,0),3)</f>
        <v>0.485</v>
      </c>
      <c r="G14" s="125" t="str">
        <f>FIXED(VLOOKUP($M14,'Full Sample by BMI Level'!$A:$AH,10,0),3)</f>
        <v>0.534</v>
      </c>
      <c r="H14" s="126" t="str">
        <f>FIXED(VLOOKUP($M14,'Full Sample by BMI Level'!$A:$AH,11,0),3)</f>
        <v>0.499</v>
      </c>
      <c r="I14" s="125" t="str">
        <f>FIXED(VLOOKUP($M14,'Full Sample by BMI Level'!$A:$AH,17,0),3)</f>
        <v>0.563</v>
      </c>
      <c r="J14" s="126" t="str">
        <f>FIXED(VLOOKUP($M14,'Full Sample by BMI Level'!$A:$AH,18,0),3)</f>
        <v>0.496</v>
      </c>
      <c r="K14" s="125" t="str">
        <f>FIXED(VLOOKUP($M14,'Full Sample by BMI Level'!$A:$AH,24,0),3)</f>
        <v>0.429</v>
      </c>
      <c r="L14" s="126" t="str">
        <f>FIXED(VLOOKUP($M14,'Full Sample by BMI Level'!$A:$AH,25,0),3)</f>
        <v>0.495</v>
      </c>
      <c r="M14" s="11" t="s">
        <v>195</v>
      </c>
    </row>
    <row r="15" spans="1:19" x14ac:dyDescent="0.25">
      <c r="A15" s="123" t="s">
        <v>255</v>
      </c>
      <c r="B15" s="124" t="s">
        <v>254</v>
      </c>
      <c r="C15" s="125" t="str">
        <f>FIXED(VLOOKUP($M15,'Full Sample by BMI Level'!$A:$AH,3,0),3)</f>
        <v>0.450</v>
      </c>
      <c r="D15" s="126" t="str">
        <f>FIXED(VLOOKUP($M15,'Full Sample by BMI Level'!$A:$AH,4,0),3)</f>
        <v>0.497</v>
      </c>
      <c r="E15" s="125" t="str">
        <f>FIXED(VLOOKUP($M15,'Full Sample by BMI Level'!$A:$AH,31,0),3)</f>
        <v>0.570</v>
      </c>
      <c r="F15" s="126" t="str">
        <f>FIXED(VLOOKUP($M15,'Full Sample by BMI Level'!$A:$AH,32,0),3)</f>
        <v>0.495</v>
      </c>
      <c r="G15" s="125" t="str">
        <f>FIXED(VLOOKUP($M15,'Full Sample by BMI Level'!$A:$AH,10,0),3)</f>
        <v>0.493</v>
      </c>
      <c r="H15" s="126" t="str">
        <f>FIXED(VLOOKUP($M15,'Full Sample by BMI Level'!$A:$AH,11,0),3)</f>
        <v>0.500</v>
      </c>
      <c r="I15" s="125" t="str">
        <f>FIXED(VLOOKUP($M15,'Full Sample by BMI Level'!$A:$AH,17,0),3)</f>
        <v>0.422</v>
      </c>
      <c r="J15" s="126" t="str">
        <f>FIXED(VLOOKUP($M15,'Full Sample by BMI Level'!$A:$AH,18,0),3)</f>
        <v>0.494</v>
      </c>
      <c r="K15" s="125" t="str">
        <f>FIXED(VLOOKUP($M15,'Full Sample by BMI Level'!$A:$AH,24,0),3)</f>
        <v>0.365</v>
      </c>
      <c r="L15" s="126" t="str">
        <f>FIXED(VLOOKUP($M15,'Full Sample by BMI Level'!$A:$AH,25,0),3)</f>
        <v>0.481</v>
      </c>
      <c r="M15" s="11" t="s">
        <v>193</v>
      </c>
    </row>
    <row r="16" spans="1:19" x14ac:dyDescent="0.25">
      <c r="A16" s="123" t="s">
        <v>90</v>
      </c>
      <c r="B16" s="124" t="s">
        <v>253</v>
      </c>
      <c r="C16" s="125" t="str">
        <f>FIXED(VLOOKUP($M16,'Full Sample by BMI Level'!$A:$AH,3,0),3)</f>
        <v>0.361</v>
      </c>
      <c r="D16" s="126" t="str">
        <f>FIXED(VLOOKUP($M16,'Full Sample by BMI Level'!$A:$AH,4,0),3)</f>
        <v>0.480</v>
      </c>
      <c r="E16" s="125" t="str">
        <f>FIXED(VLOOKUP($M16,'Full Sample by BMI Level'!$A:$AH,31,0),3)</f>
        <v>0.293</v>
      </c>
      <c r="F16" s="126" t="str">
        <f>FIXED(VLOOKUP($M16,'Full Sample by BMI Level'!$A:$AH,32,0),3)</f>
        <v>0.455</v>
      </c>
      <c r="G16" s="125" t="str">
        <f>FIXED(VLOOKUP($M16,'Full Sample by BMI Level'!$A:$AH,10,0),3)</f>
        <v>0.338</v>
      </c>
      <c r="H16" s="126" t="str">
        <f>FIXED(VLOOKUP($M16,'Full Sample by BMI Level'!$A:$AH,11,0),3)</f>
        <v>0.473</v>
      </c>
      <c r="I16" s="125" t="str">
        <f>FIXED(VLOOKUP($M16,'Full Sample by BMI Level'!$A:$AH,17,0),3)</f>
        <v>0.367</v>
      </c>
      <c r="J16" s="126" t="str">
        <f>FIXED(VLOOKUP($M16,'Full Sample by BMI Level'!$A:$AH,18,0),3)</f>
        <v>0.482</v>
      </c>
      <c r="K16" s="125" t="str">
        <f>FIXED(VLOOKUP($M16,'Full Sample by BMI Level'!$A:$AH,24,0),3)</f>
        <v>0.418</v>
      </c>
      <c r="L16" s="126" t="str">
        <f>FIXED(VLOOKUP($M16,'Full Sample by BMI Level'!$A:$AH,25,0),3)</f>
        <v>0.493</v>
      </c>
      <c r="M16" s="11" t="s">
        <v>23</v>
      </c>
    </row>
    <row r="17" spans="1:13" x14ac:dyDescent="0.25">
      <c r="A17" s="123" t="s">
        <v>91</v>
      </c>
      <c r="B17" s="124" t="s">
        <v>252</v>
      </c>
      <c r="C17" s="125" t="str">
        <f>FIXED(VLOOKUP($M17,'Full Sample by BMI Level'!$A:$AH,3,0),3)</f>
        <v>0.189</v>
      </c>
      <c r="D17" s="126" t="str">
        <f>FIXED(VLOOKUP($M17,'Full Sample by BMI Level'!$A:$AH,4,0),3)</f>
        <v>0.392</v>
      </c>
      <c r="E17" s="125" t="str">
        <f>FIXED(VLOOKUP($M17,'Full Sample by BMI Level'!$A:$AH,31,0),3)</f>
        <v>0.137</v>
      </c>
      <c r="F17" s="126" t="str">
        <f>FIXED(VLOOKUP($M17,'Full Sample by BMI Level'!$A:$AH,32,0),3)</f>
        <v>0.344</v>
      </c>
      <c r="G17" s="125" t="str">
        <f>FIXED(VLOOKUP($M17,'Full Sample by BMI Level'!$A:$AH,10,0),3)</f>
        <v>0.169</v>
      </c>
      <c r="H17" s="126" t="str">
        <f>FIXED(VLOOKUP($M17,'Full Sample by BMI Level'!$A:$AH,11,0),3)</f>
        <v>0.375</v>
      </c>
      <c r="I17" s="125" t="str">
        <f>FIXED(VLOOKUP($M17,'Full Sample by BMI Level'!$A:$AH,17,0),3)</f>
        <v>0.212</v>
      </c>
      <c r="J17" s="126" t="str">
        <f>FIXED(VLOOKUP($M17,'Full Sample by BMI Level'!$A:$AH,18,0),3)</f>
        <v>0.409</v>
      </c>
      <c r="K17" s="125" t="str">
        <f>FIXED(VLOOKUP($M17,'Full Sample by BMI Level'!$A:$AH,24,0),3)</f>
        <v>0.218</v>
      </c>
      <c r="L17" s="126" t="str">
        <f>FIXED(VLOOKUP($M17,'Full Sample by BMI Level'!$A:$AH,25,0),3)</f>
        <v>0.413</v>
      </c>
      <c r="M17" s="11" t="s">
        <v>24</v>
      </c>
    </row>
    <row r="18" spans="1:13" x14ac:dyDescent="0.25">
      <c r="A18" s="123" t="s">
        <v>251</v>
      </c>
      <c r="B18" s="124" t="s">
        <v>249</v>
      </c>
      <c r="C18" s="125" t="str">
        <f>FIXED(VLOOKUP($M18,'Full Sample by BMI Level'!$A:$AH,3,0),3)</f>
        <v>0.817</v>
      </c>
      <c r="D18" s="126" t="str">
        <f>FIXED(VLOOKUP($M18,'Full Sample by BMI Level'!$A:$AH,4,0),3)</f>
        <v>0.386</v>
      </c>
      <c r="E18" s="125" t="str">
        <f>FIXED(VLOOKUP($M18,'Full Sample by BMI Level'!$A:$AH,31,0),3)</f>
        <v>0.891</v>
      </c>
      <c r="F18" s="126" t="str">
        <f>FIXED(VLOOKUP($M18,'Full Sample by BMI Level'!$A:$AH,32,0),3)</f>
        <v>0.311</v>
      </c>
      <c r="G18" s="125" t="str">
        <f>FIXED(VLOOKUP($M18,'Full Sample by BMI Level'!$A:$AH,10,0),3)</f>
        <v>0.866</v>
      </c>
      <c r="H18" s="126" t="str">
        <f>FIXED(VLOOKUP($M18,'Full Sample by BMI Level'!$A:$AH,11,0),3)</f>
        <v>0.340</v>
      </c>
      <c r="I18" s="125" t="str">
        <f>FIXED(VLOOKUP($M18,'Full Sample by BMI Level'!$A:$AH,17,0),3)</f>
        <v>0.774</v>
      </c>
      <c r="J18" s="126" t="str">
        <f>FIXED(VLOOKUP($M18,'Full Sample by BMI Level'!$A:$AH,18,0),3)</f>
        <v>0.418</v>
      </c>
      <c r="K18" s="125" t="str">
        <f>FIXED(VLOOKUP($M18,'Full Sample by BMI Level'!$A:$AH,24,0),3)</f>
        <v>0.747</v>
      </c>
      <c r="L18" s="126" t="str">
        <f>FIXED(VLOOKUP($M18,'Full Sample by BMI Level'!$A:$AH,25,0),3)</f>
        <v>0.435</v>
      </c>
      <c r="M18" s="11" t="s">
        <v>191</v>
      </c>
    </row>
    <row r="19" spans="1:13" x14ac:dyDescent="0.25">
      <c r="A19" s="123" t="s">
        <v>92</v>
      </c>
      <c r="B19" s="124" t="s">
        <v>250</v>
      </c>
      <c r="C19" s="125" t="str">
        <f>FIXED(VLOOKUP($M19,'Full Sample by BMI Level'!$A:$AH,3,0),3)</f>
        <v>0.135</v>
      </c>
      <c r="D19" s="126" t="str">
        <f>FIXED(VLOOKUP($M19,'Full Sample by BMI Level'!$A:$AH,4,0),3)</f>
        <v>0.342</v>
      </c>
      <c r="E19" s="125" t="str">
        <f>FIXED(VLOOKUP($M19,'Full Sample by BMI Level'!$A:$AH,31,0),3)</f>
        <v>0.059</v>
      </c>
      <c r="F19" s="126" t="str">
        <f>FIXED(VLOOKUP($M19,'Full Sample by BMI Level'!$A:$AH,32,0),3)</f>
        <v>0.235</v>
      </c>
      <c r="G19" s="125" t="str">
        <f>FIXED(VLOOKUP($M19,'Full Sample by BMI Level'!$A:$AH,10,0),3)</f>
        <v>0.100</v>
      </c>
      <c r="H19" s="126" t="str">
        <f>FIXED(VLOOKUP($M19,'Full Sample by BMI Level'!$A:$AH,11,0),3)</f>
        <v>0.300</v>
      </c>
      <c r="I19" s="125" t="str">
        <f>FIXED(VLOOKUP($M19,'Full Sample by BMI Level'!$A:$AH,17,0),3)</f>
        <v>0.163</v>
      </c>
      <c r="J19" s="126" t="str">
        <f>FIXED(VLOOKUP($M19,'Full Sample by BMI Level'!$A:$AH,18,0),3)</f>
        <v>0.369</v>
      </c>
      <c r="K19" s="125" t="str">
        <f>FIXED(VLOOKUP($M19,'Full Sample by BMI Level'!$A:$AH,24,0),3)</f>
        <v>0.197</v>
      </c>
      <c r="L19" s="126" t="str">
        <f>FIXED(VLOOKUP($M19,'Full Sample by BMI Level'!$A:$AH,25,0),3)</f>
        <v>0.397</v>
      </c>
      <c r="M19" s="11" t="s">
        <v>25</v>
      </c>
    </row>
    <row r="20" spans="1:13" x14ac:dyDescent="0.25">
      <c r="A20" s="123" t="s">
        <v>93</v>
      </c>
      <c r="B20" s="124" t="s">
        <v>248</v>
      </c>
      <c r="C20" s="125" t="str">
        <f>FIXED(VLOOKUP($M20,'Full Sample by BMI Level'!$A:$AH,3,0),3)</f>
        <v>0.047</v>
      </c>
      <c r="D20" s="126" t="str">
        <f>FIXED(VLOOKUP($M20,'Full Sample by BMI Level'!$A:$AH,4,0),3)</f>
        <v>0.212</v>
      </c>
      <c r="E20" s="125" t="str">
        <f>FIXED(VLOOKUP($M20,'Full Sample by BMI Level'!$A:$AH,31,0),3)</f>
        <v>0.050</v>
      </c>
      <c r="F20" s="126" t="str">
        <f>FIXED(VLOOKUP($M20,'Full Sample by BMI Level'!$A:$AH,32,0),3)</f>
        <v>0.218</v>
      </c>
      <c r="G20" s="125" t="str">
        <f>FIXED(VLOOKUP($M20,'Full Sample by BMI Level'!$A:$AH,10,0),3)</f>
        <v>0.034</v>
      </c>
      <c r="H20" s="126" t="str">
        <f>FIXED(VLOOKUP($M20,'Full Sample by BMI Level'!$A:$AH,11,0),3)</f>
        <v>0.181</v>
      </c>
      <c r="I20" s="125" t="str">
        <f>FIXED(VLOOKUP($M20,'Full Sample by BMI Level'!$A:$AH,17,0),3)</f>
        <v>0.063</v>
      </c>
      <c r="J20" s="126" t="str">
        <f>FIXED(VLOOKUP($M20,'Full Sample by BMI Level'!$A:$AH,18,0),3)</f>
        <v>0.243</v>
      </c>
      <c r="K20" s="125" t="str">
        <f>FIXED(VLOOKUP($M20,'Full Sample by BMI Level'!$A:$AH,24,0),3)</f>
        <v>0.057</v>
      </c>
      <c r="L20" s="126" t="str">
        <f>FIXED(VLOOKUP($M20,'Full Sample by BMI Level'!$A:$AH,25,0),3)</f>
        <v>0.232</v>
      </c>
      <c r="M20" s="11" t="s">
        <v>26</v>
      </c>
    </row>
    <row r="21" spans="1:13" x14ac:dyDescent="0.25">
      <c r="A21" s="123" t="s">
        <v>32</v>
      </c>
      <c r="B21" s="124" t="s">
        <v>247</v>
      </c>
      <c r="C21" s="125" t="str">
        <f>FIXED(VLOOKUP($M21,'Full Sample by BMI Level'!$A:$AH,3,0),3)</f>
        <v>0.411</v>
      </c>
      <c r="D21" s="126" t="str">
        <f>FIXED(VLOOKUP($M21,'Full Sample by BMI Level'!$A:$AH,4,0),3)</f>
        <v>0.746</v>
      </c>
      <c r="E21" s="125" t="str">
        <f>FIXED(VLOOKUP($M21,'Full Sample by BMI Level'!$A:$AH,31,0),3)</f>
        <v>0.330</v>
      </c>
      <c r="F21" s="126" t="str">
        <f>FIXED(VLOOKUP($M21,'Full Sample by BMI Level'!$A:$AH,32,0),3)</f>
        <v>0.680</v>
      </c>
      <c r="G21" s="125" t="str">
        <f>FIXED(VLOOKUP($M21,'Full Sample by BMI Level'!$A:$AH,10,0),3)</f>
        <v>0.343</v>
      </c>
      <c r="H21" s="126" t="str">
        <f>FIXED(VLOOKUP($M21,'Full Sample by BMI Level'!$A:$AH,11,0),3)</f>
        <v>0.701</v>
      </c>
      <c r="I21" s="125" t="str">
        <f>FIXED(VLOOKUP($M21,'Full Sample by BMI Level'!$A:$AH,17,0),3)</f>
        <v>0.447</v>
      </c>
      <c r="J21" s="126" t="str">
        <f>FIXED(VLOOKUP($M21,'Full Sample by BMI Level'!$A:$AH,18,0),3)</f>
        <v>0.763</v>
      </c>
      <c r="K21" s="125" t="str">
        <f>FIXED(VLOOKUP($M21,'Full Sample by BMI Level'!$A:$AH,24,0),3)</f>
        <v>0.534</v>
      </c>
      <c r="L21" s="126" t="str">
        <f>FIXED(VLOOKUP($M21,'Full Sample by BMI Level'!$A:$AH,25,0),3)</f>
        <v>0.814</v>
      </c>
      <c r="M21" s="11" t="s">
        <v>32</v>
      </c>
    </row>
    <row r="22" spans="1:13" x14ac:dyDescent="0.25">
      <c r="A22" s="123" t="s">
        <v>33</v>
      </c>
      <c r="B22" s="124" t="s">
        <v>246</v>
      </c>
      <c r="C22" s="125" t="str">
        <f>FIXED(VLOOKUP($M22,'Full Sample by BMI Level'!$A:$AH,3,0),3)</f>
        <v>10.445</v>
      </c>
      <c r="D22" s="126" t="str">
        <f>FIXED(VLOOKUP($M22,'Full Sample by BMI Level'!$A:$AH,4,0),3)</f>
        <v>2.544</v>
      </c>
      <c r="E22" s="125" t="str">
        <f>FIXED(VLOOKUP($M22,'Full Sample by BMI Level'!$A:$AH,31,0),3)</f>
        <v>10.397</v>
      </c>
      <c r="F22" s="126" t="str">
        <f>FIXED(VLOOKUP($M22,'Full Sample by BMI Level'!$A:$AH,32,0),3)</f>
        <v>2.450</v>
      </c>
      <c r="G22" s="125" t="str">
        <f>FIXED(VLOOKUP($M22,'Full Sample by BMI Level'!$A:$AH,10,0),3)</f>
        <v>10.499</v>
      </c>
      <c r="H22" s="126" t="str">
        <f>FIXED(VLOOKUP($M22,'Full Sample by BMI Level'!$A:$AH,11,0),3)</f>
        <v>2.493</v>
      </c>
      <c r="I22" s="125" t="str">
        <f>FIXED(VLOOKUP($M22,'Full Sample by BMI Level'!$A:$AH,17,0),3)</f>
        <v>10.440</v>
      </c>
      <c r="J22" s="126" t="str">
        <f>FIXED(VLOOKUP($M22,'Full Sample by BMI Level'!$A:$AH,18,0),3)</f>
        <v>2.561</v>
      </c>
      <c r="K22" s="125" t="str">
        <f>FIXED(VLOOKUP($M22,'Full Sample by BMI Level'!$A:$AH,24,0),3)</f>
        <v>10.340</v>
      </c>
      <c r="L22" s="126" t="str">
        <f>FIXED(VLOOKUP($M22,'Full Sample by BMI Level'!$A:$AH,25,0),3)</f>
        <v>2.649</v>
      </c>
      <c r="M22" s="11" t="s">
        <v>33</v>
      </c>
    </row>
    <row r="23" spans="1:13" x14ac:dyDescent="0.25">
      <c r="A23" s="123" t="s">
        <v>117</v>
      </c>
      <c r="B23" s="124" t="s">
        <v>245</v>
      </c>
      <c r="C23" s="125" t="str">
        <f>FIXED(VLOOKUP($M23,'Full Sample by BMI Level'!$A:$AH,3,0),3)</f>
        <v>3.662</v>
      </c>
      <c r="D23" s="126" t="str">
        <f>FIXED(VLOOKUP($M23,'Full Sample by BMI Level'!$A:$AH,4,0),3)</f>
        <v>1.788</v>
      </c>
      <c r="E23" s="125" t="str">
        <f>FIXED(VLOOKUP($M23,'Full Sample by BMI Level'!$A:$AH,31,0),3)</f>
        <v>3.760</v>
      </c>
      <c r="F23" s="126" t="str">
        <f>FIXED(VLOOKUP($M23,'Full Sample by BMI Level'!$A:$AH,32,0),3)</f>
        <v>1.785</v>
      </c>
      <c r="G23" s="125" t="str">
        <f>FIXED(VLOOKUP($M23,'Full Sample by BMI Level'!$A:$AH,10,0),3)</f>
        <v>3.650</v>
      </c>
      <c r="H23" s="126" t="str">
        <f>FIXED(VLOOKUP($M23,'Full Sample by BMI Level'!$A:$AH,11,0),3)</f>
        <v>1.765</v>
      </c>
      <c r="I23" s="125" t="str">
        <f>FIXED(VLOOKUP($M23,'Full Sample by BMI Level'!$A:$AH,17,0),3)</f>
        <v>3.634</v>
      </c>
      <c r="J23" s="126" t="str">
        <f>FIXED(VLOOKUP($M23,'Full Sample by BMI Level'!$A:$AH,18,0),3)</f>
        <v>1.809</v>
      </c>
      <c r="K23" s="125" t="str">
        <f>FIXED(VLOOKUP($M23,'Full Sample by BMI Level'!$A:$AH,24,0),3)</f>
        <v>3.700</v>
      </c>
      <c r="L23" s="126" t="str">
        <f>FIXED(VLOOKUP($M23,'Full Sample by BMI Level'!$A:$AH,25,0),3)</f>
        <v>1.814</v>
      </c>
      <c r="M23" s="11" t="s">
        <v>117</v>
      </c>
    </row>
    <row r="24" spans="1:13" x14ac:dyDescent="0.25">
      <c r="A24" s="123" t="s">
        <v>244</v>
      </c>
      <c r="B24" s="124" t="s">
        <v>243</v>
      </c>
      <c r="C24" s="125" t="str">
        <f>FIXED(VLOOKUP($M24,'Full Sample by BMI Level'!$A:$AH,3,0),3)</f>
        <v>0.264</v>
      </c>
      <c r="D24" s="126" t="str">
        <f>FIXED(VLOOKUP($M24,'Full Sample by BMI Level'!$A:$AH,4,0),3)</f>
        <v>0.441</v>
      </c>
      <c r="E24" s="125" t="str">
        <f>FIXED(VLOOKUP($M24,'Full Sample by BMI Level'!$A:$AH,31,0),3)</f>
        <v>0.406</v>
      </c>
      <c r="F24" s="126" t="str">
        <f>FIXED(VLOOKUP($M24,'Full Sample by BMI Level'!$A:$AH,32,0),3)</f>
        <v>0.491</v>
      </c>
      <c r="G24" s="125" t="str">
        <f>FIXED(VLOOKUP($M24,'Full Sample by BMI Level'!$A:$AH,10,0),3)</f>
        <v>0.285</v>
      </c>
      <c r="H24" s="126" t="str">
        <f>FIXED(VLOOKUP($M24,'Full Sample by BMI Level'!$A:$AH,11,0),3)</f>
        <v>0.452</v>
      </c>
      <c r="I24" s="125" t="str">
        <f>FIXED(VLOOKUP($M24,'Full Sample by BMI Level'!$A:$AH,17,0),3)</f>
        <v>0.239</v>
      </c>
      <c r="J24" s="126" t="str">
        <f>FIXED(VLOOKUP($M24,'Full Sample by BMI Level'!$A:$AH,18,0),3)</f>
        <v>0.426</v>
      </c>
      <c r="K24" s="125" t="str">
        <f>FIXED(VLOOKUP($M24,'Full Sample by BMI Level'!$A:$AH,24,0),3)</f>
        <v>0.219</v>
      </c>
      <c r="L24" s="126" t="str">
        <f>FIXED(VLOOKUP($M24,'Full Sample by BMI Level'!$A:$AH,25,0),3)</f>
        <v>0.414</v>
      </c>
      <c r="M24" s="11" t="s">
        <v>189</v>
      </c>
    </row>
    <row r="25" spans="1:13" x14ac:dyDescent="0.25">
      <c r="A25" s="123" t="s">
        <v>95</v>
      </c>
      <c r="B25" s="124" t="s">
        <v>242</v>
      </c>
      <c r="C25" s="125" t="str">
        <f>FIXED(VLOOKUP($M25,'Full Sample by BMI Level'!$A:$AH,3,0),3)</f>
        <v>0.292</v>
      </c>
      <c r="D25" s="126" t="str">
        <f>FIXED(VLOOKUP($M25,'Full Sample by BMI Level'!$A:$AH,4,0),3)</f>
        <v>0.455</v>
      </c>
      <c r="E25" s="125" t="str">
        <f>FIXED(VLOOKUP($M25,'Full Sample by BMI Level'!$A:$AH,31,0),3)</f>
        <v>0.252</v>
      </c>
      <c r="F25" s="126" t="str">
        <f>FIXED(VLOOKUP($M25,'Full Sample by BMI Level'!$A:$AH,32,0),3)</f>
        <v>0.434</v>
      </c>
      <c r="G25" s="125" t="str">
        <f>FIXED(VLOOKUP($M25,'Full Sample by BMI Level'!$A:$AH,10,0),3)</f>
        <v>0.277</v>
      </c>
      <c r="H25" s="126" t="str">
        <f>FIXED(VLOOKUP($M25,'Full Sample by BMI Level'!$A:$AH,11,0),3)</f>
        <v>0.448</v>
      </c>
      <c r="I25" s="125" t="str">
        <f>FIXED(VLOOKUP($M25,'Full Sample by BMI Level'!$A:$AH,17,0),3)</f>
        <v>0.310</v>
      </c>
      <c r="J25" s="126" t="str">
        <f>FIXED(VLOOKUP($M25,'Full Sample by BMI Level'!$A:$AH,18,0),3)</f>
        <v>0.463</v>
      </c>
      <c r="K25" s="125" t="str">
        <f>FIXED(VLOOKUP($M25,'Full Sample by BMI Level'!$A:$AH,24,0),3)</f>
        <v>0.311</v>
      </c>
      <c r="L25" s="126" t="str">
        <f>FIXED(VLOOKUP($M25,'Full Sample by BMI Level'!$A:$AH,25,0),3)</f>
        <v>0.463</v>
      </c>
      <c r="M25" s="11" t="s">
        <v>29</v>
      </c>
    </row>
    <row r="26" spans="1:13" x14ac:dyDescent="0.25">
      <c r="A26" s="123" t="s">
        <v>96</v>
      </c>
      <c r="B26" s="124" t="s">
        <v>241</v>
      </c>
      <c r="C26" s="125" t="str">
        <f>FIXED(VLOOKUP($M26,'Full Sample by BMI Level'!$A:$AH,3,0),3)</f>
        <v>0.358</v>
      </c>
      <c r="D26" s="126" t="str">
        <f>FIXED(VLOOKUP($M26,'Full Sample by BMI Level'!$A:$AH,4,0),3)</f>
        <v>0.480</v>
      </c>
      <c r="E26" s="125" t="str">
        <f>FIXED(VLOOKUP($M26,'Full Sample by BMI Level'!$A:$AH,31,0),3)</f>
        <v>0.282</v>
      </c>
      <c r="F26" s="126" t="str">
        <f>FIXED(VLOOKUP($M26,'Full Sample by BMI Level'!$A:$AH,32,0),3)</f>
        <v>0.450</v>
      </c>
      <c r="G26" s="125" t="str">
        <f>FIXED(VLOOKUP($M26,'Full Sample by BMI Level'!$A:$AH,10,0),3)</f>
        <v>0.347</v>
      </c>
      <c r="H26" s="126" t="str">
        <f>FIXED(VLOOKUP($M26,'Full Sample by BMI Level'!$A:$AH,11,0),3)</f>
        <v>0.476</v>
      </c>
      <c r="I26" s="125" t="str">
        <f>FIXED(VLOOKUP($M26,'Full Sample by BMI Level'!$A:$AH,17,0),3)</f>
        <v>0.361</v>
      </c>
      <c r="J26" s="126" t="str">
        <f>FIXED(VLOOKUP($M26,'Full Sample by BMI Level'!$A:$AH,18,0),3)</f>
        <v>0.480</v>
      </c>
      <c r="K26" s="125" t="str">
        <f>FIXED(VLOOKUP($M26,'Full Sample by BMI Level'!$A:$AH,24,0),3)</f>
        <v>0.395</v>
      </c>
      <c r="L26" s="126" t="str">
        <f>FIXED(VLOOKUP($M26,'Full Sample by BMI Level'!$A:$AH,25,0),3)</f>
        <v>0.489</v>
      </c>
      <c r="M26" s="11" t="s">
        <v>30</v>
      </c>
    </row>
    <row r="27" spans="1:13" x14ac:dyDescent="0.25">
      <c r="A27" s="123" t="s">
        <v>97</v>
      </c>
      <c r="B27" s="124" t="s">
        <v>240</v>
      </c>
      <c r="C27" s="125" t="str">
        <f>FIXED(VLOOKUP($M27,'Full Sample by BMI Level'!$A:$AH,3,0),3)</f>
        <v>0.061</v>
      </c>
      <c r="D27" s="126" t="str">
        <f>FIXED(VLOOKUP($M27,'Full Sample by BMI Level'!$A:$AH,4,0),3)</f>
        <v>0.240</v>
      </c>
      <c r="E27" s="125" t="str">
        <f>FIXED(VLOOKUP($M27,'Full Sample by BMI Level'!$A:$AH,31,0),3)</f>
        <v>0.045</v>
      </c>
      <c r="F27" s="126" t="str">
        <f>FIXED(VLOOKUP($M27,'Full Sample by BMI Level'!$A:$AH,32,0),3)</f>
        <v>0.208</v>
      </c>
      <c r="G27" s="125" t="str">
        <f>FIXED(VLOOKUP($M27,'Full Sample by BMI Level'!$A:$AH,10,0),3)</f>
        <v>0.065</v>
      </c>
      <c r="H27" s="126" t="str">
        <f>FIXED(VLOOKUP($M27,'Full Sample by BMI Level'!$A:$AH,11,0),3)</f>
        <v>0.247</v>
      </c>
      <c r="I27" s="125" t="str">
        <f>FIXED(VLOOKUP($M27,'Full Sample by BMI Level'!$A:$AH,17,0),3)</f>
        <v>0.065</v>
      </c>
      <c r="J27" s="126" t="str">
        <f>FIXED(VLOOKUP($M27,'Full Sample by BMI Level'!$A:$AH,18,0),3)</f>
        <v>0.246</v>
      </c>
      <c r="K27" s="125" t="str">
        <f>FIXED(VLOOKUP($M27,'Full Sample by BMI Level'!$A:$AH,24,0),3)</f>
        <v>0.052</v>
      </c>
      <c r="L27" s="126" t="str">
        <f>FIXED(VLOOKUP($M27,'Full Sample by BMI Level'!$A:$AH,25,0),3)</f>
        <v>0.222</v>
      </c>
      <c r="M27" s="11" t="s">
        <v>27</v>
      </c>
    </row>
    <row r="28" spans="1:13" x14ac:dyDescent="0.25">
      <c r="A28" s="123" t="s">
        <v>98</v>
      </c>
      <c r="B28" s="124" t="s">
        <v>239</v>
      </c>
      <c r="C28" s="125" t="str">
        <f>FIXED(VLOOKUP($M28,'Full Sample by BMI Level'!$A:$AH,3,0),3)</f>
        <v>0.024</v>
      </c>
      <c r="D28" s="126" t="str">
        <f>FIXED(VLOOKUP($M28,'Full Sample by BMI Level'!$A:$AH,4,0),3)</f>
        <v>0.154</v>
      </c>
      <c r="E28" s="125" t="str">
        <f>FIXED(VLOOKUP($M28,'Full Sample by BMI Level'!$A:$AH,31,0),3)</f>
        <v>0.014</v>
      </c>
      <c r="F28" s="126" t="str">
        <f>FIXED(VLOOKUP($M28,'Full Sample by BMI Level'!$A:$AH,32,0),3)</f>
        <v>0.119</v>
      </c>
      <c r="G28" s="125" t="str">
        <f>FIXED(VLOOKUP($M28,'Full Sample by BMI Level'!$A:$AH,10,0),3)</f>
        <v>0.025</v>
      </c>
      <c r="H28" s="126" t="str">
        <f>FIXED(VLOOKUP($M28,'Full Sample by BMI Level'!$A:$AH,11,0),3)</f>
        <v>0.156</v>
      </c>
      <c r="I28" s="125" t="str">
        <f>FIXED(VLOOKUP($M28,'Full Sample by BMI Level'!$A:$AH,17,0),3)</f>
        <v>0.025</v>
      </c>
      <c r="J28" s="126" t="str">
        <f>FIXED(VLOOKUP($M28,'Full Sample by BMI Level'!$A:$AH,18,0),3)</f>
        <v>0.157</v>
      </c>
      <c r="K28" s="125" t="str">
        <f>FIXED(VLOOKUP($M28,'Full Sample by BMI Level'!$A:$AH,24,0),3)</f>
        <v>0.023</v>
      </c>
      <c r="L28" s="126" t="str">
        <f>FIXED(VLOOKUP($M28,'Full Sample by BMI Level'!$A:$AH,25,0),3)</f>
        <v>0.151</v>
      </c>
      <c r="M28" s="11" t="s">
        <v>28</v>
      </c>
    </row>
    <row r="29" spans="1:13" x14ac:dyDescent="0.25">
      <c r="A29" s="123" t="s">
        <v>34</v>
      </c>
      <c r="B29" s="124" t="s">
        <v>238</v>
      </c>
      <c r="C29" s="125" t="str">
        <f>FIXED(VLOOKUP($M29,'Full Sample by BMI Level'!$A:$AH,3,0),3)</f>
        <v>38.488</v>
      </c>
      <c r="D29" s="126" t="str">
        <f>FIXED(VLOOKUP($M29,'Full Sample by BMI Level'!$A:$AH,4,0),3)</f>
        <v>28.479</v>
      </c>
      <c r="E29" s="125" t="str">
        <f>FIXED(VLOOKUP($M29,'Full Sample by BMI Level'!$A:$AH,31,0),3)</f>
        <v>35.640</v>
      </c>
      <c r="F29" s="126" t="str">
        <f>FIXED(VLOOKUP($M29,'Full Sample by BMI Level'!$A:$AH,32,0),3)</f>
        <v>28.100</v>
      </c>
      <c r="G29" s="125" t="str">
        <f>FIXED(VLOOKUP($M29,'Full Sample by BMI Level'!$A:$AH,10,0),3)</f>
        <v>40.483</v>
      </c>
      <c r="H29" s="126" t="str">
        <f>FIXED(VLOOKUP($M29,'Full Sample by BMI Level'!$A:$AH,11,0),3)</f>
        <v>29.256</v>
      </c>
      <c r="I29" s="125" t="str">
        <f>FIXED(VLOOKUP($M29,'Full Sample by BMI Level'!$A:$AH,17,0),3)</f>
        <v>37.301</v>
      </c>
      <c r="J29" s="126" t="str">
        <f>FIXED(VLOOKUP($M29,'Full Sample by BMI Level'!$A:$AH,18,0),3)</f>
        <v>27.969</v>
      </c>
      <c r="K29" s="125" t="str">
        <f>FIXED(VLOOKUP($M29,'Full Sample by BMI Level'!$A:$AH,24,0),3)</f>
        <v>36.037</v>
      </c>
      <c r="L29" s="126" t="str">
        <f>FIXED(VLOOKUP($M29,'Full Sample by BMI Level'!$A:$AH,25,0),3)</f>
        <v>27.070</v>
      </c>
      <c r="M29" s="11" t="s">
        <v>34</v>
      </c>
    </row>
    <row r="30" spans="1:13" x14ac:dyDescent="0.25">
      <c r="A30" s="123" t="s">
        <v>35</v>
      </c>
      <c r="B30" s="124" t="s">
        <v>237</v>
      </c>
      <c r="C30" s="125" t="str">
        <f>FIXED(VLOOKUP($M30,'Full Sample by BMI Level'!$A:$AH,3,0),3)</f>
        <v>27.524</v>
      </c>
      <c r="D30" s="126" t="str">
        <f>FIXED(VLOOKUP($M30,'Full Sample by BMI Level'!$A:$AH,4,0),3)</f>
        <v>68.944</v>
      </c>
      <c r="E30" s="125" t="str">
        <f>FIXED(VLOOKUP($M30,'Full Sample by BMI Level'!$A:$AH,31,0),3)</f>
        <v>14.616</v>
      </c>
      <c r="F30" s="126" t="str">
        <f>FIXED(VLOOKUP($M30,'Full Sample by BMI Level'!$A:$AH,32,0),3)</f>
        <v>37.496</v>
      </c>
      <c r="G30" s="125" t="str">
        <f>FIXED(VLOOKUP($M30,'Full Sample by BMI Level'!$A:$AH,10,0),3)</f>
        <v>23.747</v>
      </c>
      <c r="H30" s="126" t="str">
        <f>FIXED(VLOOKUP($M30,'Full Sample by BMI Level'!$A:$AH,11,0),3)</f>
        <v>61.783</v>
      </c>
      <c r="I30" s="125" t="str">
        <f>FIXED(VLOOKUP($M30,'Full Sample by BMI Level'!$A:$AH,17,0),3)</f>
        <v>30.766</v>
      </c>
      <c r="J30" s="126" t="str">
        <f>FIXED(VLOOKUP($M30,'Full Sample by BMI Level'!$A:$AH,18,0),3)</f>
        <v>74.107</v>
      </c>
      <c r="K30" s="125" t="str">
        <f>FIXED(VLOOKUP($M30,'Full Sample by BMI Level'!$A:$AH,24,0),3)</f>
        <v>34.503</v>
      </c>
      <c r="L30" s="126" t="str">
        <f>FIXED(VLOOKUP($M30,'Full Sample by BMI Level'!$A:$AH,25,0),3)</f>
        <v>80.410</v>
      </c>
      <c r="M30" s="11" t="s">
        <v>35</v>
      </c>
    </row>
    <row r="31" spans="1:13" ht="24" x14ac:dyDescent="0.25">
      <c r="A31" s="123" t="s">
        <v>36</v>
      </c>
      <c r="B31" s="124" t="s">
        <v>236</v>
      </c>
      <c r="C31" s="125" t="str">
        <f>FIXED(VLOOKUP($M31,'Full Sample by BMI Level'!$A:$AH,3,0),3)</f>
        <v>229.370</v>
      </c>
      <c r="D31" s="126" t="str">
        <f>FIXED(VLOOKUP($M31,'Full Sample by BMI Level'!$A:$AH,4,0),3)</f>
        <v>207.642</v>
      </c>
      <c r="E31" s="125" t="str">
        <f>FIXED(VLOOKUP($M31,'Full Sample by BMI Level'!$A:$AH,31,0),3)</f>
        <v>141.278</v>
      </c>
      <c r="F31" s="126" t="str">
        <f>FIXED(VLOOKUP($M31,'Full Sample by BMI Level'!$A:$AH,32,0),3)</f>
        <v>158.625</v>
      </c>
      <c r="G31" s="125" t="str">
        <f>FIXED(VLOOKUP($M31,'Full Sample by BMI Level'!$A:$AH,10,0),3)</f>
        <v>193.216</v>
      </c>
      <c r="H31" s="126" t="str">
        <f>FIXED(VLOOKUP($M31,'Full Sample by BMI Level'!$A:$AH,11,0),3)</f>
        <v>185.044</v>
      </c>
      <c r="I31" s="125" t="str">
        <f>FIXED(VLOOKUP($M31,'Full Sample by BMI Level'!$A:$AH,17,0),3)</f>
        <v>259.731</v>
      </c>
      <c r="J31" s="126" t="str">
        <f>FIXED(VLOOKUP($M31,'Full Sample by BMI Level'!$A:$AH,18,0),3)</f>
        <v>218.734</v>
      </c>
      <c r="K31" s="125" t="str">
        <f>FIXED(VLOOKUP($M31,'Full Sample by BMI Level'!$A:$AH,24,0),3)</f>
        <v>290.180</v>
      </c>
      <c r="L31" s="126" t="str">
        <f>FIXED(VLOOKUP($M31,'Full Sample by BMI Level'!$A:$AH,25,0),3)</f>
        <v>226.735</v>
      </c>
      <c r="M31" s="11" t="s">
        <v>36</v>
      </c>
    </row>
    <row r="32" spans="1:13" x14ac:dyDescent="0.25">
      <c r="A32" s="123" t="s">
        <v>235</v>
      </c>
      <c r="B32" s="124" t="s">
        <v>234</v>
      </c>
      <c r="C32" s="125" t="str">
        <f>FIXED(VLOOKUP($M32,'Full Sample by BMI Level'!$A:$AH,3,0),3)</f>
        <v>0.588</v>
      </c>
      <c r="D32" s="126" t="str">
        <f>FIXED(VLOOKUP($M32,'Full Sample by BMI Level'!$A:$AH,4,0),3)</f>
        <v>0.492</v>
      </c>
      <c r="E32" s="125" t="str">
        <f>FIXED(VLOOKUP($M32,'Full Sample by BMI Level'!$A:$AH,31,0),3)</f>
        <v>0.620</v>
      </c>
      <c r="F32" s="126" t="str">
        <f>FIXED(VLOOKUP($M32,'Full Sample by BMI Level'!$A:$AH,32,0),3)</f>
        <v>0.486</v>
      </c>
      <c r="G32" s="125" t="str">
        <f>FIXED(VLOOKUP($M32,'Full Sample by BMI Level'!$A:$AH,10,0),3)</f>
        <v>0.661</v>
      </c>
      <c r="H32" s="126" t="str">
        <f>FIXED(VLOOKUP($M32,'Full Sample by BMI Level'!$A:$AH,11,0),3)</f>
        <v>0.473</v>
      </c>
      <c r="I32" s="125" t="str">
        <f>FIXED(VLOOKUP($M32,'Full Sample by BMI Level'!$A:$AH,17,0),3)</f>
        <v>0.587</v>
      </c>
      <c r="J32" s="126" t="str">
        <f>FIXED(VLOOKUP($M32,'Full Sample by BMI Level'!$A:$AH,18,0),3)</f>
        <v>0.492</v>
      </c>
      <c r="K32" s="125" t="str">
        <f>FIXED(VLOOKUP($M32,'Full Sample by BMI Level'!$A:$AH,24,0),3)</f>
        <v>0.421</v>
      </c>
      <c r="L32" s="126" t="str">
        <f>FIXED(VLOOKUP($M32,'Full Sample by BMI Level'!$A:$AH,25,0),3)</f>
        <v>0.494</v>
      </c>
      <c r="M32" s="11" t="s">
        <v>190</v>
      </c>
    </row>
    <row r="33" spans="1:13" x14ac:dyDescent="0.25">
      <c r="A33" s="123" t="s">
        <v>233</v>
      </c>
      <c r="B33" s="124" t="s">
        <v>232</v>
      </c>
      <c r="C33" s="125" t="str">
        <f>FIXED(VLOOKUP($M33,'Full Sample by BMI Level'!$A:$AH,3,0),3)</f>
        <v>0.297</v>
      </c>
      <c r="D33" s="126" t="str">
        <f>FIXED(VLOOKUP($M33,'Full Sample by BMI Level'!$A:$AH,4,0),3)</f>
        <v>0.457</v>
      </c>
      <c r="E33" s="125" t="str">
        <f>FIXED(VLOOKUP($M33,'Full Sample by BMI Level'!$A:$AH,31,0),3)</f>
        <v>0.266</v>
      </c>
      <c r="F33" s="126" t="str">
        <f>FIXED(VLOOKUP($M33,'Full Sample by BMI Level'!$A:$AH,32,0),3)</f>
        <v>0.442</v>
      </c>
      <c r="G33" s="125" t="str">
        <f>FIXED(VLOOKUP($M33,'Full Sample by BMI Level'!$A:$AH,10,0),3)</f>
        <v>0.256</v>
      </c>
      <c r="H33" s="126" t="str">
        <f>FIXED(VLOOKUP($M33,'Full Sample by BMI Level'!$A:$AH,11,0),3)</f>
        <v>0.437</v>
      </c>
      <c r="I33" s="125" t="str">
        <f>FIXED(VLOOKUP($M33,'Full Sample by BMI Level'!$A:$AH,17,0),3)</f>
        <v>0.306</v>
      </c>
      <c r="J33" s="126" t="str">
        <f>FIXED(VLOOKUP($M33,'Full Sample by BMI Level'!$A:$AH,18,0),3)</f>
        <v>0.461</v>
      </c>
      <c r="K33" s="125" t="str">
        <f>FIXED(VLOOKUP($M33,'Full Sample by BMI Level'!$A:$AH,24,0),3)</f>
        <v>0.383</v>
      </c>
      <c r="L33" s="126" t="str">
        <f>FIXED(VLOOKUP($M33,'Full Sample by BMI Level'!$A:$AH,25,0),3)</f>
        <v>0.486</v>
      </c>
      <c r="M33" s="11" t="s">
        <v>37</v>
      </c>
    </row>
    <row r="34" spans="1:13" x14ac:dyDescent="0.25">
      <c r="A34" s="123" t="s">
        <v>231</v>
      </c>
      <c r="B34" s="124" t="s">
        <v>230</v>
      </c>
      <c r="C34" s="125" t="str">
        <f>FIXED(VLOOKUP($M34,'Full Sample by BMI Level'!$A:$AH,3,0),3)</f>
        <v>0.115</v>
      </c>
      <c r="D34" s="126" t="str">
        <f>FIXED(VLOOKUP($M34,'Full Sample by BMI Level'!$A:$AH,4,0),3)</f>
        <v>0.319</v>
      </c>
      <c r="E34" s="125" t="str">
        <f>FIXED(VLOOKUP($M34,'Full Sample by BMI Level'!$A:$AH,31,0),3)</f>
        <v>0.114</v>
      </c>
      <c r="F34" s="126" t="str">
        <f>FIXED(VLOOKUP($M34,'Full Sample by BMI Level'!$A:$AH,32,0),3)</f>
        <v>0.318</v>
      </c>
      <c r="G34" s="125" t="str">
        <f>FIXED(VLOOKUP($M34,'Full Sample by BMI Level'!$A:$AH,10,0),3)</f>
        <v>0.082</v>
      </c>
      <c r="H34" s="126" t="str">
        <f>FIXED(VLOOKUP($M34,'Full Sample by BMI Level'!$A:$AH,11,0),3)</f>
        <v>0.275</v>
      </c>
      <c r="I34" s="125" t="str">
        <f>FIXED(VLOOKUP($M34,'Full Sample by BMI Level'!$A:$AH,17,0),3)</f>
        <v>0.106</v>
      </c>
      <c r="J34" s="126" t="str">
        <f>FIXED(VLOOKUP($M34,'Full Sample by BMI Level'!$A:$AH,18,0),3)</f>
        <v>0.308</v>
      </c>
      <c r="K34" s="125" t="str">
        <f>FIXED(VLOOKUP($M34,'Full Sample by BMI Level'!$A:$AH,24,0),3)</f>
        <v>0.196</v>
      </c>
      <c r="L34" s="126" t="str">
        <f>FIXED(VLOOKUP($M34,'Full Sample by BMI Level'!$A:$AH,25,0),3)</f>
        <v>0.397</v>
      </c>
      <c r="M34" s="11" t="s">
        <v>38</v>
      </c>
    </row>
    <row r="35" spans="1:13" x14ac:dyDescent="0.25">
      <c r="A35" s="123" t="s">
        <v>229</v>
      </c>
      <c r="B35" s="124" t="s">
        <v>228</v>
      </c>
      <c r="C35" s="125" t="str">
        <f>FIXED(VLOOKUP($M35,'Full Sample by BMI Level'!$A:$AH,3,0),3)</f>
        <v>0.210</v>
      </c>
      <c r="D35" s="126" t="str">
        <f>FIXED(VLOOKUP($M35,'Full Sample by BMI Level'!$A:$AH,4,0),3)</f>
        <v>0.407</v>
      </c>
      <c r="E35" s="125" t="str">
        <f>FIXED(VLOOKUP($M35,'Full Sample by BMI Level'!$A:$AH,31,0),3)</f>
        <v>0.214</v>
      </c>
      <c r="F35" s="126" t="str">
        <f>FIXED(VLOOKUP($M35,'Full Sample by BMI Level'!$A:$AH,32,0),3)</f>
        <v>0.410</v>
      </c>
      <c r="G35" s="125" t="str">
        <f>FIXED(VLOOKUP($M35,'Full Sample by BMI Level'!$A:$AH,10,0),3)</f>
        <v>0.215</v>
      </c>
      <c r="H35" s="126" t="str">
        <f>FIXED(VLOOKUP($M35,'Full Sample by BMI Level'!$A:$AH,11,0),3)</f>
        <v>0.411</v>
      </c>
      <c r="I35" s="125" t="str">
        <f>FIXED(VLOOKUP($M35,'Full Sample by BMI Level'!$A:$AH,17,0),3)</f>
        <v>0.217</v>
      </c>
      <c r="J35" s="126" t="str">
        <f>FIXED(VLOOKUP($M35,'Full Sample by BMI Level'!$A:$AH,18,0),3)</f>
        <v>0.412</v>
      </c>
      <c r="K35" s="125" t="str">
        <f>FIXED(VLOOKUP($M35,'Full Sample by BMI Level'!$A:$AH,24,0),3)</f>
        <v>0.191</v>
      </c>
      <c r="L35" s="126" t="str">
        <f>FIXED(VLOOKUP($M35,'Full Sample by BMI Level'!$A:$AH,25,0),3)</f>
        <v>0.393</v>
      </c>
      <c r="M35" s="11" t="s">
        <v>192</v>
      </c>
    </row>
    <row r="36" spans="1:13" x14ac:dyDescent="0.25">
      <c r="A36" s="123" t="s">
        <v>227</v>
      </c>
      <c r="B36" s="124" t="s">
        <v>226</v>
      </c>
      <c r="C36" s="125" t="str">
        <f>FIXED(VLOOKUP($M36,'Full Sample by BMI Level'!$A:$AH,3,0),3)</f>
        <v>0.151</v>
      </c>
      <c r="D36" s="126" t="str">
        <f>FIXED(VLOOKUP($M36,'Full Sample by BMI Level'!$A:$AH,4,0),3)</f>
        <v>0.358</v>
      </c>
      <c r="E36" s="125" t="str">
        <f>FIXED(VLOOKUP($M36,'Full Sample by BMI Level'!$A:$AH,31,0),3)</f>
        <v>0.161</v>
      </c>
      <c r="F36" s="126" t="str">
        <f>FIXED(VLOOKUP($M36,'Full Sample by BMI Level'!$A:$AH,32,0),3)</f>
        <v>0.368</v>
      </c>
      <c r="G36" s="125" t="str">
        <f>FIXED(VLOOKUP($M36,'Full Sample by BMI Level'!$A:$AH,10,0),3)</f>
        <v>0.161</v>
      </c>
      <c r="H36" s="126" t="str">
        <f>FIXED(VLOOKUP($M36,'Full Sample by BMI Level'!$A:$AH,11,0),3)</f>
        <v>0.368</v>
      </c>
      <c r="I36" s="125" t="str">
        <f>FIXED(VLOOKUP($M36,'Full Sample by BMI Level'!$A:$AH,17,0),3)</f>
        <v>0.141</v>
      </c>
      <c r="J36" s="126" t="str">
        <f>FIXED(VLOOKUP($M36,'Full Sample by BMI Level'!$A:$AH,18,0),3)</f>
        <v>0.348</v>
      </c>
      <c r="K36" s="125" t="str">
        <f>FIXED(VLOOKUP($M36,'Full Sample by BMI Level'!$A:$AH,24,0),3)</f>
        <v>0.139</v>
      </c>
      <c r="L36" s="126" t="str">
        <f>FIXED(VLOOKUP($M36,'Full Sample by BMI Level'!$A:$AH,25,0),3)</f>
        <v>0.346</v>
      </c>
      <c r="M36" s="11" t="s">
        <v>40</v>
      </c>
    </row>
    <row r="37" spans="1:13" x14ac:dyDescent="0.25">
      <c r="A37" s="123" t="s">
        <v>225</v>
      </c>
      <c r="B37" s="124" t="s">
        <v>224</v>
      </c>
      <c r="C37" s="125" t="str">
        <f>FIXED(VLOOKUP($M37,'Full Sample by BMI Level'!$A:$AH,3,0),3)</f>
        <v>0.425</v>
      </c>
      <c r="D37" s="126" t="str">
        <f>FIXED(VLOOKUP($M37,'Full Sample by BMI Level'!$A:$AH,4,0),3)</f>
        <v>0.494</v>
      </c>
      <c r="E37" s="125" t="str">
        <f>FIXED(VLOOKUP($M37,'Full Sample by BMI Level'!$A:$AH,31,0),3)</f>
        <v>0.435</v>
      </c>
      <c r="F37" s="126" t="str">
        <f>FIXED(VLOOKUP($M37,'Full Sample by BMI Level'!$A:$AH,32,0),3)</f>
        <v>0.496</v>
      </c>
      <c r="G37" s="125" t="str">
        <f>FIXED(VLOOKUP($M37,'Full Sample by BMI Level'!$A:$AH,10,0),3)</f>
        <v>0.410</v>
      </c>
      <c r="H37" s="126" t="str">
        <f>FIXED(VLOOKUP($M37,'Full Sample by BMI Level'!$A:$AH,11,0),3)</f>
        <v>0.492</v>
      </c>
      <c r="I37" s="125" t="str">
        <f>FIXED(VLOOKUP($M37,'Full Sample by BMI Level'!$A:$AH,17,0),3)</f>
        <v>0.415</v>
      </c>
      <c r="J37" s="126" t="str">
        <f>FIXED(VLOOKUP($M37,'Full Sample by BMI Level'!$A:$AH,18,0),3)</f>
        <v>0.493</v>
      </c>
      <c r="K37" s="125" t="str">
        <f>FIXED(VLOOKUP($M37,'Full Sample by BMI Level'!$A:$AH,24,0),3)</f>
        <v>0.469</v>
      </c>
      <c r="L37" s="126" t="str">
        <f>FIXED(VLOOKUP($M37,'Full Sample by BMI Level'!$A:$AH,25,0),3)</f>
        <v>0.499</v>
      </c>
      <c r="M37" s="11" t="s">
        <v>41</v>
      </c>
    </row>
    <row r="38" spans="1:13" x14ac:dyDescent="0.25">
      <c r="A38" s="123" t="s">
        <v>103</v>
      </c>
      <c r="B38" s="124" t="s">
        <v>223</v>
      </c>
      <c r="C38" s="125" t="str">
        <f>FIXED(VLOOKUP($M38,'Full Sample by BMI Level'!$A:$AH,3,0),3)</f>
        <v>0.214</v>
      </c>
      <c r="D38" s="126" t="str">
        <f>FIXED(VLOOKUP($M38,'Full Sample by BMI Level'!$A:$AH,4,0),3)</f>
        <v>0.410</v>
      </c>
      <c r="E38" s="125" t="str">
        <f>FIXED(VLOOKUP($M38,'Full Sample by BMI Level'!$A:$AH,31,0),3)</f>
        <v>0.190</v>
      </c>
      <c r="F38" s="126" t="str">
        <f>FIXED(VLOOKUP($M38,'Full Sample by BMI Level'!$A:$AH,32,0),3)</f>
        <v>0.392</v>
      </c>
      <c r="G38" s="125" t="str">
        <f>FIXED(VLOOKUP($M38,'Full Sample by BMI Level'!$A:$AH,10,0),3)</f>
        <v>0.214</v>
      </c>
      <c r="H38" s="126" t="str">
        <f>FIXED(VLOOKUP($M38,'Full Sample by BMI Level'!$A:$AH,11,0),3)</f>
        <v>0.410</v>
      </c>
      <c r="I38" s="125" t="str">
        <f>FIXED(VLOOKUP($M38,'Full Sample by BMI Level'!$A:$AH,17,0),3)</f>
        <v>0.228</v>
      </c>
      <c r="J38" s="126" t="str">
        <f>FIXED(VLOOKUP($M38,'Full Sample by BMI Level'!$A:$AH,18,0),3)</f>
        <v>0.419</v>
      </c>
      <c r="K38" s="125" t="str">
        <f>FIXED(VLOOKUP($M38,'Full Sample by BMI Level'!$A:$AH,24,0),3)</f>
        <v>0.201</v>
      </c>
      <c r="L38" s="126" t="str">
        <f>FIXED(VLOOKUP($M38,'Full Sample by BMI Level'!$A:$AH,25,0),3)</f>
        <v>0.401</v>
      </c>
      <c r="M38" s="11" t="s">
        <v>39</v>
      </c>
    </row>
    <row r="39" spans="1:13" x14ac:dyDescent="0.25">
      <c r="A39" s="123" t="s">
        <v>222</v>
      </c>
      <c r="B39" s="124" t="s">
        <v>221</v>
      </c>
      <c r="C39" s="125" t="str">
        <f>FIXED(VLOOKUP($M39,'Full Sample by BMI Level'!$A:$AH,3,0),3)</f>
        <v>5.811</v>
      </c>
      <c r="D39" s="126" t="str">
        <f>FIXED(VLOOKUP($M39,'Full Sample by BMI Level'!$A:$AH,4,0),3)</f>
        <v>1.768</v>
      </c>
      <c r="E39" s="125" t="str">
        <f>FIXED(VLOOKUP($M39,'Full Sample by BMI Level'!$A:$AH,31,0),3)</f>
        <v>5.402</v>
      </c>
      <c r="F39" s="126" t="str">
        <f>FIXED(VLOOKUP($M39,'Full Sample by BMI Level'!$A:$AH,32,0),3)</f>
        <v>1.540</v>
      </c>
      <c r="G39" s="125" t="str">
        <f>FIXED(VLOOKUP($M39,'Full Sample by BMI Level'!$A:$AH,10,0),3)</f>
        <v>5.634</v>
      </c>
      <c r="H39" s="126" t="str">
        <f>FIXED(VLOOKUP($M39,'Full Sample by BMI Level'!$A:$AH,11,0),3)</f>
        <v>1.645</v>
      </c>
      <c r="I39" s="125" t="str">
        <f>FIXED(VLOOKUP($M39,'Full Sample by BMI Level'!$A:$AH,17,0),3)</f>
        <v>5.953</v>
      </c>
      <c r="J39" s="126" t="str">
        <f>FIXED(VLOOKUP($M39,'Full Sample by BMI Level'!$A:$AH,18,0),3)</f>
        <v>1.826</v>
      </c>
      <c r="K39" s="125" t="str">
        <f>FIXED(VLOOKUP($M39,'Full Sample by BMI Level'!$A:$AH,24,0),3)</f>
        <v>6.111</v>
      </c>
      <c r="L39" s="126" t="str">
        <f>FIXED(VLOOKUP($M39,'Full Sample by BMI Level'!$A:$AH,25,0),3)</f>
        <v>1.932</v>
      </c>
      <c r="M39" s="11" t="s">
        <v>43</v>
      </c>
    </row>
    <row r="40" spans="1:13" ht="24" x14ac:dyDescent="0.25">
      <c r="A40" s="123" t="s">
        <v>44</v>
      </c>
      <c r="B40" s="124" t="s">
        <v>220</v>
      </c>
      <c r="C40" s="125" t="str">
        <f>FIXED(VLOOKUP($M40,'Full Sample by BMI Level'!$A:$AH,3,0),3)</f>
        <v>0.077</v>
      </c>
      <c r="D40" s="126" t="str">
        <f>FIXED(VLOOKUP($M40,'Full Sample by BMI Level'!$A:$AH,4,0),3)</f>
        <v>0.531</v>
      </c>
      <c r="E40" s="125" t="str">
        <f>FIXED(VLOOKUP($M40,'Full Sample by BMI Level'!$A:$AH,31,0),3)</f>
        <v>0.091</v>
      </c>
      <c r="F40" s="126" t="str">
        <f>FIXED(VLOOKUP($M40,'Full Sample by BMI Level'!$A:$AH,32,0),3)</f>
        <v>0.592</v>
      </c>
      <c r="G40" s="125" t="str">
        <f>FIXED(VLOOKUP($M40,'Full Sample by BMI Level'!$A:$AH,10,0),3)</f>
        <v>0.091</v>
      </c>
      <c r="H40" s="126" t="str">
        <f>FIXED(VLOOKUP($M40,'Full Sample by BMI Level'!$A:$AH,11,0),3)</f>
        <v>0.565</v>
      </c>
      <c r="I40" s="125" t="str">
        <f>FIXED(VLOOKUP($M40,'Full Sample by BMI Level'!$A:$AH,17,0),3)</f>
        <v>0.065</v>
      </c>
      <c r="J40" s="126" t="str">
        <f>FIXED(VLOOKUP($M40,'Full Sample by BMI Level'!$A:$AH,18,0),3)</f>
        <v>0.489</v>
      </c>
      <c r="K40" s="125" t="str">
        <f>FIXED(VLOOKUP($M40,'Full Sample by BMI Level'!$A:$AH,24,0),3)</f>
        <v>0.059</v>
      </c>
      <c r="L40" s="126" t="str">
        <f>FIXED(VLOOKUP($M40,'Full Sample by BMI Level'!$A:$AH,25,0),3)</f>
        <v>0.488</v>
      </c>
      <c r="M40" s="11" t="s">
        <v>44</v>
      </c>
    </row>
    <row r="41" spans="1:13" x14ac:dyDescent="0.25">
      <c r="A41" s="123" t="s">
        <v>219</v>
      </c>
      <c r="B41" s="124" t="s">
        <v>218</v>
      </c>
      <c r="C41" s="125" t="str">
        <f>FIXED(VLOOKUP($M41,'Full Sample by BMI Level'!$A:$AH,3,0),3)</f>
        <v>0.629</v>
      </c>
      <c r="D41" s="126" t="str">
        <f>FIXED(VLOOKUP($M41,'Full Sample by BMI Level'!$A:$AH,4,0),3)</f>
        <v>0.483</v>
      </c>
      <c r="E41" s="125" t="str">
        <f>FIXED(VLOOKUP($M41,'Full Sample by BMI Level'!$A:$AH,31,0),3)</f>
        <v>0.687</v>
      </c>
      <c r="F41" s="126" t="str">
        <f>FIXED(VLOOKUP($M41,'Full Sample by BMI Level'!$A:$AH,32,0),3)</f>
        <v>0.464</v>
      </c>
      <c r="G41" s="125" t="str">
        <f>FIXED(VLOOKUP($M41,'Full Sample by BMI Level'!$A:$AH,10,0),3)</f>
        <v>0.649</v>
      </c>
      <c r="H41" s="126" t="str">
        <f>FIXED(VLOOKUP($M41,'Full Sample by BMI Level'!$A:$AH,11,0),3)</f>
        <v>0.477</v>
      </c>
      <c r="I41" s="125" t="str">
        <f>FIXED(VLOOKUP($M41,'Full Sample by BMI Level'!$A:$AH,17,0),3)</f>
        <v>0.610</v>
      </c>
      <c r="J41" s="126" t="str">
        <f>FIXED(VLOOKUP($M41,'Full Sample by BMI Level'!$A:$AH,18,0),3)</f>
        <v>0.488</v>
      </c>
      <c r="K41" s="125" t="str">
        <f>FIXED(VLOOKUP($M41,'Full Sample by BMI Level'!$A:$AH,24,0),3)</f>
        <v>0.594</v>
      </c>
      <c r="L41" s="126" t="str">
        <f>FIXED(VLOOKUP($M41,'Full Sample by BMI Level'!$A:$AH,25,0),3)</f>
        <v>0.491</v>
      </c>
      <c r="M41" s="11" t="s">
        <v>188</v>
      </c>
    </row>
    <row r="42" spans="1:13" x14ac:dyDescent="0.25">
      <c r="A42" s="123" t="s">
        <v>217</v>
      </c>
      <c r="B42" s="124" t="s">
        <v>216</v>
      </c>
      <c r="C42" s="125" t="str">
        <f>FIXED(VLOOKUP($M42,'Full Sample by BMI Level'!$A:$AH,3,0),3)</f>
        <v>0.011</v>
      </c>
      <c r="D42" s="126" t="str">
        <f>FIXED(VLOOKUP($M42,'Full Sample by BMI Level'!$A:$AH,4,0),3)</f>
        <v>0.103</v>
      </c>
      <c r="E42" s="125" t="str">
        <f>FIXED(VLOOKUP($M42,'Full Sample by BMI Level'!$A:$AH,31,0),3)</f>
        <v>0.006</v>
      </c>
      <c r="F42" s="126" t="str">
        <f>FIXED(VLOOKUP($M42,'Full Sample by BMI Level'!$A:$AH,32,0),3)</f>
        <v>0.079</v>
      </c>
      <c r="G42" s="125" t="str">
        <f>FIXED(VLOOKUP($M42,'Full Sample by BMI Level'!$A:$AH,10,0),3)</f>
        <v>0.010</v>
      </c>
      <c r="H42" s="126" t="str">
        <f>FIXED(VLOOKUP($M42,'Full Sample by BMI Level'!$A:$AH,11,0),3)</f>
        <v>0.100</v>
      </c>
      <c r="I42" s="125" t="str">
        <f>FIXED(VLOOKUP($M42,'Full Sample by BMI Level'!$A:$AH,17,0),3)</f>
        <v>0.012</v>
      </c>
      <c r="J42" s="126" t="str">
        <f>FIXED(VLOOKUP($M42,'Full Sample by BMI Level'!$A:$AH,18,0),3)</f>
        <v>0.109</v>
      </c>
      <c r="K42" s="125" t="str">
        <f>FIXED(VLOOKUP($M42,'Full Sample by BMI Level'!$A:$AH,24,0),3)</f>
        <v>0.011</v>
      </c>
      <c r="L42" s="126" t="str">
        <f>FIXED(VLOOKUP($M42,'Full Sample by BMI Level'!$A:$AH,25,0),3)</f>
        <v>0.105</v>
      </c>
      <c r="M42" s="11" t="s">
        <v>128</v>
      </c>
    </row>
    <row r="43" spans="1:13" x14ac:dyDescent="0.25">
      <c r="A43" s="123" t="s">
        <v>215</v>
      </c>
      <c r="B43" s="124" t="s">
        <v>214</v>
      </c>
      <c r="C43" s="125" t="str">
        <f>FIXED(VLOOKUP($M43,'Full Sample by BMI Level'!$A:$AH,3,0),3)</f>
        <v>0.007</v>
      </c>
      <c r="D43" s="126" t="str">
        <f>FIXED(VLOOKUP($M43,'Full Sample by BMI Level'!$A:$AH,4,0),3)</f>
        <v>0.081</v>
      </c>
      <c r="E43" s="125" t="str">
        <f>FIXED(VLOOKUP($M43,'Full Sample by BMI Level'!$A:$AH,31,0),3)</f>
        <v>0.008</v>
      </c>
      <c r="F43" s="126" t="str">
        <f>FIXED(VLOOKUP($M43,'Full Sample by BMI Level'!$A:$AH,32,0),3)</f>
        <v>0.089</v>
      </c>
      <c r="G43" s="125" t="str">
        <f>FIXED(VLOOKUP($M43,'Full Sample by BMI Level'!$A:$AH,10,0),3)</f>
        <v>0.006</v>
      </c>
      <c r="H43" s="126" t="str">
        <f>FIXED(VLOOKUP($M43,'Full Sample by BMI Level'!$A:$AH,11,0),3)</f>
        <v>0.076</v>
      </c>
      <c r="I43" s="125" t="str">
        <f>FIXED(VLOOKUP($M43,'Full Sample by BMI Level'!$A:$AH,17,0),3)</f>
        <v>0.006</v>
      </c>
      <c r="J43" s="126" t="str">
        <f>FIXED(VLOOKUP($M43,'Full Sample by BMI Level'!$A:$AH,18,0),3)</f>
        <v>0.080</v>
      </c>
      <c r="K43" s="125" t="str">
        <f>FIXED(VLOOKUP($M43,'Full Sample by BMI Level'!$A:$AH,24,0),3)</f>
        <v>0.009</v>
      </c>
      <c r="L43" s="126" t="str">
        <f>FIXED(VLOOKUP($M43,'Full Sample by BMI Level'!$A:$AH,25,0),3)</f>
        <v>0.092</v>
      </c>
      <c r="M43" s="11" t="s">
        <v>144</v>
      </c>
    </row>
    <row r="44" spans="1:13" x14ac:dyDescent="0.25">
      <c r="A44" s="123" t="s">
        <v>213</v>
      </c>
      <c r="B44" s="124" t="s">
        <v>212</v>
      </c>
      <c r="C44" s="125" t="str">
        <f>FIXED(VLOOKUP($M44,'Full Sample by BMI Level'!$A:$AH,3,0),3)</f>
        <v>0.002</v>
      </c>
      <c r="D44" s="126" t="str">
        <f>FIXED(VLOOKUP($M44,'Full Sample by BMI Level'!$A:$AH,4,0),3)</f>
        <v>0.043</v>
      </c>
      <c r="E44" s="125" t="s">
        <v>211</v>
      </c>
      <c r="F44" s="126" t="s">
        <v>211</v>
      </c>
      <c r="G44" s="125" t="str">
        <f>FIXED(VLOOKUP($M44,'Full Sample by BMI Level'!$A:$AH,10,0),3)</f>
        <v>0.002</v>
      </c>
      <c r="H44" s="126" t="str">
        <f>FIXED(VLOOKUP($M44,'Full Sample by BMI Level'!$A:$AH,11,0),3)</f>
        <v>0.041</v>
      </c>
      <c r="I44" s="125" t="str">
        <f>FIXED(VLOOKUP($M44,'Full Sample by BMI Level'!$A:$AH,17,0),3)</f>
        <v>0.003</v>
      </c>
      <c r="J44" s="126" t="str">
        <f>FIXED(VLOOKUP($M44,'Full Sample by BMI Level'!$A:$AH,18,0),3)</f>
        <v>0.051</v>
      </c>
      <c r="K44" s="125" t="str">
        <f>FIXED(VLOOKUP($M44,'Full Sample by BMI Level'!$A:$AH,24,0),3)</f>
        <v>0.002</v>
      </c>
      <c r="L44" s="126" t="str">
        <f>FIXED(VLOOKUP($M44,'Full Sample by BMI Level'!$A:$AH,25,0),3)</f>
        <v>0.041</v>
      </c>
      <c r="M44" s="11" t="s">
        <v>45</v>
      </c>
    </row>
    <row r="45" spans="1:13" x14ac:dyDescent="0.25">
      <c r="A45" s="123" t="s">
        <v>210</v>
      </c>
      <c r="B45" s="124" t="s">
        <v>209</v>
      </c>
      <c r="C45" s="125" t="str">
        <f>FIXED(VLOOKUP($M45,'Full Sample by BMI Level'!$A:$AH,3,0),3)</f>
        <v>0.018</v>
      </c>
      <c r="D45" s="126" t="str">
        <f>FIXED(VLOOKUP($M45,'Full Sample by BMI Level'!$A:$AH,4,0),3)</f>
        <v>0.134</v>
      </c>
      <c r="E45" s="125" t="str">
        <f>FIXED(VLOOKUP($M45,'Full Sample by BMI Level'!$A:$AH,31,0),3)</f>
        <v>0.019</v>
      </c>
      <c r="F45" s="126" t="str">
        <f>FIXED(VLOOKUP($M45,'Full Sample by BMI Level'!$A:$AH,32,0),3)</f>
        <v>0.136</v>
      </c>
      <c r="G45" s="125" t="str">
        <f>FIXED(VLOOKUP($M45,'Full Sample by BMI Level'!$A:$AH,10,0),3)</f>
        <v>0.019</v>
      </c>
      <c r="H45" s="126" t="str">
        <f>FIXED(VLOOKUP($M45,'Full Sample by BMI Level'!$A:$AH,11,0),3)</f>
        <v>0.135</v>
      </c>
      <c r="I45" s="125" t="str">
        <f>FIXED(VLOOKUP($M45,'Full Sample by BMI Level'!$A:$AH,17,0),3)</f>
        <v>0.018</v>
      </c>
      <c r="J45" s="126" t="str">
        <f>FIXED(VLOOKUP($M45,'Full Sample by BMI Level'!$A:$AH,18,0),3)</f>
        <v>0.134</v>
      </c>
      <c r="K45" s="125" t="str">
        <f>FIXED(VLOOKUP($M45,'Full Sample by BMI Level'!$A:$AH,24,0),3)</f>
        <v>0.017</v>
      </c>
      <c r="L45" s="126" t="str">
        <f>FIXED(VLOOKUP($M45,'Full Sample by BMI Level'!$A:$AH,25,0),3)</f>
        <v>0.130</v>
      </c>
      <c r="M45" s="11" t="s">
        <v>46</v>
      </c>
    </row>
    <row r="46" spans="1:13" x14ac:dyDescent="0.25">
      <c r="A46" s="123" t="s">
        <v>208</v>
      </c>
      <c r="B46" s="127" t="s">
        <v>207</v>
      </c>
      <c r="C46" s="125" t="str">
        <f>FIXED(VLOOKUP($M46,'Full Sample by BMI Level'!$A:$AH,3,0),3)</f>
        <v>0.321</v>
      </c>
      <c r="D46" s="126" t="str">
        <f>FIXED(VLOOKUP($M46,'Full Sample by BMI Level'!$A:$AH,4,0),3)</f>
        <v>0.467</v>
      </c>
      <c r="E46" s="125" t="str">
        <f>FIXED(VLOOKUP($M46,'Full Sample by BMI Level'!$A:$AH,31,0),3)</f>
        <v>0.265</v>
      </c>
      <c r="F46" s="126" t="str">
        <f>FIXED(VLOOKUP($M46,'Full Sample by BMI Level'!$A:$AH,32,0),3)</f>
        <v>0.441</v>
      </c>
      <c r="G46" s="125" t="str">
        <f>FIXED(VLOOKUP($M46,'Full Sample by BMI Level'!$A:$AH,10,0),3)</f>
        <v>0.303</v>
      </c>
      <c r="H46" s="126" t="str">
        <f>FIXED(VLOOKUP($M46,'Full Sample by BMI Level'!$A:$AH,11,0),3)</f>
        <v>0.459</v>
      </c>
      <c r="I46" s="125" t="str">
        <f>FIXED(VLOOKUP($M46,'Full Sample by BMI Level'!$A:$AH,17,0),3)</f>
        <v>0.338</v>
      </c>
      <c r="J46" s="126" t="str">
        <f>FIXED(VLOOKUP($M46,'Full Sample by BMI Level'!$A:$AH,18,0),3)</f>
        <v>0.473</v>
      </c>
      <c r="K46" s="125" t="str">
        <f>FIXED(VLOOKUP($M46,'Full Sample by BMI Level'!$A:$AH,24,0),3)</f>
        <v>0.353</v>
      </c>
      <c r="L46" s="126" t="str">
        <f>FIXED(VLOOKUP($M46,'Full Sample by BMI Level'!$A:$AH,25,0),3)</f>
        <v>0.478</v>
      </c>
      <c r="M46" s="11" t="s">
        <v>130</v>
      </c>
    </row>
    <row r="47" spans="1:13" x14ac:dyDescent="0.25">
      <c r="A47" s="123" t="s">
        <v>206</v>
      </c>
      <c r="B47" s="127" t="s">
        <v>205</v>
      </c>
      <c r="C47" s="125" t="str">
        <f>FIXED(VLOOKUP($M47,'Full Sample by BMI Level'!$A:$AH,3,0),3)</f>
        <v>0.013</v>
      </c>
      <c r="D47" s="126" t="str">
        <f>FIXED(VLOOKUP($M47,'Full Sample by BMI Level'!$A:$AH,4,0),3)</f>
        <v>0.112</v>
      </c>
      <c r="E47" s="125" t="str">
        <f>FIXED(VLOOKUP($M47,'Full Sample by BMI Level'!$A:$AH,31,0),3)</f>
        <v>0.015</v>
      </c>
      <c r="F47" s="126" t="str">
        <f>FIXED(VLOOKUP($M47,'Full Sample by BMI Level'!$A:$AH,32,0),3)</f>
        <v>0.122</v>
      </c>
      <c r="G47" s="125" t="str">
        <f>FIXED(VLOOKUP($M47,'Full Sample by BMI Level'!$A:$AH,10,0),3)</f>
        <v>0.012</v>
      </c>
      <c r="H47" s="126" t="str">
        <f>FIXED(VLOOKUP($M47,'Full Sample by BMI Level'!$A:$AH,11,0),3)</f>
        <v>0.107</v>
      </c>
      <c r="I47" s="125" t="str">
        <f>FIXED(VLOOKUP($M47,'Full Sample by BMI Level'!$A:$AH,17,0),3)</f>
        <v>0.014</v>
      </c>
      <c r="J47" s="126" t="str">
        <f>FIXED(VLOOKUP($M47,'Full Sample by BMI Level'!$A:$AH,18,0),3)</f>
        <v>0.116</v>
      </c>
      <c r="K47" s="125" t="str">
        <f>FIXED(VLOOKUP($M47,'Full Sample by BMI Level'!$A:$AH,24,0),3)</f>
        <v>0.014</v>
      </c>
      <c r="L47" s="126" t="str">
        <f>FIXED(VLOOKUP($M47,'Full Sample by BMI Level'!$A:$AH,25,0),3)</f>
        <v>0.118</v>
      </c>
      <c r="M47" s="11" t="s">
        <v>129</v>
      </c>
    </row>
    <row r="48" spans="1:13" x14ac:dyDescent="0.25">
      <c r="A48" s="119" t="s">
        <v>106</v>
      </c>
      <c r="B48" s="120" t="s">
        <v>204</v>
      </c>
      <c r="C48" s="121" t="str">
        <f>FIXED(VLOOKUP($M48,'Full Sample by BMI Level'!$A:$AH,3,0),3)</f>
        <v>0.021</v>
      </c>
      <c r="D48" s="122" t="str">
        <f>FIXED(VLOOKUP($M48,'Full Sample by BMI Level'!$A:$AH,4,0),3)</f>
        <v>0.142</v>
      </c>
      <c r="E48" s="121" t="str">
        <f>FIXED(VLOOKUP($M48,'Full Sample by BMI Level'!$A:$AH,31,0),3)</f>
        <v>0.010</v>
      </c>
      <c r="F48" s="122" t="str">
        <f>FIXED(VLOOKUP($M48,'Full Sample by BMI Level'!$A:$AH,32,0),3)</f>
        <v>0.099</v>
      </c>
      <c r="G48" s="121" t="str">
        <f>FIXED(VLOOKUP($M48,'Full Sample by BMI Level'!$A:$AH,10,0),3)</f>
        <v>0.018</v>
      </c>
      <c r="H48" s="122" t="str">
        <f>FIXED(VLOOKUP($M48,'Full Sample by BMI Level'!$A:$AH,11,0),3)</f>
        <v>0.134</v>
      </c>
      <c r="I48" s="121" t="str">
        <f>FIXED(VLOOKUP($M48,'Full Sample by BMI Level'!$A:$AH,17,0),3)</f>
        <v>0.025</v>
      </c>
      <c r="J48" s="122" t="str">
        <f>FIXED(VLOOKUP($M48,'Full Sample by BMI Level'!$A:$AH,18,0),3)</f>
        <v>0.156</v>
      </c>
      <c r="K48" s="121" t="str">
        <f>FIXED(VLOOKUP($M48,'Full Sample by BMI Level'!$A:$AH,24,0),3)</f>
        <v>0.023</v>
      </c>
      <c r="L48" s="122" t="str">
        <f>FIXED(VLOOKUP($M48,'Full Sample by BMI Level'!$A:$AH,25,0),3)</f>
        <v>0.149</v>
      </c>
      <c r="M48" s="11" t="s">
        <v>106</v>
      </c>
    </row>
    <row r="49" spans="1:12" x14ac:dyDescent="0.25">
      <c r="A49" s="128" t="s">
        <v>203</v>
      </c>
      <c r="B49" s="129" t="s">
        <v>202</v>
      </c>
      <c r="C49" s="130"/>
      <c r="D49" s="130"/>
      <c r="E49" s="130"/>
      <c r="F49" s="130"/>
      <c r="G49" s="130"/>
      <c r="H49" s="130"/>
      <c r="I49" s="130"/>
      <c r="J49" s="130"/>
      <c r="K49" s="131"/>
      <c r="L49" s="131"/>
    </row>
    <row r="50" spans="1:12" x14ac:dyDescent="0.25">
      <c r="A50" s="119" t="s">
        <v>201</v>
      </c>
      <c r="B50" s="132" t="s">
        <v>200</v>
      </c>
      <c r="C50" s="133"/>
      <c r="D50" s="133"/>
      <c r="E50" s="133"/>
      <c r="F50" s="133"/>
      <c r="G50" s="133"/>
      <c r="H50" s="133"/>
      <c r="I50" s="133"/>
      <c r="J50" s="133"/>
      <c r="K50" s="134"/>
      <c r="L50" s="134"/>
    </row>
    <row r="51" spans="1:12" x14ac:dyDescent="0.25">
      <c r="A51" s="135" t="s">
        <v>199</v>
      </c>
      <c r="B51" s="136"/>
      <c r="C51" s="137">
        <f>'Full Sample by BMI Level'!B1</f>
        <v>26730</v>
      </c>
      <c r="D51" s="138"/>
      <c r="E51" s="139">
        <f>'Full Sample by BMI Level'!AD1</f>
        <v>1122</v>
      </c>
      <c r="F51" s="138"/>
      <c r="G51" s="137">
        <f>'Full Sample by BMI Level'!I1</f>
        <v>12883</v>
      </c>
      <c r="H51" s="138"/>
      <c r="I51" s="137">
        <f>'Full Sample by BMI Level'!P1</f>
        <v>6870</v>
      </c>
      <c r="J51" s="138"/>
      <c r="K51" s="137">
        <f>'Full Sample by BMI Level'!W1</f>
        <v>5855</v>
      </c>
      <c r="L51" s="138"/>
    </row>
    <row r="52" spans="1:12" ht="15.75" thickBot="1" x14ac:dyDescent="0.3">
      <c r="A52" s="140" t="s">
        <v>198</v>
      </c>
      <c r="B52" s="141"/>
      <c r="C52" s="142">
        <v>5276</v>
      </c>
      <c r="D52" s="143"/>
      <c r="E52" s="144">
        <v>373</v>
      </c>
      <c r="F52" s="143"/>
      <c r="G52" s="142">
        <v>3267</v>
      </c>
      <c r="H52" s="143"/>
      <c r="I52" s="142">
        <v>2261</v>
      </c>
      <c r="J52" s="143"/>
      <c r="K52" s="142">
        <v>1481</v>
      </c>
      <c r="L52" s="143"/>
    </row>
  </sheetData>
  <mergeCells count="21">
    <mergeCell ref="K52:L52"/>
    <mergeCell ref="A52:B52"/>
    <mergeCell ref="C52:D52"/>
    <mergeCell ref="E52:F52"/>
    <mergeCell ref="G52:H52"/>
    <mergeCell ref="I52:J52"/>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119</v>
      </c>
      <c r="B2">
        <v>4.1334250000000003E-2</v>
      </c>
      <c r="C2">
        <v>1.0422004</v>
      </c>
      <c r="D2">
        <v>3.865996E-2</v>
      </c>
      <c r="E2">
        <v>1.07</v>
      </c>
      <c r="F2" s="1">
        <v>0.28000000000000003</v>
      </c>
      <c r="G2" t="str">
        <f>IF(F2&lt;0.001,"***",IF(F2&lt;0.01,"**",IF(F2&lt;0.05,"*",IF(F2&lt;0.1,"^",""))))</f>
        <v/>
      </c>
    </row>
    <row r="3" spans="1:7" x14ac:dyDescent="0.25">
      <c r="A3" t="s">
        <v>10</v>
      </c>
      <c r="B3">
        <v>-0.1874046</v>
      </c>
      <c r="C3">
        <v>0.82910819999999996</v>
      </c>
      <c r="D3">
        <v>1.8370629999999999E-2</v>
      </c>
      <c r="E3">
        <v>-10.199999999999999</v>
      </c>
      <c r="F3" s="1">
        <v>0</v>
      </c>
      <c r="G3" t="str">
        <f>IF(F3&lt;0.001,"***",IF(F3&lt;0.01,"**",IF(F3&lt;0.05,"*",IF(F3&lt;0.1,"^",""))))</f>
        <v>***</v>
      </c>
    </row>
    <row r="4" spans="1:7" x14ac:dyDescent="0.25">
      <c r="A4" t="s">
        <v>12</v>
      </c>
      <c r="B4">
        <v>-0.31698788</v>
      </c>
      <c r="C4">
        <v>0.72833959999999998</v>
      </c>
      <c r="D4">
        <v>2.1485270000000001E-2</v>
      </c>
      <c r="E4">
        <v>-14.75</v>
      </c>
      <c r="F4" s="1">
        <v>0</v>
      </c>
      <c r="G4" t="str">
        <f>IF(F4&lt;0.001,"***",IF(F4&lt;0.01,"**",IF(F4&lt;0.05,"*",IF(F4&lt;0.1,"^",""))))</f>
        <v>***</v>
      </c>
    </row>
    <row r="6" spans="1:7" x14ac:dyDescent="0.25">
      <c r="A6" t="s">
        <v>16</v>
      </c>
      <c r="B6" t="s">
        <v>17</v>
      </c>
      <c r="C6" t="s">
        <v>121</v>
      </c>
      <c r="D6" t="s">
        <v>18</v>
      </c>
    </row>
    <row r="7" spans="1:7" x14ac:dyDescent="0.25">
      <c r="A7" t="s">
        <v>19</v>
      </c>
      <c r="B7" t="s">
        <v>20</v>
      </c>
      <c r="C7">
        <v>0.46077570000000001</v>
      </c>
      <c r="D7">
        <v>0.21231420000000001</v>
      </c>
    </row>
    <row r="9" spans="1:7" x14ac:dyDescent="0.25">
      <c r="A9" t="s">
        <v>339</v>
      </c>
      <c r="B9">
        <v>26730</v>
      </c>
    </row>
    <row r="10" spans="1:7" x14ac:dyDescent="0.25">
      <c r="A10" t="s">
        <v>3</v>
      </c>
      <c r="B10">
        <v>488988.8</v>
      </c>
    </row>
    <row r="11" spans="1:7" x14ac:dyDescent="0.25">
      <c r="A11" t="s">
        <v>4</v>
      </c>
      <c r="B11">
        <v>508605.6</v>
      </c>
    </row>
    <row r="12" spans="1:7" x14ac:dyDescent="0.25">
      <c r="A12" t="s">
        <v>340</v>
      </c>
      <c r="B12">
        <v>-242100.2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2" sqref="B12"/>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120</v>
      </c>
      <c r="B2">
        <v>5.7261649999999997E-2</v>
      </c>
      <c r="C2">
        <v>1.0589328</v>
      </c>
      <c r="D2">
        <v>3.5216879999999999E-2</v>
      </c>
      <c r="E2">
        <v>1.63</v>
      </c>
      <c r="F2" s="1">
        <v>0.1</v>
      </c>
      <c r="G2" t="str">
        <f>IF(F2&lt;0.001,"***",IF(F2&lt;0.01,"**",IF(F2&lt;0.05,"*",IF(F2&lt;0.1,"^",""))))</f>
        <v/>
      </c>
    </row>
    <row r="3" spans="1:7" x14ac:dyDescent="0.25">
      <c r="A3" t="s">
        <v>13</v>
      </c>
      <c r="B3">
        <v>-0.21970238</v>
      </c>
      <c r="C3">
        <v>0.80275770000000002</v>
      </c>
      <c r="D3">
        <v>1.837946E-2</v>
      </c>
      <c r="E3">
        <v>-11.95</v>
      </c>
      <c r="F3" s="1">
        <v>0</v>
      </c>
      <c r="G3" t="str">
        <f t="shared" ref="G3:G4" si="0">IF(F3&lt;0.001,"***",IF(F3&lt;0.01,"**",IF(F3&lt;0.05,"*",IF(F3&lt;0.1,"^",""))))</f>
        <v>***</v>
      </c>
    </row>
    <row r="4" spans="1:7" x14ac:dyDescent="0.25">
      <c r="A4" t="s">
        <v>14</v>
      </c>
      <c r="B4">
        <v>-0.33134931000000001</v>
      </c>
      <c r="C4">
        <v>0.71795430000000005</v>
      </c>
      <c r="D4">
        <v>2.193968E-2</v>
      </c>
      <c r="E4">
        <v>-15.1</v>
      </c>
      <c r="F4" s="1">
        <v>0</v>
      </c>
      <c r="G4" t="str">
        <f t="shared" si="0"/>
        <v>***</v>
      </c>
    </row>
    <row r="6" spans="1:7" x14ac:dyDescent="0.25">
      <c r="A6" t="s">
        <v>16</v>
      </c>
      <c r="B6" t="s">
        <v>17</v>
      </c>
      <c r="C6" t="s">
        <v>121</v>
      </c>
      <c r="D6" t="s">
        <v>18</v>
      </c>
    </row>
    <row r="7" spans="1:7" x14ac:dyDescent="0.25">
      <c r="A7" t="s">
        <v>19</v>
      </c>
      <c r="B7" t="s">
        <v>20</v>
      </c>
      <c r="C7">
        <v>0.46158880000000002</v>
      </c>
      <c r="D7">
        <v>0.21306420000000001</v>
      </c>
    </row>
    <row r="9" spans="1:7" x14ac:dyDescent="0.25">
      <c r="A9" t="s">
        <v>339</v>
      </c>
      <c r="B9">
        <v>26475</v>
      </c>
    </row>
    <row r="10" spans="1:7" x14ac:dyDescent="0.25">
      <c r="A10" t="s">
        <v>3</v>
      </c>
      <c r="B10">
        <v>483779</v>
      </c>
    </row>
    <row r="11" spans="1:7" x14ac:dyDescent="0.25">
      <c r="A11" t="s">
        <v>4</v>
      </c>
      <c r="B11">
        <v>503262.1</v>
      </c>
    </row>
    <row r="12" spans="1:7" x14ac:dyDescent="0.25">
      <c r="A12" t="s">
        <v>340</v>
      </c>
      <c r="B12">
        <v>-239508.8</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B3" sqref="B3"/>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119</v>
      </c>
      <c r="B2" s="10">
        <v>-7.7060000000000003E-2</v>
      </c>
      <c r="C2" s="10">
        <v>0.92579999999999996</v>
      </c>
      <c r="D2" s="10">
        <v>3.1320000000000001E-2</v>
      </c>
      <c r="E2" s="10">
        <v>-2.46</v>
      </c>
      <c r="F2">
        <v>1.3878E-2</v>
      </c>
      <c r="G2" t="s">
        <v>127</v>
      </c>
      <c r="J2" s="1"/>
      <c r="K2" s="1"/>
      <c r="L2" s="1"/>
      <c r="N2" s="1"/>
    </row>
    <row r="3" spans="1:14" x14ac:dyDescent="0.25">
      <c r="A3" t="s">
        <v>10</v>
      </c>
      <c r="B3" s="10">
        <v>-2.334E-2</v>
      </c>
      <c r="C3" s="10">
        <v>0.97689999999999999</v>
      </c>
      <c r="D3" s="10">
        <v>1.519E-2</v>
      </c>
      <c r="E3" s="10">
        <v>-1.5369999999999999</v>
      </c>
      <c r="F3" s="1">
        <v>0.12438399999999999</v>
      </c>
      <c r="J3" s="1"/>
      <c r="K3" s="1"/>
      <c r="L3" s="1"/>
      <c r="N3" s="1"/>
    </row>
    <row r="4" spans="1:14" x14ac:dyDescent="0.25">
      <c r="A4" t="s">
        <v>12</v>
      </c>
      <c r="B4" s="10">
        <v>-5.7439999999999998E-2</v>
      </c>
      <c r="C4" s="10">
        <v>0.94420000000000004</v>
      </c>
      <c r="D4" s="10">
        <v>1.652E-2</v>
      </c>
      <c r="E4" s="10">
        <v>-3.4769999999999999</v>
      </c>
      <c r="F4" s="1">
        <v>5.0799999999999999E-4</v>
      </c>
      <c r="G4" t="s">
        <v>11</v>
      </c>
      <c r="J4" s="1"/>
      <c r="K4" s="1"/>
      <c r="L4" s="1"/>
      <c r="N4" s="1"/>
    </row>
    <row r="5" spans="1:14" x14ac:dyDescent="0.25">
      <c r="A5" t="s">
        <v>123</v>
      </c>
      <c r="B5" s="10">
        <v>6.8669999999999995E-2</v>
      </c>
      <c r="C5" s="10">
        <v>1.071</v>
      </c>
      <c r="D5" s="10">
        <v>1.286E-2</v>
      </c>
      <c r="E5" s="10">
        <v>5.3390000000000004</v>
      </c>
      <c r="F5" s="1">
        <v>9.3400000000000003E-8</v>
      </c>
      <c r="G5" t="s">
        <v>11</v>
      </c>
      <c r="J5" s="1"/>
      <c r="K5" s="1"/>
      <c r="L5" s="1"/>
      <c r="N5" s="1"/>
    </row>
    <row r="6" spans="1:14" x14ac:dyDescent="0.25">
      <c r="A6" t="s">
        <v>24</v>
      </c>
      <c r="B6" s="10">
        <v>1.0160000000000001E-2</v>
      </c>
      <c r="C6" s="10">
        <v>1.01</v>
      </c>
      <c r="D6" s="10">
        <v>1.814E-2</v>
      </c>
      <c r="E6" s="10">
        <v>0.56000000000000005</v>
      </c>
      <c r="F6" s="1">
        <v>0.57563500000000001</v>
      </c>
      <c r="J6" s="1"/>
      <c r="K6" s="1"/>
      <c r="L6" s="1"/>
      <c r="N6" s="1"/>
    </row>
    <row r="7" spans="1:14" x14ac:dyDescent="0.25">
      <c r="A7" t="s">
        <v>23</v>
      </c>
      <c r="B7" s="10">
        <v>-0.13239999999999999</v>
      </c>
      <c r="C7" s="10">
        <v>0.876</v>
      </c>
      <c r="D7" s="10">
        <v>1.6199999999999999E-2</v>
      </c>
      <c r="E7" s="10">
        <v>-8.1690000000000005</v>
      </c>
      <c r="F7" s="1">
        <v>3.1199999999999999E-16</v>
      </c>
      <c r="G7" t="s">
        <v>11</v>
      </c>
      <c r="J7" s="1"/>
      <c r="K7" s="1"/>
      <c r="L7" s="1"/>
      <c r="N7" s="1"/>
    </row>
    <row r="8" spans="1:14" x14ac:dyDescent="0.25">
      <c r="A8" t="s">
        <v>25</v>
      </c>
      <c r="B8" s="10">
        <v>3.6859999999999997E-2</v>
      </c>
      <c r="C8" s="10">
        <v>1.038</v>
      </c>
      <c r="D8" s="10">
        <v>1.9769999999999999E-2</v>
      </c>
      <c r="E8" s="10">
        <v>1.8640000000000001</v>
      </c>
      <c r="F8">
        <v>6.2271E-2</v>
      </c>
      <c r="G8" t="s">
        <v>42</v>
      </c>
      <c r="J8" s="1"/>
      <c r="K8" s="1"/>
      <c r="L8" s="1"/>
      <c r="N8" s="1"/>
    </row>
    <row r="9" spans="1:14" x14ac:dyDescent="0.25">
      <c r="A9" t="s">
        <v>26</v>
      </c>
      <c r="B9" s="10">
        <v>-4.054E-2</v>
      </c>
      <c r="C9" s="10">
        <v>0.96030000000000004</v>
      </c>
      <c r="D9" s="10">
        <v>3.0460000000000001E-2</v>
      </c>
      <c r="E9" s="10">
        <v>-1.331</v>
      </c>
      <c r="F9">
        <v>0.183228</v>
      </c>
      <c r="J9" s="1"/>
      <c r="K9" s="1"/>
      <c r="L9" s="1"/>
      <c r="N9" s="1"/>
    </row>
    <row r="10" spans="1:14" x14ac:dyDescent="0.25">
      <c r="A10" t="s">
        <v>30</v>
      </c>
      <c r="B10" s="10">
        <v>9.9269999999999997E-2</v>
      </c>
      <c r="C10" s="10">
        <v>1.1040000000000001</v>
      </c>
      <c r="D10" s="10">
        <v>1.823E-2</v>
      </c>
      <c r="E10" s="10">
        <v>5.4450000000000003</v>
      </c>
      <c r="F10" s="1">
        <v>5.17E-8</v>
      </c>
      <c r="G10" t="s">
        <v>11</v>
      </c>
      <c r="J10" s="1"/>
      <c r="K10" s="1"/>
      <c r="L10" s="1"/>
      <c r="N10" s="1"/>
    </row>
    <row r="11" spans="1:14" x14ac:dyDescent="0.25">
      <c r="A11" t="s">
        <v>29</v>
      </c>
      <c r="B11" s="10">
        <v>4.8279999999999998E-3</v>
      </c>
      <c r="C11" s="10">
        <v>1.0049999999999999</v>
      </c>
      <c r="D11" s="10">
        <v>1.7180000000000001E-2</v>
      </c>
      <c r="E11" s="10">
        <v>0.28100000000000003</v>
      </c>
      <c r="F11" s="1">
        <v>0.77868899999999996</v>
      </c>
      <c r="J11" s="1"/>
      <c r="K11" s="1"/>
      <c r="L11" s="1"/>
      <c r="N11" s="1"/>
    </row>
    <row r="12" spans="1:14" x14ac:dyDescent="0.25">
      <c r="A12" t="s">
        <v>27</v>
      </c>
      <c r="B12" s="10">
        <v>0.10249999999999999</v>
      </c>
      <c r="C12" s="10">
        <v>1.1080000000000001</v>
      </c>
      <c r="D12" s="10">
        <v>3.2099999999999997E-2</v>
      </c>
      <c r="E12" s="10">
        <v>3.1930000000000001</v>
      </c>
      <c r="F12">
        <v>1.407E-3</v>
      </c>
      <c r="G12" t="s">
        <v>22</v>
      </c>
      <c r="J12" s="1"/>
      <c r="K12" s="1"/>
      <c r="L12" s="1"/>
      <c r="N12" s="1"/>
    </row>
    <row r="13" spans="1:14" x14ac:dyDescent="0.25">
      <c r="A13" t="s">
        <v>28</v>
      </c>
      <c r="B13" s="10">
        <v>2.035E-2</v>
      </c>
      <c r="C13" s="10">
        <v>1.0209999999999999</v>
      </c>
      <c r="D13" s="10">
        <v>4.505E-2</v>
      </c>
      <c r="E13" s="10">
        <v>0.45200000000000001</v>
      </c>
      <c r="F13">
        <v>0.65138300000000005</v>
      </c>
      <c r="J13" s="1"/>
      <c r="K13" s="1"/>
      <c r="L13" s="1"/>
      <c r="N13" s="1"/>
    </row>
    <row r="14" spans="1:14" x14ac:dyDescent="0.25">
      <c r="A14" t="s">
        <v>172</v>
      </c>
      <c r="B14" s="10">
        <v>-0.13980000000000001</v>
      </c>
      <c r="C14" s="10">
        <v>0.86950000000000005</v>
      </c>
      <c r="D14" s="10">
        <v>2.07E-2</v>
      </c>
      <c r="E14" s="10">
        <v>-6.7549999999999999</v>
      </c>
      <c r="F14" s="1">
        <v>1.43E-11</v>
      </c>
      <c r="G14" t="s">
        <v>11</v>
      </c>
      <c r="J14" s="1"/>
      <c r="K14" s="1"/>
      <c r="L14" s="1"/>
      <c r="N14" s="1"/>
    </row>
    <row r="15" spans="1:14" x14ac:dyDescent="0.25">
      <c r="A15" t="s">
        <v>31</v>
      </c>
      <c r="B15" s="10">
        <v>-5.5809999999999998E-2</v>
      </c>
      <c r="C15" s="10">
        <v>0.94569999999999999</v>
      </c>
      <c r="D15" s="10">
        <v>2.7339999999999999E-3</v>
      </c>
      <c r="E15" s="10">
        <v>-20.414000000000001</v>
      </c>
      <c r="F15" t="s">
        <v>118</v>
      </c>
      <c r="G15" t="s">
        <v>11</v>
      </c>
      <c r="J15" s="1"/>
      <c r="K15" s="1"/>
      <c r="L15" s="1"/>
      <c r="N15" s="1"/>
    </row>
    <row r="16" spans="1:14" x14ac:dyDescent="0.25">
      <c r="A16" t="s">
        <v>32</v>
      </c>
      <c r="B16" s="10">
        <v>1.0359999999999999E-2</v>
      </c>
      <c r="C16" s="10">
        <v>1.01</v>
      </c>
      <c r="D16" s="10">
        <v>0.01</v>
      </c>
      <c r="E16" s="10">
        <v>1.0349999999999999</v>
      </c>
      <c r="F16">
        <v>0.30047400000000002</v>
      </c>
      <c r="J16" s="1"/>
      <c r="K16" s="1"/>
      <c r="L16" s="1"/>
      <c r="N16" s="1"/>
    </row>
    <row r="17" spans="1:14" x14ac:dyDescent="0.25">
      <c r="A17" t="s">
        <v>33</v>
      </c>
      <c r="B17" s="10">
        <v>1.541E-2</v>
      </c>
      <c r="C17" s="10">
        <v>1.016</v>
      </c>
      <c r="D17" s="10">
        <v>2.5920000000000001E-3</v>
      </c>
      <c r="E17" s="10">
        <v>5.9429999999999996</v>
      </c>
      <c r="F17" s="1">
        <v>2.7999999999999998E-9</v>
      </c>
      <c r="G17" t="s">
        <v>11</v>
      </c>
      <c r="J17" s="1"/>
      <c r="K17" s="1"/>
      <c r="L17" s="1"/>
      <c r="N17" s="1"/>
    </row>
    <row r="18" spans="1:14" x14ac:dyDescent="0.25">
      <c r="A18" t="s">
        <v>117</v>
      </c>
      <c r="B18" s="10">
        <v>-3.9329999999999999E-3</v>
      </c>
      <c r="C18" s="10">
        <v>0.99609999999999999</v>
      </c>
      <c r="D18" s="10">
        <v>4.1180000000000001E-3</v>
      </c>
      <c r="E18" s="10">
        <v>-0.95499999999999996</v>
      </c>
      <c r="F18" s="1">
        <v>0.33948600000000001</v>
      </c>
      <c r="J18" s="1"/>
      <c r="K18" s="1"/>
      <c r="L18" s="1"/>
      <c r="N18" s="1"/>
    </row>
    <row r="19" spans="1:14" x14ac:dyDescent="0.25">
      <c r="A19" t="s">
        <v>34</v>
      </c>
      <c r="B19" s="10">
        <v>3.8189999999999999E-3</v>
      </c>
      <c r="C19" s="10">
        <v>1.004</v>
      </c>
      <c r="D19" s="10">
        <v>2.833E-4</v>
      </c>
      <c r="E19" s="10">
        <v>13.483000000000001</v>
      </c>
      <c r="F19" s="1" t="s">
        <v>118</v>
      </c>
      <c r="G19" t="s">
        <v>11</v>
      </c>
      <c r="J19" s="1"/>
      <c r="K19" s="1"/>
      <c r="L19" s="1"/>
      <c r="N19" s="1"/>
    </row>
    <row r="20" spans="1:14" x14ac:dyDescent="0.25">
      <c r="A20" t="s">
        <v>35</v>
      </c>
      <c r="B20" s="10">
        <v>-9.2710000000000004E-4</v>
      </c>
      <c r="C20" s="10">
        <v>0.99909999999999999</v>
      </c>
      <c r="D20" s="10">
        <v>1.0509999999999999E-4</v>
      </c>
      <c r="E20" s="10">
        <v>-8.82</v>
      </c>
      <c r="F20" s="1" t="s">
        <v>118</v>
      </c>
      <c r="G20" t="s">
        <v>11</v>
      </c>
      <c r="J20" s="1"/>
      <c r="K20" s="1"/>
      <c r="L20" s="1"/>
      <c r="N20" s="1"/>
    </row>
    <row r="21" spans="1:14" x14ac:dyDescent="0.25">
      <c r="A21" t="s">
        <v>36</v>
      </c>
      <c r="B21" s="10">
        <v>5.1409999999999997E-4</v>
      </c>
      <c r="C21" s="10">
        <v>1.0009999999999999</v>
      </c>
      <c r="D21" s="10">
        <v>5.715E-5</v>
      </c>
      <c r="E21" s="10">
        <v>8.9949999999999992</v>
      </c>
      <c r="F21" s="1" t="s">
        <v>118</v>
      </c>
      <c r="G21" t="s">
        <v>11</v>
      </c>
      <c r="J21" s="1"/>
      <c r="K21" s="1"/>
      <c r="L21" s="1"/>
      <c r="N21" s="1"/>
    </row>
    <row r="22" spans="1:14" x14ac:dyDescent="0.25">
      <c r="A22" t="s">
        <v>37</v>
      </c>
      <c r="B22" s="10">
        <v>-4.7390000000000002E-2</v>
      </c>
      <c r="C22" s="10">
        <v>0.95369999999999999</v>
      </c>
      <c r="D22" s="10">
        <v>1.406E-2</v>
      </c>
      <c r="E22" s="10">
        <v>-3.37</v>
      </c>
      <c r="F22">
        <v>7.5299999999999998E-4</v>
      </c>
      <c r="G22" t="s">
        <v>11</v>
      </c>
      <c r="J22" s="1"/>
      <c r="K22" s="1"/>
      <c r="L22" s="1"/>
      <c r="N22" s="1"/>
    </row>
    <row r="23" spans="1:14" x14ac:dyDescent="0.25">
      <c r="A23" t="s">
        <v>38</v>
      </c>
      <c r="B23" s="10">
        <v>-7.1129999999999999E-2</v>
      </c>
      <c r="C23" s="10">
        <v>0.93130000000000002</v>
      </c>
      <c r="D23" s="10">
        <v>2.0330000000000001E-2</v>
      </c>
      <c r="E23" s="10">
        <v>-3.4990000000000001</v>
      </c>
      <c r="F23" s="1">
        <v>4.6700000000000002E-4</v>
      </c>
      <c r="G23" t="s">
        <v>11</v>
      </c>
      <c r="J23" s="1"/>
      <c r="K23" s="1"/>
      <c r="L23" s="1"/>
      <c r="N23" s="1"/>
    </row>
    <row r="24" spans="1:14" x14ac:dyDescent="0.25">
      <c r="A24" t="s">
        <v>40</v>
      </c>
      <c r="B24" s="10">
        <v>-0.1348</v>
      </c>
      <c r="C24" s="10">
        <v>0.87390000000000001</v>
      </c>
      <c r="D24" s="10">
        <v>2.1069999999999998E-2</v>
      </c>
      <c r="E24" s="10">
        <v>-6.399</v>
      </c>
      <c r="F24" s="1">
        <v>1.56E-10</v>
      </c>
      <c r="G24" t="s">
        <v>11</v>
      </c>
      <c r="J24" s="1"/>
      <c r="K24" s="1"/>
      <c r="L24" s="1"/>
      <c r="N24" s="1"/>
    </row>
    <row r="25" spans="1:14" x14ac:dyDescent="0.25">
      <c r="A25" t="s">
        <v>41</v>
      </c>
      <c r="B25" s="10">
        <v>-3.4540000000000001E-2</v>
      </c>
      <c r="C25" s="10">
        <v>0.96599999999999997</v>
      </c>
      <c r="D25" s="10">
        <v>1.7659999999999999E-2</v>
      </c>
      <c r="E25" s="10">
        <v>-1.956</v>
      </c>
      <c r="F25">
        <v>5.0418999999999999E-2</v>
      </c>
      <c r="G25" t="s">
        <v>42</v>
      </c>
      <c r="J25" s="1"/>
      <c r="N25" s="1"/>
    </row>
    <row r="26" spans="1:14" x14ac:dyDescent="0.25">
      <c r="A26" t="s">
        <v>39</v>
      </c>
      <c r="B26" s="1">
        <v>-4.539E-2</v>
      </c>
      <c r="C26" s="1">
        <v>0.9556</v>
      </c>
      <c r="D26" s="1">
        <v>1.9720000000000001E-2</v>
      </c>
      <c r="E26">
        <v>-2.302</v>
      </c>
      <c r="F26">
        <v>2.1361000000000002E-2</v>
      </c>
      <c r="G26" t="s">
        <v>127</v>
      </c>
    </row>
    <row r="27" spans="1:14" x14ac:dyDescent="0.25">
      <c r="B27" s="1"/>
      <c r="C27" s="1"/>
      <c r="D27" s="1"/>
    </row>
    <row r="28" spans="1:14" x14ac:dyDescent="0.25">
      <c r="B28" s="1"/>
      <c r="C28" s="1"/>
      <c r="D28" s="1"/>
    </row>
    <row r="29" spans="1:14" x14ac:dyDescent="0.25">
      <c r="A29" t="s">
        <v>339</v>
      </c>
      <c r="B29" s="1">
        <v>26730</v>
      </c>
      <c r="C29" s="1"/>
      <c r="D29" s="1"/>
    </row>
    <row r="30" spans="1:14" x14ac:dyDescent="0.25">
      <c r="A30" t="s">
        <v>3</v>
      </c>
      <c r="B30">
        <v>488487</v>
      </c>
    </row>
    <row r="31" spans="1:14" x14ac:dyDescent="0.25">
      <c r="A31" t="s">
        <v>4</v>
      </c>
      <c r="B31">
        <v>488691.9</v>
      </c>
    </row>
    <row r="32" spans="1:14" x14ac:dyDescent="0.25">
      <c r="A32" t="s">
        <v>340</v>
      </c>
      <c r="B32">
        <v>-244218.5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119</v>
      </c>
      <c r="B2" s="1">
        <v>-7.0998287300000004E-2</v>
      </c>
      <c r="C2">
        <v>0.9314635</v>
      </c>
      <c r="D2" s="1">
        <v>3.7058180000000003E-2</v>
      </c>
      <c r="E2">
        <v>-1.92</v>
      </c>
      <c r="F2" s="1">
        <v>5.5E-2</v>
      </c>
      <c r="G2" t="str">
        <f>IF(F2&lt;0.001,"***",IF(F2&lt;0.01,"**",IF(F2&lt;0.05,"*",IF(F2&lt;0.1,"^",""))))</f>
        <v>^</v>
      </c>
      <c r="N2" s="1"/>
    </row>
    <row r="3" spans="1:14" x14ac:dyDescent="0.25">
      <c r="A3" t="s">
        <v>10</v>
      </c>
      <c r="B3" s="1">
        <v>-2.91609364E-2</v>
      </c>
      <c r="C3">
        <v>0.97126009999999996</v>
      </c>
      <c r="D3" s="1">
        <v>1.802658E-2</v>
      </c>
      <c r="E3">
        <v>-1.62</v>
      </c>
      <c r="F3" s="1">
        <v>0.11</v>
      </c>
      <c r="G3" t="str">
        <f t="shared" ref="G3:G24" si="0">IF(F3&lt;0.001,"***",IF(F3&lt;0.01,"**",IF(F3&lt;0.05,"*",IF(F3&lt;0.1,"^",""))))</f>
        <v/>
      </c>
      <c r="N3" s="1"/>
    </row>
    <row r="4" spans="1:14" x14ac:dyDescent="0.25">
      <c r="A4" t="s">
        <v>12</v>
      </c>
      <c r="B4" s="1">
        <v>-7.1398571999999993E-2</v>
      </c>
      <c r="C4">
        <v>0.93109070000000005</v>
      </c>
      <c r="D4" s="1">
        <v>2.1237800000000001E-2</v>
      </c>
      <c r="E4">
        <v>-3.36</v>
      </c>
      <c r="F4" s="1">
        <v>7.6999999999999996E-4</v>
      </c>
      <c r="G4" t="str">
        <f t="shared" si="0"/>
        <v>***</v>
      </c>
      <c r="N4" s="1"/>
    </row>
    <row r="5" spans="1:14" x14ac:dyDescent="0.25">
      <c r="A5" t="s">
        <v>123</v>
      </c>
      <c r="B5" s="1">
        <v>9.6881593500000002E-2</v>
      </c>
      <c r="C5">
        <v>1.1017299</v>
      </c>
      <c r="D5" s="1">
        <v>1.7660510000000001E-2</v>
      </c>
      <c r="E5">
        <v>5.49</v>
      </c>
      <c r="F5" s="1">
        <v>4.1000000000000003E-8</v>
      </c>
      <c r="G5" t="str">
        <f>IF(F5&lt;0.001,"***",IF(F5&lt;0.01,"**",IF(F5&lt;0.05,"*",IF(F5&lt;0.1,"^",""))))</f>
        <v>***</v>
      </c>
      <c r="N5" s="1"/>
    </row>
    <row r="6" spans="1:14" x14ac:dyDescent="0.25">
      <c r="A6" t="s">
        <v>24</v>
      </c>
      <c r="B6" s="1">
        <v>3.3132173999999999E-3</v>
      </c>
      <c r="C6">
        <v>1.0033186999999999</v>
      </c>
      <c r="D6" s="1">
        <v>2.4783900000000001E-2</v>
      </c>
      <c r="E6">
        <v>0.13</v>
      </c>
      <c r="F6" s="1">
        <v>0.89</v>
      </c>
      <c r="G6" t="str">
        <f t="shared" si="0"/>
        <v/>
      </c>
      <c r="N6" s="1"/>
    </row>
    <row r="7" spans="1:14" x14ac:dyDescent="0.25">
      <c r="A7" t="s">
        <v>23</v>
      </c>
      <c r="B7" s="1">
        <v>-0.17353931680000001</v>
      </c>
      <c r="C7">
        <v>0.84068410000000005</v>
      </c>
      <c r="D7" s="1">
        <v>2.2693580000000001E-2</v>
      </c>
      <c r="E7">
        <v>-7.65</v>
      </c>
      <c r="F7" s="1">
        <v>2.0999999999999999E-14</v>
      </c>
      <c r="G7" t="str">
        <f t="shared" si="0"/>
        <v>***</v>
      </c>
      <c r="N7" s="1"/>
    </row>
    <row r="8" spans="1:14" x14ac:dyDescent="0.25">
      <c r="A8" t="s">
        <v>25</v>
      </c>
      <c r="B8" s="1">
        <v>2.8711871999999999E-2</v>
      </c>
      <c r="C8">
        <v>1.029128</v>
      </c>
      <c r="D8" s="1">
        <v>2.3603220000000001E-2</v>
      </c>
      <c r="E8">
        <v>1.22</v>
      </c>
      <c r="F8" s="1">
        <v>0.22</v>
      </c>
      <c r="G8" t="str">
        <f t="shared" si="0"/>
        <v/>
      </c>
      <c r="N8" s="1"/>
    </row>
    <row r="9" spans="1:14" x14ac:dyDescent="0.25">
      <c r="A9" t="s">
        <v>26</v>
      </c>
      <c r="B9" s="1">
        <v>-6.0973276700000002E-2</v>
      </c>
      <c r="C9">
        <v>0.94084840000000003</v>
      </c>
      <c r="D9" s="1">
        <v>3.669012E-2</v>
      </c>
      <c r="E9">
        <v>-1.66</v>
      </c>
      <c r="F9" s="1">
        <v>9.7000000000000003E-2</v>
      </c>
      <c r="G9" t="str">
        <f t="shared" si="0"/>
        <v>^</v>
      </c>
      <c r="N9" s="1"/>
    </row>
    <row r="10" spans="1:14" x14ac:dyDescent="0.25">
      <c r="A10" t="s">
        <v>30</v>
      </c>
      <c r="B10" s="1">
        <v>9.8602891299999995E-2</v>
      </c>
      <c r="C10">
        <v>1.1036280000000001</v>
      </c>
      <c r="D10" s="1">
        <v>2.2711619999999998E-2</v>
      </c>
      <c r="E10">
        <v>4.34</v>
      </c>
      <c r="F10" s="1">
        <v>1.4E-5</v>
      </c>
      <c r="G10" t="str">
        <f>IF(F10&lt;0.001,"***",IF(F10&lt;0.01,"**",IF(F10&lt;0.05,"*",IF(F10&lt;0.1,"^",""))))</f>
        <v>***</v>
      </c>
      <c r="N10" s="1"/>
    </row>
    <row r="11" spans="1:14" x14ac:dyDescent="0.25">
      <c r="A11" t="s">
        <v>29</v>
      </c>
      <c r="B11" s="1">
        <v>5.7941058999999998E-3</v>
      </c>
      <c r="C11">
        <v>1.0058109</v>
      </c>
      <c r="D11" s="1">
        <v>2.119646E-2</v>
      </c>
      <c r="E11">
        <v>0.27</v>
      </c>
      <c r="F11" s="1">
        <v>0.78</v>
      </c>
      <c r="G11" t="str">
        <f>IF(F11&lt;0.001,"***",IF(F11&lt;0.01,"**",IF(F11&lt;0.05,"*",IF(F11&lt;0.1,"^",""))))</f>
        <v/>
      </c>
      <c r="N11" s="1"/>
    </row>
    <row r="12" spans="1:14" ht="14.25" customHeight="1" x14ac:dyDescent="0.25">
      <c r="A12" t="s">
        <v>27</v>
      </c>
      <c r="B12" s="1">
        <v>5.2834831800000003E-2</v>
      </c>
      <c r="C12">
        <v>1.0542555</v>
      </c>
      <c r="D12" s="1">
        <v>3.8529899999999999E-2</v>
      </c>
      <c r="E12">
        <v>1.37</v>
      </c>
      <c r="F12" s="1">
        <v>0.17</v>
      </c>
      <c r="G12" t="str">
        <f>IF(F12&lt;0.001,"***",IF(F12&lt;0.01,"**",IF(F12&lt;0.05,"*",IF(F12&lt;0.1,"^",""))))</f>
        <v/>
      </c>
      <c r="N12" s="1"/>
    </row>
    <row r="13" spans="1:14" x14ac:dyDescent="0.25">
      <c r="A13" t="s">
        <v>28</v>
      </c>
      <c r="B13" s="1">
        <v>-2.5070401900000001E-2</v>
      </c>
      <c r="C13">
        <v>0.97524129999999998</v>
      </c>
      <c r="D13" s="1">
        <v>5.335823E-2</v>
      </c>
      <c r="E13">
        <v>-0.47</v>
      </c>
      <c r="F13" s="1">
        <v>0.64</v>
      </c>
      <c r="G13" t="str">
        <f>IF(F13&lt;0.001,"***",IF(F13&lt;0.01,"**",IF(F13&lt;0.05,"*",IF(F13&lt;0.1,"^",""))))</f>
        <v/>
      </c>
      <c r="N13" s="1"/>
    </row>
    <row r="14" spans="1:14" x14ac:dyDescent="0.25">
      <c r="A14" t="s">
        <v>172</v>
      </c>
      <c r="B14" s="1">
        <v>-0.15996979780000001</v>
      </c>
      <c r="C14">
        <v>0.85216950000000002</v>
      </c>
      <c r="D14" s="1">
        <v>2.224112E-2</v>
      </c>
      <c r="E14">
        <v>-7.19</v>
      </c>
      <c r="F14" s="1">
        <v>6.4E-13</v>
      </c>
      <c r="G14" t="str">
        <f>IF(F14&lt;0.001,"***",IF(F14&lt;0.01,"**",IF(F14&lt;0.05,"*",IF(F14&lt;0.1,"^",""))))</f>
        <v>***</v>
      </c>
      <c r="N14" s="1"/>
    </row>
    <row r="15" spans="1:14" x14ac:dyDescent="0.25">
      <c r="A15" t="s">
        <v>31</v>
      </c>
      <c r="B15" s="1">
        <v>-5.2039108299999998E-2</v>
      </c>
      <c r="C15">
        <v>0.94929169999999996</v>
      </c>
      <c r="D15" s="1">
        <v>3.1542219999999999E-3</v>
      </c>
      <c r="E15">
        <v>-16.5</v>
      </c>
      <c r="F15" s="1">
        <v>0</v>
      </c>
      <c r="G15" t="str">
        <f t="shared" si="0"/>
        <v>***</v>
      </c>
      <c r="N15" s="1"/>
    </row>
    <row r="16" spans="1:14" x14ac:dyDescent="0.25">
      <c r="A16" t="s">
        <v>32</v>
      </c>
      <c r="B16" s="1">
        <v>1.25398362E-2</v>
      </c>
      <c r="C16">
        <v>1.0126188</v>
      </c>
      <c r="D16" s="1">
        <v>1.1374209999999999E-2</v>
      </c>
      <c r="E16">
        <v>1.1000000000000001</v>
      </c>
      <c r="F16" s="1">
        <v>0.27</v>
      </c>
      <c r="G16" t="str">
        <f t="shared" si="0"/>
        <v/>
      </c>
      <c r="N16" s="1"/>
    </row>
    <row r="17" spans="1:14" x14ac:dyDescent="0.25">
      <c r="A17" t="s">
        <v>33</v>
      </c>
      <c r="B17" s="1">
        <v>1.7014159399999999E-2</v>
      </c>
      <c r="C17">
        <v>1.0171597000000001</v>
      </c>
      <c r="D17" s="1">
        <v>2.9147069999999999E-3</v>
      </c>
      <c r="E17">
        <v>5.84</v>
      </c>
      <c r="F17" s="1">
        <v>5.3000000000000003E-9</v>
      </c>
      <c r="G17" t="str">
        <f t="shared" si="0"/>
        <v>***</v>
      </c>
      <c r="N17" s="1"/>
    </row>
    <row r="18" spans="1:14" x14ac:dyDescent="0.25">
      <c r="A18" t="s">
        <v>117</v>
      </c>
      <c r="B18" s="1">
        <v>-6.2655964999999997E-3</v>
      </c>
      <c r="C18">
        <v>0.99375400000000003</v>
      </c>
      <c r="D18" s="1">
        <v>4.7739729999999999E-3</v>
      </c>
      <c r="E18">
        <v>-1.31</v>
      </c>
      <c r="F18" s="1">
        <v>0.19</v>
      </c>
      <c r="G18" t="str">
        <f t="shared" si="0"/>
        <v/>
      </c>
      <c r="N18" s="1"/>
    </row>
    <row r="19" spans="1:14" x14ac:dyDescent="0.25">
      <c r="A19" t="s">
        <v>34</v>
      </c>
      <c r="B19" s="1">
        <v>4.7510382E-3</v>
      </c>
      <c r="C19">
        <v>1.0047623000000001</v>
      </c>
      <c r="D19" s="1">
        <v>3.7962530000000002E-4</v>
      </c>
      <c r="E19">
        <v>12.52</v>
      </c>
      <c r="F19" s="1">
        <v>0</v>
      </c>
      <c r="G19" t="str">
        <f t="shared" si="0"/>
        <v>***</v>
      </c>
      <c r="N19" s="1"/>
    </row>
    <row r="20" spans="1:14" x14ac:dyDescent="0.25">
      <c r="A20" t="s">
        <v>35</v>
      </c>
      <c r="B20" s="1">
        <v>-9.0600100000000003E-4</v>
      </c>
      <c r="C20">
        <v>0.99909440000000005</v>
      </c>
      <c r="D20" s="1">
        <v>1.132566E-4</v>
      </c>
      <c r="E20">
        <v>-8</v>
      </c>
      <c r="F20" s="1">
        <v>1.2E-15</v>
      </c>
      <c r="G20" t="str">
        <f t="shared" si="0"/>
        <v>***</v>
      </c>
      <c r="N20" s="1"/>
    </row>
    <row r="21" spans="1:14" x14ac:dyDescent="0.25">
      <c r="A21" t="s">
        <v>36</v>
      </c>
      <c r="B21" s="1">
        <v>3.1233569999999998E-4</v>
      </c>
      <c r="C21">
        <v>1.0003124000000001</v>
      </c>
      <c r="D21" s="1">
        <v>7.0834320000000002E-5</v>
      </c>
      <c r="E21">
        <v>4.41</v>
      </c>
      <c r="F21" s="1">
        <v>1.0000000000000001E-5</v>
      </c>
      <c r="G21" t="str">
        <f t="shared" si="0"/>
        <v>***</v>
      </c>
      <c r="N21" s="1"/>
    </row>
    <row r="22" spans="1:14" x14ac:dyDescent="0.25">
      <c r="A22" t="s">
        <v>37</v>
      </c>
      <c r="B22" s="1">
        <v>-3.9538347500000001E-2</v>
      </c>
      <c r="C22">
        <v>0.96123309999999995</v>
      </c>
      <c r="D22" s="1">
        <v>1.6099579999999999E-2</v>
      </c>
      <c r="E22">
        <v>-2.46</v>
      </c>
      <c r="F22" s="1">
        <v>1.4E-2</v>
      </c>
      <c r="G22" t="str">
        <f t="shared" si="0"/>
        <v>*</v>
      </c>
      <c r="N22" s="1"/>
    </row>
    <row r="23" spans="1:14" x14ac:dyDescent="0.25">
      <c r="A23" t="s">
        <v>38</v>
      </c>
      <c r="B23" s="1">
        <v>-4.8028454300000002E-2</v>
      </c>
      <c r="C23">
        <v>0.95310669999999997</v>
      </c>
      <c r="D23" s="1">
        <v>2.3737310000000001E-2</v>
      </c>
      <c r="E23">
        <v>-2.02</v>
      </c>
      <c r="F23" s="1">
        <v>4.2999999999999997E-2</v>
      </c>
      <c r="G23" t="str">
        <f t="shared" si="0"/>
        <v>*</v>
      </c>
      <c r="N23" s="1"/>
    </row>
    <row r="24" spans="1:14" x14ac:dyDescent="0.25">
      <c r="A24" t="s">
        <v>40</v>
      </c>
      <c r="B24" s="1">
        <v>-0.1693425442</v>
      </c>
      <c r="C24">
        <v>0.84421970000000002</v>
      </c>
      <c r="D24" s="1">
        <v>2.8284500000000001E-2</v>
      </c>
      <c r="E24">
        <v>-5.99</v>
      </c>
      <c r="F24" s="1">
        <v>2.1000000000000002E-9</v>
      </c>
      <c r="G24" t="str">
        <f t="shared" si="0"/>
        <v>***</v>
      </c>
      <c r="N24" s="1"/>
    </row>
    <row r="25" spans="1:14" x14ac:dyDescent="0.25">
      <c r="A25" t="s">
        <v>41</v>
      </c>
      <c r="B25" s="1">
        <v>-4.8281229799999999E-2</v>
      </c>
      <c r="C25">
        <v>0.95286579999999999</v>
      </c>
      <c r="D25" s="1">
        <v>2.363817E-2</v>
      </c>
      <c r="E25">
        <v>-2.04</v>
      </c>
      <c r="F25" s="1">
        <v>4.1000000000000002E-2</v>
      </c>
      <c r="N25" s="1"/>
    </row>
    <row r="26" spans="1:14" x14ac:dyDescent="0.25">
      <c r="A26" t="s">
        <v>39</v>
      </c>
      <c r="B26" s="1">
        <v>-3.7987155100000003E-2</v>
      </c>
      <c r="C26">
        <v>0.96272530000000001</v>
      </c>
      <c r="D26" s="1">
        <v>2.64514E-2</v>
      </c>
      <c r="E26">
        <v>-1.44</v>
      </c>
      <c r="F26" s="1">
        <v>0.15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121</v>
      </c>
      <c r="D31" t="s">
        <v>18</v>
      </c>
    </row>
    <row r="32" spans="1:14" x14ac:dyDescent="0.25">
      <c r="A32" t="s">
        <v>19</v>
      </c>
      <c r="B32" t="s">
        <v>20</v>
      </c>
      <c r="C32">
        <v>0.3793472</v>
      </c>
      <c r="D32">
        <v>0.14390430000000001</v>
      </c>
    </row>
    <row r="34" spans="1:2" x14ac:dyDescent="0.25">
      <c r="A34" t="s">
        <v>341</v>
      </c>
      <c r="B34">
        <v>26730</v>
      </c>
    </row>
    <row r="35" spans="1:2" x14ac:dyDescent="0.25">
      <c r="A35" t="s">
        <v>3</v>
      </c>
      <c r="B35">
        <v>487095.2</v>
      </c>
    </row>
    <row r="36" spans="1:2" x14ac:dyDescent="0.25">
      <c r="A36" t="s">
        <v>4</v>
      </c>
      <c r="B36">
        <v>503399.4</v>
      </c>
    </row>
    <row r="37" spans="1:2" x14ac:dyDescent="0.25">
      <c r="A37" t="s">
        <v>340</v>
      </c>
      <c r="B37">
        <v>-241557.7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13" workbookViewId="0">
      <selection activeCell="C37" sqref="C37"/>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119</v>
      </c>
      <c r="B2">
        <v>-6.4523145599999998E-2</v>
      </c>
      <c r="C2">
        <v>0.93751439999999997</v>
      </c>
      <c r="D2" s="1">
        <v>3.6989729999999998E-2</v>
      </c>
      <c r="E2">
        <v>-1.74</v>
      </c>
      <c r="F2" s="1">
        <v>8.1000000000000003E-2</v>
      </c>
      <c r="G2" t="str">
        <f t="shared" si="0"/>
        <v>^</v>
      </c>
      <c r="L2" s="1"/>
      <c r="N2" s="1"/>
    </row>
    <row r="3" spans="1:14" x14ac:dyDescent="0.25">
      <c r="A3" t="s">
        <v>10</v>
      </c>
      <c r="B3">
        <v>-2.1226196199999998E-2</v>
      </c>
      <c r="C3">
        <v>0.97899749999999996</v>
      </c>
      <c r="D3" s="1">
        <v>1.798344E-2</v>
      </c>
      <c r="E3">
        <v>-1.18</v>
      </c>
      <c r="F3" s="1">
        <v>0.24</v>
      </c>
      <c r="G3" t="str">
        <f t="shared" si="0"/>
        <v/>
      </c>
      <c r="L3" s="1"/>
      <c r="N3" s="1"/>
    </row>
    <row r="4" spans="1:14" x14ac:dyDescent="0.25">
      <c r="A4" t="s">
        <v>12</v>
      </c>
      <c r="B4">
        <v>-5.6451240700000002E-2</v>
      </c>
      <c r="C4">
        <v>0.94511259999999997</v>
      </c>
      <c r="D4" s="1">
        <v>2.117059E-2</v>
      </c>
      <c r="E4">
        <v>-2.67</v>
      </c>
      <c r="F4" s="1">
        <v>7.7000000000000002E-3</v>
      </c>
      <c r="G4" t="str">
        <f t="shared" si="0"/>
        <v>**</v>
      </c>
      <c r="L4" s="1"/>
      <c r="N4" s="1"/>
    </row>
    <row r="5" spans="1:14" x14ac:dyDescent="0.25">
      <c r="A5" t="s">
        <v>123</v>
      </c>
      <c r="B5">
        <v>8.2348713000000004E-2</v>
      </c>
      <c r="C5">
        <v>1.0858344</v>
      </c>
      <c r="D5" s="1">
        <v>1.759032E-2</v>
      </c>
      <c r="E5">
        <v>4.68</v>
      </c>
      <c r="F5" s="1">
        <v>2.7999999999999999E-6</v>
      </c>
      <c r="G5" t="str">
        <f t="shared" si="0"/>
        <v>***</v>
      </c>
      <c r="L5" s="1"/>
      <c r="N5" s="1"/>
    </row>
    <row r="6" spans="1:14" x14ac:dyDescent="0.25">
      <c r="A6" t="s">
        <v>24</v>
      </c>
      <c r="B6">
        <v>-5.6675142000000003E-3</v>
      </c>
      <c r="C6">
        <v>0.99434849999999997</v>
      </c>
      <c r="D6" s="1">
        <v>2.465875E-2</v>
      </c>
      <c r="E6">
        <v>-0.23</v>
      </c>
      <c r="F6" s="1">
        <v>0.82</v>
      </c>
      <c r="G6" t="str">
        <f t="shared" si="0"/>
        <v/>
      </c>
      <c r="L6" s="1"/>
      <c r="N6" s="1"/>
    </row>
    <row r="7" spans="1:14" x14ac:dyDescent="0.25">
      <c r="A7" t="s">
        <v>23</v>
      </c>
      <c r="B7">
        <v>-0.183095857</v>
      </c>
      <c r="C7">
        <v>0.83268830000000005</v>
      </c>
      <c r="D7" s="1">
        <v>2.2563920000000001E-2</v>
      </c>
      <c r="E7" s="1">
        <v>-8.11</v>
      </c>
      <c r="F7" s="1">
        <v>4.4E-16</v>
      </c>
      <c r="G7" t="str">
        <f t="shared" si="0"/>
        <v>***</v>
      </c>
      <c r="L7" s="1"/>
      <c r="N7" s="1"/>
    </row>
    <row r="8" spans="1:14" x14ac:dyDescent="0.25">
      <c r="A8" t="s">
        <v>25</v>
      </c>
      <c r="B8">
        <v>3.1240625800000001E-2</v>
      </c>
      <c r="C8">
        <v>1.0317337</v>
      </c>
      <c r="D8" s="1">
        <v>2.3568220000000001E-2</v>
      </c>
      <c r="E8">
        <v>1.33</v>
      </c>
      <c r="F8" s="1">
        <v>0.18</v>
      </c>
      <c r="G8" t="str">
        <f t="shared" si="0"/>
        <v/>
      </c>
      <c r="L8" s="1"/>
      <c r="N8" s="1"/>
    </row>
    <row r="9" spans="1:14" x14ac:dyDescent="0.25">
      <c r="A9" t="s">
        <v>26</v>
      </c>
      <c r="B9">
        <v>-4.8963339600000003E-2</v>
      </c>
      <c r="C9">
        <v>0.95221599999999995</v>
      </c>
      <c r="D9" s="1">
        <v>3.6590600000000001E-2</v>
      </c>
      <c r="E9">
        <v>-1.34</v>
      </c>
      <c r="F9" s="1">
        <v>0.18</v>
      </c>
      <c r="G9" t="str">
        <f t="shared" si="0"/>
        <v/>
      </c>
      <c r="L9" s="1"/>
      <c r="N9" s="1"/>
    </row>
    <row r="10" spans="1:14" x14ac:dyDescent="0.25">
      <c r="A10" t="s">
        <v>30</v>
      </c>
      <c r="B10">
        <v>0.14603786790000001</v>
      </c>
      <c r="C10">
        <v>1.15724</v>
      </c>
      <c r="D10" s="1">
        <v>2.2764409999999999E-2</v>
      </c>
      <c r="E10" s="1">
        <v>6.42</v>
      </c>
      <c r="F10" s="1">
        <v>1.4000000000000001E-10</v>
      </c>
      <c r="G10" t="str">
        <f t="shared" si="0"/>
        <v>***</v>
      </c>
      <c r="L10" s="1"/>
      <c r="N10" s="1"/>
    </row>
    <row r="11" spans="1:14" x14ac:dyDescent="0.25">
      <c r="A11" t="s">
        <v>29</v>
      </c>
      <c r="B11">
        <v>4.0751723900000002E-2</v>
      </c>
      <c r="C11">
        <v>1.0415935000000001</v>
      </c>
      <c r="D11" s="1">
        <v>2.122071E-2</v>
      </c>
      <c r="E11">
        <v>1.92</v>
      </c>
      <c r="F11" s="1">
        <v>5.5E-2</v>
      </c>
      <c r="G11" t="str">
        <f t="shared" si="0"/>
        <v>^</v>
      </c>
      <c r="L11" s="1"/>
      <c r="N11" s="1"/>
    </row>
    <row r="12" spans="1:14" x14ac:dyDescent="0.25">
      <c r="A12" t="s">
        <v>27</v>
      </c>
      <c r="B12">
        <v>8.9067269399999996E-2</v>
      </c>
      <c r="C12">
        <v>1.0931542000000001</v>
      </c>
      <c r="D12" s="1">
        <v>3.8519390000000001E-2</v>
      </c>
      <c r="E12">
        <v>2.31</v>
      </c>
      <c r="F12" s="1">
        <v>2.1000000000000001E-2</v>
      </c>
      <c r="G12" t="str">
        <f t="shared" si="0"/>
        <v>*</v>
      </c>
      <c r="L12" s="1"/>
      <c r="N12" s="1"/>
    </row>
    <row r="13" spans="1:14" x14ac:dyDescent="0.25">
      <c r="A13" t="s">
        <v>28</v>
      </c>
      <c r="B13">
        <v>3.4134492900000001E-2</v>
      </c>
      <c r="C13">
        <v>1.0347238000000001</v>
      </c>
      <c r="D13" s="1">
        <v>5.3255860000000002E-2</v>
      </c>
      <c r="E13">
        <v>0.64</v>
      </c>
      <c r="F13" s="1">
        <v>0.52</v>
      </c>
      <c r="G13" t="str">
        <f t="shared" si="0"/>
        <v/>
      </c>
      <c r="L13" s="1"/>
      <c r="N13" s="1"/>
    </row>
    <row r="14" spans="1:14" x14ac:dyDescent="0.25">
      <c r="A14" t="s">
        <v>172</v>
      </c>
      <c r="B14">
        <v>-6.0441376400000003E-2</v>
      </c>
      <c r="C14">
        <v>0.94134899999999999</v>
      </c>
      <c r="D14" s="1">
        <v>2.236879E-2</v>
      </c>
      <c r="E14">
        <v>-2.7</v>
      </c>
      <c r="F14" s="1">
        <v>6.8999999999999999E-3</v>
      </c>
      <c r="G14" t="str">
        <f t="shared" si="0"/>
        <v>**</v>
      </c>
      <c r="L14" s="1"/>
      <c r="N14" s="1"/>
    </row>
    <row r="15" spans="1:14" x14ac:dyDescent="0.25">
      <c r="A15" t="s">
        <v>31</v>
      </c>
      <c r="B15">
        <v>-5.3912199000000001E-2</v>
      </c>
      <c r="C15">
        <v>0.94751529999999995</v>
      </c>
      <c r="D15" s="1">
        <v>3.1196370000000002E-3</v>
      </c>
      <c r="E15" s="1">
        <v>-17.28</v>
      </c>
      <c r="F15" s="1">
        <v>0</v>
      </c>
      <c r="G15" t="str">
        <f t="shared" si="0"/>
        <v>***</v>
      </c>
      <c r="L15" s="1"/>
      <c r="N15" s="1"/>
    </row>
    <row r="16" spans="1:14" x14ac:dyDescent="0.25">
      <c r="A16" t="s">
        <v>32</v>
      </c>
      <c r="B16">
        <v>2.1928398599999999E-2</v>
      </c>
      <c r="C16">
        <v>1.0221705999999999</v>
      </c>
      <c r="D16" s="1">
        <v>1.136445E-2</v>
      </c>
      <c r="E16">
        <v>1.93</v>
      </c>
      <c r="F16" s="1">
        <v>5.3999999999999999E-2</v>
      </c>
      <c r="G16" t="str">
        <f t="shared" si="0"/>
        <v>^</v>
      </c>
      <c r="L16" s="1"/>
      <c r="N16" s="1"/>
    </row>
    <row r="17" spans="1:14" x14ac:dyDescent="0.25">
      <c r="A17" t="s">
        <v>33</v>
      </c>
      <c r="B17">
        <v>1.86670845E-2</v>
      </c>
      <c r="C17">
        <v>1.0188424</v>
      </c>
      <c r="D17" s="1">
        <v>2.9104679999999998E-3</v>
      </c>
      <c r="E17">
        <v>6.41</v>
      </c>
      <c r="F17" s="1">
        <v>1.4000000000000001E-10</v>
      </c>
      <c r="G17" t="str">
        <f t="shared" si="0"/>
        <v>***</v>
      </c>
      <c r="L17" s="1"/>
      <c r="N17" s="1"/>
    </row>
    <row r="18" spans="1:14" x14ac:dyDescent="0.25">
      <c r="A18" t="s">
        <v>117</v>
      </c>
      <c r="B18">
        <v>-9.5294929000000004E-3</v>
      </c>
      <c r="C18">
        <v>0.99051579999999995</v>
      </c>
      <c r="D18" s="1">
        <v>4.766686E-3</v>
      </c>
      <c r="E18">
        <v>-2</v>
      </c>
      <c r="F18" s="1">
        <v>4.5999999999999999E-2</v>
      </c>
      <c r="G18" t="str">
        <f t="shared" si="0"/>
        <v>*</v>
      </c>
      <c r="L18" s="1"/>
      <c r="N18" s="1"/>
    </row>
    <row r="19" spans="1:14" x14ac:dyDescent="0.25">
      <c r="A19" t="s">
        <v>34</v>
      </c>
      <c r="B19">
        <v>4.3379113000000004E-3</v>
      </c>
      <c r="C19">
        <v>1.0043473000000001</v>
      </c>
      <c r="D19" s="1">
        <v>3.782031E-4</v>
      </c>
      <c r="E19" s="1">
        <v>11.47</v>
      </c>
      <c r="F19" s="1">
        <v>0</v>
      </c>
      <c r="G19" t="str">
        <f t="shared" si="0"/>
        <v>***</v>
      </c>
      <c r="L19" s="1"/>
      <c r="N19" s="1"/>
    </row>
    <row r="20" spans="1:14" x14ac:dyDescent="0.25">
      <c r="A20" t="s">
        <v>35</v>
      </c>
      <c r="B20">
        <v>-5.6559679999999997E-4</v>
      </c>
      <c r="C20">
        <v>0.99943459999999995</v>
      </c>
      <c r="D20" s="1">
        <v>1.26196E-4</v>
      </c>
      <c r="E20">
        <v>-4.4800000000000004</v>
      </c>
      <c r="F20" s="1">
        <v>7.4000000000000003E-6</v>
      </c>
      <c r="G20" t="str">
        <f t="shared" si="0"/>
        <v>***</v>
      </c>
      <c r="L20" s="1"/>
      <c r="N20" s="1"/>
    </row>
    <row r="21" spans="1:14" x14ac:dyDescent="0.25">
      <c r="A21" t="s">
        <v>36</v>
      </c>
      <c r="B21">
        <v>3.8698129999999999E-4</v>
      </c>
      <c r="C21">
        <v>1.0003871</v>
      </c>
      <c r="D21" s="1">
        <v>7.0475190000000005E-5</v>
      </c>
      <c r="E21">
        <v>5.49</v>
      </c>
      <c r="F21" s="1">
        <v>4.0000000000000001E-8</v>
      </c>
      <c r="G21" t="str">
        <f t="shared" si="0"/>
        <v>***</v>
      </c>
      <c r="L21" s="1"/>
      <c r="N21" s="1"/>
    </row>
    <row r="22" spans="1:14" x14ac:dyDescent="0.25">
      <c r="A22" t="s">
        <v>37</v>
      </c>
      <c r="B22">
        <v>-3.0131005900000001E-2</v>
      </c>
      <c r="C22">
        <v>0.97031840000000003</v>
      </c>
      <c r="D22" s="1">
        <v>1.6075829999999999E-2</v>
      </c>
      <c r="E22">
        <v>-1.87</v>
      </c>
      <c r="F22" s="1">
        <v>6.0999999999999999E-2</v>
      </c>
      <c r="G22" t="str">
        <f t="shared" si="0"/>
        <v>^</v>
      </c>
      <c r="L22" s="1"/>
      <c r="N22" s="1"/>
    </row>
    <row r="23" spans="1:14" x14ac:dyDescent="0.25">
      <c r="A23" t="s">
        <v>38</v>
      </c>
      <c r="B23">
        <v>-3.7771089899999999E-2</v>
      </c>
      <c r="C23">
        <v>0.96293329999999999</v>
      </c>
      <c r="D23" s="1">
        <v>2.370541E-2</v>
      </c>
      <c r="E23">
        <v>-1.59</v>
      </c>
      <c r="F23" s="1">
        <v>0.11</v>
      </c>
      <c r="G23" t="str">
        <f t="shared" si="0"/>
        <v/>
      </c>
      <c r="L23" s="1"/>
      <c r="N23" s="1"/>
    </row>
    <row r="24" spans="1:14" x14ac:dyDescent="0.25">
      <c r="A24" t="s">
        <v>40</v>
      </c>
      <c r="B24">
        <v>-0.23316361050000001</v>
      </c>
      <c r="C24">
        <v>0.79202399999999995</v>
      </c>
      <c r="D24" s="1">
        <v>2.838939E-2</v>
      </c>
      <c r="E24" s="1">
        <v>-8.2100000000000009</v>
      </c>
      <c r="F24" s="1">
        <v>2.2E-16</v>
      </c>
      <c r="G24" t="str">
        <f t="shared" si="0"/>
        <v>***</v>
      </c>
      <c r="L24" s="1"/>
      <c r="N24" s="1"/>
    </row>
    <row r="25" spans="1:14" x14ac:dyDescent="0.25">
      <c r="A25" t="s">
        <v>41</v>
      </c>
      <c r="B25">
        <v>-0.1040475629</v>
      </c>
      <c r="C25">
        <v>0.90118240000000005</v>
      </c>
      <c r="D25" s="1">
        <v>2.376528E-2</v>
      </c>
      <c r="E25">
        <v>-4.38</v>
      </c>
      <c r="F25" s="1">
        <v>1.2E-5</v>
      </c>
      <c r="G25" t="str">
        <f t="shared" si="0"/>
        <v>***</v>
      </c>
      <c r="L25" s="1"/>
      <c r="N25" s="1"/>
    </row>
    <row r="26" spans="1:14" x14ac:dyDescent="0.25">
      <c r="A26" t="s">
        <v>39</v>
      </c>
      <c r="B26">
        <v>-8.7604456499999997E-2</v>
      </c>
      <c r="C26">
        <v>0.91612320000000003</v>
      </c>
      <c r="D26" s="1">
        <v>2.6503579999999999E-2</v>
      </c>
      <c r="E26">
        <v>-3.31</v>
      </c>
      <c r="F26" s="1">
        <v>9.5E-4</v>
      </c>
      <c r="G26" t="str">
        <f t="shared" si="0"/>
        <v>***</v>
      </c>
      <c r="L26" s="1"/>
      <c r="N26" s="1"/>
    </row>
    <row r="27" spans="1:14" x14ac:dyDescent="0.25">
      <c r="A27" t="s">
        <v>43</v>
      </c>
      <c r="B27">
        <v>-7.7132089500000001E-2</v>
      </c>
      <c r="C27">
        <v>0.92576760000000002</v>
      </c>
      <c r="D27" s="1">
        <v>4.274964E-3</v>
      </c>
      <c r="E27">
        <v>-18.04</v>
      </c>
      <c r="F27" s="1">
        <v>0</v>
      </c>
      <c r="G27" t="str">
        <f t="shared" si="0"/>
        <v>***</v>
      </c>
      <c r="L27" s="1"/>
      <c r="N27" s="1"/>
    </row>
    <row r="28" spans="1:14" x14ac:dyDescent="0.25">
      <c r="A28" t="s">
        <v>44</v>
      </c>
      <c r="B28">
        <v>1.58960951E-2</v>
      </c>
      <c r="C28">
        <v>1.0160231</v>
      </c>
      <c r="D28" s="1">
        <v>1.2709099999999999E-2</v>
      </c>
      <c r="E28">
        <v>1.25</v>
      </c>
      <c r="F28" s="1">
        <v>0.21</v>
      </c>
      <c r="G28" t="str">
        <f t="shared" si="0"/>
        <v/>
      </c>
      <c r="L28" s="1"/>
      <c r="N28" s="1"/>
    </row>
    <row r="29" spans="1:14" x14ac:dyDescent="0.25">
      <c r="A29" t="s">
        <v>130</v>
      </c>
      <c r="B29">
        <v>-8.7083003800000003E-2</v>
      </c>
      <c r="C29">
        <v>0.916601</v>
      </c>
      <c r="D29" s="1">
        <v>1.7885910000000001E-2</v>
      </c>
      <c r="E29" s="1">
        <v>-4.87</v>
      </c>
      <c r="F29" s="1">
        <v>1.1000000000000001E-6</v>
      </c>
      <c r="G29" t="str">
        <f t="shared" si="0"/>
        <v>***</v>
      </c>
      <c r="L29" s="1"/>
      <c r="N29" s="1"/>
    </row>
    <row r="30" spans="1:14" x14ac:dyDescent="0.25">
      <c r="A30" t="s">
        <v>144</v>
      </c>
      <c r="B30">
        <v>-0.48637698029999998</v>
      </c>
      <c r="C30">
        <v>0.61485000000000001</v>
      </c>
      <c r="D30" s="1">
        <v>8.0443979999999998E-2</v>
      </c>
      <c r="E30" s="1">
        <v>-6.05</v>
      </c>
      <c r="F30" s="1">
        <v>1.5E-9</v>
      </c>
      <c r="G30" t="str">
        <f t="shared" si="0"/>
        <v>***</v>
      </c>
      <c r="N30" s="1"/>
    </row>
    <row r="31" spans="1:14" x14ac:dyDescent="0.25">
      <c r="A31" t="s">
        <v>46</v>
      </c>
      <c r="B31">
        <v>-0.34369829299999999</v>
      </c>
      <c r="C31">
        <v>0.70914279999999996</v>
      </c>
      <c r="D31" s="1">
        <v>4.983448E-2</v>
      </c>
      <c r="E31" s="1">
        <v>-6.9</v>
      </c>
      <c r="F31" s="1">
        <v>5.2999999999999996E-12</v>
      </c>
      <c r="G31" t="str">
        <f t="shared" si="0"/>
        <v>***</v>
      </c>
      <c r="N31" s="1"/>
    </row>
    <row r="32" spans="1:14" x14ac:dyDescent="0.25">
      <c r="A32" t="s">
        <v>128</v>
      </c>
      <c r="B32">
        <v>-0.40667798389999998</v>
      </c>
      <c r="C32">
        <v>0.66585859999999997</v>
      </c>
      <c r="D32" s="1">
        <v>6.4043589999999997E-2</v>
      </c>
      <c r="E32" s="1">
        <v>-6.35</v>
      </c>
      <c r="F32" s="1">
        <v>2.1999999999999999E-10</v>
      </c>
      <c r="G32" t="str">
        <f t="shared" si="0"/>
        <v>***</v>
      </c>
      <c r="N32" s="1"/>
    </row>
    <row r="33" spans="1:14" x14ac:dyDescent="0.25">
      <c r="A33" t="s">
        <v>129</v>
      </c>
      <c r="B33">
        <v>-0.31942616169999999</v>
      </c>
      <c r="C33">
        <v>0.72656580000000004</v>
      </c>
      <c r="D33" s="1">
        <v>5.9283660000000002E-2</v>
      </c>
      <c r="E33" s="1">
        <v>-5.39</v>
      </c>
      <c r="F33" s="1">
        <v>7.1E-8</v>
      </c>
      <c r="G33" t="str">
        <f t="shared" si="0"/>
        <v>***</v>
      </c>
      <c r="N33" s="1"/>
    </row>
    <row r="34" spans="1:14" x14ac:dyDescent="0.25">
      <c r="A34" t="s">
        <v>45</v>
      </c>
      <c r="B34">
        <v>-0.30784266999999998</v>
      </c>
      <c r="C34">
        <v>0.73503099999999999</v>
      </c>
      <c r="D34" s="1">
        <v>0.1508997</v>
      </c>
      <c r="E34">
        <v>-2.04</v>
      </c>
      <c r="F34" s="1">
        <v>4.1000000000000002E-2</v>
      </c>
      <c r="G34" t="str">
        <f t="shared" si="0"/>
        <v>*</v>
      </c>
      <c r="N34" s="1"/>
    </row>
    <row r="36" spans="1:14" x14ac:dyDescent="0.25">
      <c r="A36" t="s">
        <v>16</v>
      </c>
      <c r="B36" t="s">
        <v>17</v>
      </c>
      <c r="C36" t="s">
        <v>121</v>
      </c>
      <c r="D36" t="s">
        <v>18</v>
      </c>
    </row>
    <row r="37" spans="1:14" x14ac:dyDescent="0.25">
      <c r="A37" t="s">
        <v>19</v>
      </c>
      <c r="B37" t="s">
        <v>20</v>
      </c>
      <c r="C37">
        <v>0.37509959999999998</v>
      </c>
      <c r="D37">
        <v>0.14069970000000001</v>
      </c>
    </row>
    <row r="39" spans="1:14" x14ac:dyDescent="0.25">
      <c r="A39" t="s">
        <v>339</v>
      </c>
      <c r="B39">
        <v>26730</v>
      </c>
    </row>
    <row r="40" spans="1:14" x14ac:dyDescent="0.25">
      <c r="A40" t="s">
        <v>3</v>
      </c>
      <c r="B40">
        <v>486634.3</v>
      </c>
    </row>
    <row r="41" spans="1:14" x14ac:dyDescent="0.25">
      <c r="A41" t="s">
        <v>4</v>
      </c>
      <c r="B41">
        <v>502815.6</v>
      </c>
    </row>
    <row r="42" spans="1:14" x14ac:dyDescent="0.25">
      <c r="A42" t="s">
        <v>340</v>
      </c>
      <c r="B42">
        <v>-241342.2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61" workbookViewId="0">
      <selection activeCell="H81" sqref="H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119</v>
      </c>
      <c r="B2">
        <v>-6.4308279199999999E-2</v>
      </c>
      <c r="C2">
        <v>0.93771590000000005</v>
      </c>
      <c r="D2" s="1">
        <v>3.7016100000000003E-2</v>
      </c>
      <c r="E2">
        <v>-1.74</v>
      </c>
      <c r="F2" s="1">
        <v>8.2000000000000003E-2</v>
      </c>
      <c r="G2" t="str">
        <f t="shared" si="0"/>
        <v>^</v>
      </c>
    </row>
    <row r="3" spans="1:7" x14ac:dyDescent="0.25">
      <c r="A3" t="s">
        <v>10</v>
      </c>
      <c r="B3">
        <v>-2.09116027E-2</v>
      </c>
      <c r="C3">
        <v>0.97930550000000005</v>
      </c>
      <c r="D3" s="1">
        <v>1.800506E-2</v>
      </c>
      <c r="E3">
        <v>-1.1599999999999999</v>
      </c>
      <c r="F3" s="1">
        <v>0.25</v>
      </c>
      <c r="G3" t="str">
        <f t="shared" si="0"/>
        <v/>
      </c>
    </row>
    <row r="4" spans="1:7" x14ac:dyDescent="0.25">
      <c r="A4" t="s">
        <v>12</v>
      </c>
      <c r="B4">
        <v>-5.4992281699999999E-2</v>
      </c>
      <c r="C4">
        <v>0.94649249999999996</v>
      </c>
      <c r="D4" s="1">
        <v>2.1192409999999998E-2</v>
      </c>
      <c r="E4">
        <v>-2.59</v>
      </c>
      <c r="F4" s="1">
        <v>9.4999999999999998E-3</v>
      </c>
      <c r="G4" t="str">
        <f t="shared" si="0"/>
        <v>**</v>
      </c>
    </row>
    <row r="5" spans="1:7" x14ac:dyDescent="0.25">
      <c r="A5" t="s">
        <v>123</v>
      </c>
      <c r="B5">
        <v>8.8079770299999999E-2</v>
      </c>
      <c r="C5">
        <v>1.0920752</v>
      </c>
      <c r="D5" s="1">
        <v>1.8080209999999999E-2</v>
      </c>
      <c r="E5">
        <v>4.87</v>
      </c>
      <c r="F5" s="1">
        <v>1.1000000000000001E-6</v>
      </c>
      <c r="G5" t="str">
        <f t="shared" si="0"/>
        <v>***</v>
      </c>
    </row>
    <row r="6" spans="1:7" x14ac:dyDescent="0.25">
      <c r="A6" t="s">
        <v>24</v>
      </c>
      <c r="B6">
        <v>-2.8292389999999999E-3</v>
      </c>
      <c r="C6">
        <v>0.99717480000000003</v>
      </c>
      <c r="D6" s="1">
        <v>2.4708330000000001E-2</v>
      </c>
      <c r="E6">
        <v>-0.11</v>
      </c>
      <c r="F6" s="1">
        <v>0.91</v>
      </c>
      <c r="G6" t="str">
        <f t="shared" si="0"/>
        <v/>
      </c>
    </row>
    <row r="7" spans="1:7" x14ac:dyDescent="0.25">
      <c r="A7" t="s">
        <v>23</v>
      </c>
      <c r="B7">
        <v>-0.1807157371</v>
      </c>
      <c r="C7">
        <v>0.83467259999999999</v>
      </c>
      <c r="D7" s="1">
        <v>2.2659840000000001E-2</v>
      </c>
      <c r="E7" s="1">
        <v>-7.98</v>
      </c>
      <c r="F7" s="1">
        <v>1.6E-15</v>
      </c>
      <c r="G7" t="str">
        <f t="shared" si="0"/>
        <v>***</v>
      </c>
    </row>
    <row r="8" spans="1:7" x14ac:dyDescent="0.25">
      <c r="A8" t="s">
        <v>25</v>
      </c>
      <c r="B8">
        <v>3.3222069100000001E-2</v>
      </c>
      <c r="C8">
        <v>1.0337801</v>
      </c>
      <c r="D8" s="1">
        <v>2.3641550000000001E-2</v>
      </c>
      <c r="E8">
        <v>1.41</v>
      </c>
      <c r="F8" s="1">
        <v>0.16</v>
      </c>
      <c r="G8" t="str">
        <f t="shared" si="0"/>
        <v/>
      </c>
    </row>
    <row r="9" spans="1:7" x14ac:dyDescent="0.25">
      <c r="A9" t="s">
        <v>26</v>
      </c>
      <c r="B9">
        <v>-4.7469332500000003E-2</v>
      </c>
      <c r="C9">
        <v>0.95363969999999998</v>
      </c>
      <c r="D9" s="1">
        <v>3.6696680000000002E-2</v>
      </c>
      <c r="E9">
        <v>-1.29</v>
      </c>
      <c r="F9" s="1">
        <v>0.2</v>
      </c>
      <c r="G9" t="str">
        <f t="shared" si="0"/>
        <v/>
      </c>
    </row>
    <row r="10" spans="1:7" x14ac:dyDescent="0.25">
      <c r="A10" t="s">
        <v>30</v>
      </c>
      <c r="B10">
        <v>0.1531069937</v>
      </c>
      <c r="C10">
        <v>1.1654496999999999</v>
      </c>
      <c r="D10" s="1">
        <v>2.2818939999999999E-2</v>
      </c>
      <c r="E10" s="1">
        <v>6.71</v>
      </c>
      <c r="F10" s="1">
        <v>1.9999999999999999E-11</v>
      </c>
      <c r="G10" t="str">
        <f t="shared" si="0"/>
        <v>***</v>
      </c>
    </row>
    <row r="11" spans="1:7" x14ac:dyDescent="0.25">
      <c r="A11" t="s">
        <v>29</v>
      </c>
      <c r="B11">
        <v>4.2734516899999998E-2</v>
      </c>
      <c r="C11">
        <v>1.0436608000000001</v>
      </c>
      <c r="D11" s="1">
        <v>2.1268820000000001E-2</v>
      </c>
      <c r="E11">
        <v>2.0099999999999998</v>
      </c>
      <c r="F11" s="1">
        <v>4.4999999999999998E-2</v>
      </c>
      <c r="G11" t="str">
        <f t="shared" si="0"/>
        <v>*</v>
      </c>
    </row>
    <row r="12" spans="1:7" x14ac:dyDescent="0.25">
      <c r="A12" t="s">
        <v>27</v>
      </c>
      <c r="B12">
        <v>0.11130578050000001</v>
      </c>
      <c r="C12">
        <v>1.1177366</v>
      </c>
      <c r="D12" s="1">
        <v>3.9224660000000001E-2</v>
      </c>
      <c r="E12">
        <v>2.84</v>
      </c>
      <c r="F12" s="1">
        <v>4.4999999999999997E-3</v>
      </c>
      <c r="G12" t="str">
        <f t="shared" si="0"/>
        <v>**</v>
      </c>
    </row>
    <row r="13" spans="1:7" x14ac:dyDescent="0.25">
      <c r="A13" t="s">
        <v>28</v>
      </c>
      <c r="B13">
        <v>5.4167901300000001E-2</v>
      </c>
      <c r="C13">
        <v>1.0556618</v>
      </c>
      <c r="D13" s="1">
        <v>5.4025450000000003E-2</v>
      </c>
      <c r="E13">
        <v>1</v>
      </c>
      <c r="F13" s="1">
        <v>0.32</v>
      </c>
      <c r="G13" t="str">
        <f t="shared" si="0"/>
        <v/>
      </c>
    </row>
    <row r="14" spans="1:7" x14ac:dyDescent="0.25">
      <c r="A14" t="s">
        <v>172</v>
      </c>
      <c r="B14">
        <v>-6.0087812099999999E-2</v>
      </c>
      <c r="C14">
        <v>0.94168180000000001</v>
      </c>
      <c r="D14" s="1">
        <v>2.241458E-2</v>
      </c>
      <c r="E14">
        <v>-2.68</v>
      </c>
      <c r="F14" s="1">
        <v>7.3000000000000001E-3</v>
      </c>
      <c r="G14" t="str">
        <f t="shared" si="0"/>
        <v>**</v>
      </c>
    </row>
    <row r="15" spans="1:7" x14ac:dyDescent="0.25">
      <c r="A15" t="s">
        <v>31</v>
      </c>
      <c r="B15">
        <v>-5.4201509299999999E-2</v>
      </c>
      <c r="C15">
        <v>0.94724120000000001</v>
      </c>
      <c r="D15" s="1">
        <v>3.123883E-3</v>
      </c>
      <c r="E15" s="1">
        <v>-17.350000000000001</v>
      </c>
      <c r="F15" s="1">
        <v>0</v>
      </c>
      <c r="G15" t="str">
        <f t="shared" si="0"/>
        <v>***</v>
      </c>
    </row>
    <row r="16" spans="1:7" x14ac:dyDescent="0.25">
      <c r="A16" t="s">
        <v>32</v>
      </c>
      <c r="B16">
        <v>2.0575434300000001E-2</v>
      </c>
      <c r="C16">
        <v>1.0207885999999999</v>
      </c>
      <c r="D16" s="1">
        <v>1.1386159999999999E-2</v>
      </c>
      <c r="E16">
        <v>1.81</v>
      </c>
      <c r="F16" s="1">
        <v>7.0999999999999994E-2</v>
      </c>
      <c r="G16" t="str">
        <f t="shared" si="0"/>
        <v>^</v>
      </c>
    </row>
    <row r="17" spans="1:7" x14ac:dyDescent="0.25">
      <c r="A17" t="s">
        <v>33</v>
      </c>
      <c r="B17">
        <v>1.87833003E-2</v>
      </c>
      <c r="C17">
        <v>1.0189608000000001</v>
      </c>
      <c r="D17" s="1">
        <v>2.9132630000000001E-3</v>
      </c>
      <c r="E17">
        <v>6.45</v>
      </c>
      <c r="F17" s="1">
        <v>1.0999999999999999E-10</v>
      </c>
      <c r="G17" t="str">
        <f t="shared" si="0"/>
        <v>***</v>
      </c>
    </row>
    <row r="18" spans="1:7" x14ac:dyDescent="0.25">
      <c r="A18" t="s">
        <v>117</v>
      </c>
      <c r="B18">
        <v>-9.5747851000000002E-3</v>
      </c>
      <c r="C18">
        <v>0.99047090000000004</v>
      </c>
      <c r="D18" s="1">
        <v>4.7724459999999996E-3</v>
      </c>
      <c r="E18">
        <v>-2.0099999999999998</v>
      </c>
      <c r="F18" s="1">
        <v>4.4999999999999998E-2</v>
      </c>
      <c r="G18" t="str">
        <f t="shared" si="0"/>
        <v>*</v>
      </c>
    </row>
    <row r="19" spans="1:7" x14ac:dyDescent="0.25">
      <c r="A19" t="s">
        <v>34</v>
      </c>
      <c r="B19">
        <v>4.3771030000000002E-3</v>
      </c>
      <c r="C19">
        <v>1.0043867</v>
      </c>
      <c r="D19" s="1">
        <v>3.7903379999999998E-4</v>
      </c>
      <c r="E19">
        <v>11.55</v>
      </c>
      <c r="F19" s="1">
        <v>0</v>
      </c>
      <c r="G19" t="str">
        <f t="shared" si="0"/>
        <v>***</v>
      </c>
    </row>
    <row r="20" spans="1:7" x14ac:dyDescent="0.25">
      <c r="A20" t="s">
        <v>35</v>
      </c>
      <c r="B20">
        <v>-5.1885349999999995E-4</v>
      </c>
      <c r="C20">
        <v>0.99948130000000002</v>
      </c>
      <c r="D20" s="1">
        <v>1.27589E-4</v>
      </c>
      <c r="E20">
        <v>-4.07</v>
      </c>
      <c r="F20" s="1">
        <v>4.8000000000000001E-5</v>
      </c>
      <c r="G20" t="str">
        <f t="shared" si="0"/>
        <v>***</v>
      </c>
    </row>
    <row r="21" spans="1:7" x14ac:dyDescent="0.25">
      <c r="A21" t="s">
        <v>36</v>
      </c>
      <c r="B21">
        <v>3.991663E-4</v>
      </c>
      <c r="C21">
        <v>1.0003991999999999</v>
      </c>
      <c r="D21" s="1">
        <v>7.0723819999999997E-5</v>
      </c>
      <c r="E21">
        <v>5.64</v>
      </c>
      <c r="F21" s="1">
        <v>1.7E-8</v>
      </c>
      <c r="G21" t="str">
        <f t="shared" si="0"/>
        <v>***</v>
      </c>
    </row>
    <row r="22" spans="1:7" x14ac:dyDescent="0.25">
      <c r="A22" t="s">
        <v>37</v>
      </c>
      <c r="B22">
        <v>-3.12768109E-2</v>
      </c>
      <c r="C22">
        <v>0.96920720000000005</v>
      </c>
      <c r="D22" s="1">
        <v>1.6107090000000001E-2</v>
      </c>
      <c r="E22">
        <v>-1.94</v>
      </c>
      <c r="F22" s="1">
        <v>5.1999999999999998E-2</v>
      </c>
      <c r="G22" t="str">
        <f t="shared" si="0"/>
        <v>^</v>
      </c>
    </row>
    <row r="23" spans="1:7" x14ac:dyDescent="0.25">
      <c r="A23" t="s">
        <v>38</v>
      </c>
      <c r="B23">
        <v>-4.11348926E-2</v>
      </c>
      <c r="C23">
        <v>0.95969970000000004</v>
      </c>
      <c r="D23" s="1">
        <v>2.3721019999999999E-2</v>
      </c>
      <c r="E23">
        <v>-1.73</v>
      </c>
      <c r="F23" s="1">
        <v>8.3000000000000004E-2</v>
      </c>
      <c r="G23" t="str">
        <f t="shared" si="0"/>
        <v>^</v>
      </c>
    </row>
    <row r="24" spans="1:7" x14ac:dyDescent="0.25">
      <c r="A24" t="s">
        <v>40</v>
      </c>
      <c r="B24">
        <v>-0.23580496840000001</v>
      </c>
      <c r="C24">
        <v>0.78993469999999999</v>
      </c>
      <c r="D24" s="1">
        <v>2.842368E-2</v>
      </c>
      <c r="E24" s="1">
        <v>-8.3000000000000007</v>
      </c>
      <c r="F24" s="1">
        <v>1.1E-16</v>
      </c>
      <c r="G24" t="str">
        <f t="shared" si="0"/>
        <v>***</v>
      </c>
    </row>
    <row r="25" spans="1:7" x14ac:dyDescent="0.25">
      <c r="A25" t="s">
        <v>41</v>
      </c>
      <c r="B25">
        <v>-0.1079793766</v>
      </c>
      <c r="C25">
        <v>0.8976461</v>
      </c>
      <c r="D25" s="1">
        <v>2.3816230000000001E-2</v>
      </c>
      <c r="E25" s="1">
        <v>-4.53</v>
      </c>
      <c r="F25" s="1">
        <v>5.8000000000000004E-6</v>
      </c>
      <c r="G25" t="str">
        <f t="shared" si="0"/>
        <v>***</v>
      </c>
    </row>
    <row r="26" spans="1:7" x14ac:dyDescent="0.25">
      <c r="A26" t="s">
        <v>39</v>
      </c>
      <c r="B26">
        <v>-9.2378573500000005E-2</v>
      </c>
      <c r="C26">
        <v>0.91175989999999996</v>
      </c>
      <c r="D26" s="1">
        <v>2.6550560000000001E-2</v>
      </c>
      <c r="E26" s="1">
        <v>-3.48</v>
      </c>
      <c r="F26" s="1">
        <v>5.0000000000000001E-4</v>
      </c>
      <c r="G26" t="str">
        <f t="shared" si="0"/>
        <v>***</v>
      </c>
    </row>
    <row r="27" spans="1:7" x14ac:dyDescent="0.25">
      <c r="A27" t="s">
        <v>43</v>
      </c>
      <c r="B27">
        <v>-7.7024328899999994E-2</v>
      </c>
      <c r="C27">
        <v>0.92586729999999995</v>
      </c>
      <c r="D27" s="1">
        <v>4.2815270000000002E-3</v>
      </c>
      <c r="E27">
        <v>-17.989999999999998</v>
      </c>
      <c r="F27" s="1">
        <v>0</v>
      </c>
      <c r="G27" t="str">
        <f t="shared" si="0"/>
        <v>***</v>
      </c>
    </row>
    <row r="28" spans="1:7" x14ac:dyDescent="0.25">
      <c r="A28" t="s">
        <v>44</v>
      </c>
      <c r="B28">
        <v>1.52901685E-2</v>
      </c>
      <c r="C28">
        <v>1.0154076999999999</v>
      </c>
      <c r="D28" s="1">
        <v>1.276148E-2</v>
      </c>
      <c r="E28">
        <v>1.2</v>
      </c>
      <c r="F28" s="1">
        <v>0.23</v>
      </c>
      <c r="G28" t="str">
        <f t="shared" si="0"/>
        <v/>
      </c>
    </row>
    <row r="29" spans="1:7" x14ac:dyDescent="0.25">
      <c r="A29" t="s">
        <v>130</v>
      </c>
      <c r="B29">
        <v>3.6697143799999998E-2</v>
      </c>
      <c r="C29">
        <v>1.0373787999999999</v>
      </c>
      <c r="D29" s="1">
        <v>0.1388925</v>
      </c>
      <c r="E29">
        <v>0.26</v>
      </c>
      <c r="F29" s="1">
        <v>0.79</v>
      </c>
      <c r="G29" t="str">
        <f t="shared" si="0"/>
        <v/>
      </c>
    </row>
    <row r="30" spans="1:7" x14ac:dyDescent="0.25">
      <c r="A30" t="s">
        <v>144</v>
      </c>
      <c r="B30">
        <v>-0.36149769469999998</v>
      </c>
      <c r="C30">
        <v>0.69663220000000003</v>
      </c>
      <c r="D30" s="1">
        <v>0.1594083</v>
      </c>
      <c r="E30">
        <v>-2.27</v>
      </c>
      <c r="F30" s="1">
        <v>2.3E-2</v>
      </c>
      <c r="G30" t="str">
        <f t="shared" si="0"/>
        <v>*</v>
      </c>
    </row>
    <row r="31" spans="1:7" x14ac:dyDescent="0.25">
      <c r="A31" t="s">
        <v>46</v>
      </c>
      <c r="B31">
        <v>-0.22781766310000001</v>
      </c>
      <c r="C31">
        <v>0.79626940000000002</v>
      </c>
      <c r="D31" s="1">
        <v>0.1473621</v>
      </c>
      <c r="E31">
        <v>-1.55</v>
      </c>
      <c r="F31" s="1">
        <v>0.12</v>
      </c>
      <c r="G31" t="str">
        <f t="shared" si="0"/>
        <v/>
      </c>
    </row>
    <row r="32" spans="1:7" x14ac:dyDescent="0.25">
      <c r="A32" t="s">
        <v>128</v>
      </c>
      <c r="B32">
        <v>-0.28920164640000001</v>
      </c>
      <c r="C32">
        <v>0.7488612</v>
      </c>
      <c r="D32" s="1">
        <v>0.15223739999999999</v>
      </c>
      <c r="E32">
        <v>-1.9</v>
      </c>
      <c r="F32" s="1">
        <v>5.7000000000000002E-2</v>
      </c>
      <c r="G32" t="str">
        <f t="shared" si="0"/>
        <v>^</v>
      </c>
    </row>
    <row r="33" spans="1:7" x14ac:dyDescent="0.25">
      <c r="A33" t="s">
        <v>129</v>
      </c>
      <c r="B33">
        <v>-0.2028101689</v>
      </c>
      <c r="C33">
        <v>0.81643319999999997</v>
      </c>
      <c r="D33" s="1">
        <v>0.15061920000000001</v>
      </c>
      <c r="E33">
        <v>-1.35</v>
      </c>
      <c r="F33" s="1">
        <v>0.18</v>
      </c>
      <c r="G33" t="str">
        <f t="shared" si="0"/>
        <v/>
      </c>
    </row>
    <row r="34" spans="1:7" x14ac:dyDescent="0.25">
      <c r="A34" t="s">
        <v>45</v>
      </c>
      <c r="B34">
        <v>-0.175258523</v>
      </c>
      <c r="C34">
        <v>0.83923999999999999</v>
      </c>
      <c r="D34" s="1">
        <v>0.205515</v>
      </c>
      <c r="E34">
        <v>-0.85</v>
      </c>
      <c r="F34" s="1">
        <v>0.39</v>
      </c>
      <c r="G34" t="str">
        <f t="shared" si="0"/>
        <v/>
      </c>
    </row>
    <row r="35" spans="1:7" x14ac:dyDescent="0.25">
      <c r="A35" t="s">
        <v>106</v>
      </c>
      <c r="B35">
        <v>7.0366405999999996E-3</v>
      </c>
      <c r="C35">
        <v>1.0070615000000001</v>
      </c>
      <c r="D35" s="1">
        <v>4.8554930000000003E-2</v>
      </c>
      <c r="E35">
        <v>0.14000000000000001</v>
      </c>
      <c r="F35" s="1">
        <v>0.88</v>
      </c>
      <c r="G35" t="str">
        <f t="shared" si="0"/>
        <v/>
      </c>
    </row>
    <row r="36" spans="1:7" x14ac:dyDescent="0.25">
      <c r="A36" t="s">
        <v>62</v>
      </c>
      <c r="B36">
        <v>4.40067585E-2</v>
      </c>
      <c r="C36">
        <v>1.0449894</v>
      </c>
      <c r="D36" s="1">
        <v>0.11678860000000001</v>
      </c>
      <c r="E36">
        <v>0.38</v>
      </c>
      <c r="F36" s="1">
        <v>0.71</v>
      </c>
      <c r="G36" t="str">
        <f t="shared" si="0"/>
        <v/>
      </c>
    </row>
    <row r="37" spans="1:7" x14ac:dyDescent="0.25">
      <c r="A37" t="s">
        <v>65</v>
      </c>
      <c r="B37">
        <v>8.3362345700000007E-2</v>
      </c>
      <c r="C37">
        <v>1.0869355999999999</v>
      </c>
      <c r="D37" s="1">
        <v>0.13368849999999999</v>
      </c>
      <c r="E37">
        <v>0.62</v>
      </c>
      <c r="F37" s="1">
        <v>0.53</v>
      </c>
      <c r="G37" t="str">
        <f t="shared" si="0"/>
        <v/>
      </c>
    </row>
    <row r="38" spans="1:7" x14ac:dyDescent="0.25">
      <c r="A38" t="s">
        <v>47</v>
      </c>
      <c r="B38">
        <v>-1.32578422E-2</v>
      </c>
      <c r="C38">
        <v>0.98682970000000003</v>
      </c>
      <c r="D38" s="1">
        <v>0.1347035</v>
      </c>
      <c r="E38">
        <v>-0.1</v>
      </c>
      <c r="F38" s="1">
        <v>0.92</v>
      </c>
      <c r="G38" t="str">
        <f t="shared" si="0"/>
        <v/>
      </c>
    </row>
    <row r="39" spans="1:7" x14ac:dyDescent="0.25">
      <c r="A39" t="s">
        <v>61</v>
      </c>
      <c r="B39">
        <v>0.16559703680000001</v>
      </c>
      <c r="C39">
        <v>1.1800975</v>
      </c>
      <c r="D39" s="1">
        <v>0.1190881</v>
      </c>
      <c r="E39">
        <v>1.39</v>
      </c>
      <c r="F39" s="1">
        <v>0.16</v>
      </c>
      <c r="G39" t="str">
        <f t="shared" si="0"/>
        <v/>
      </c>
    </row>
    <row r="40" spans="1:7" x14ac:dyDescent="0.25">
      <c r="A40" t="s">
        <v>67</v>
      </c>
      <c r="B40">
        <v>0.19349314779999999</v>
      </c>
      <c r="C40">
        <v>1.2134811000000001</v>
      </c>
      <c r="D40" s="1">
        <v>0.12089809999999999</v>
      </c>
      <c r="E40">
        <v>1.6</v>
      </c>
      <c r="F40" s="1">
        <v>0.11</v>
      </c>
      <c r="G40" t="str">
        <f t="shared" si="0"/>
        <v/>
      </c>
    </row>
    <row r="41" spans="1:7" x14ac:dyDescent="0.25">
      <c r="A41" t="s">
        <v>58</v>
      </c>
      <c r="B41">
        <v>8.0118742699999995E-2</v>
      </c>
      <c r="C41">
        <v>1.0834157</v>
      </c>
      <c r="D41" s="1">
        <v>0.1223837</v>
      </c>
      <c r="E41">
        <v>0.65</v>
      </c>
      <c r="F41" s="1">
        <v>0.51</v>
      </c>
      <c r="G41" t="str">
        <f t="shared" si="0"/>
        <v/>
      </c>
    </row>
    <row r="42" spans="1:7" x14ac:dyDescent="0.25">
      <c r="A42" t="s">
        <v>64</v>
      </c>
      <c r="B42">
        <v>0.10292866470000001</v>
      </c>
      <c r="C42">
        <v>1.1084122999999999</v>
      </c>
      <c r="D42" s="1">
        <v>0.1386626</v>
      </c>
      <c r="E42">
        <v>0.74</v>
      </c>
      <c r="F42" s="1">
        <v>0.46</v>
      </c>
      <c r="G42" t="str">
        <f t="shared" si="0"/>
        <v/>
      </c>
    </row>
    <row r="43" spans="1:7" x14ac:dyDescent="0.25">
      <c r="A43" t="s">
        <v>56</v>
      </c>
      <c r="B43">
        <v>0.18520313229999999</v>
      </c>
      <c r="C43">
        <v>1.2034628999999999</v>
      </c>
      <c r="D43" s="1">
        <v>0.1369406</v>
      </c>
      <c r="E43">
        <v>1.35</v>
      </c>
      <c r="F43" s="1">
        <v>0.18</v>
      </c>
      <c r="G43" t="str">
        <f t="shared" si="0"/>
        <v/>
      </c>
    </row>
    <row r="44" spans="1:7" x14ac:dyDescent="0.25">
      <c r="A44" t="s">
        <v>53</v>
      </c>
      <c r="B44">
        <v>1.44382235E-2</v>
      </c>
      <c r="C44">
        <v>1.014543</v>
      </c>
      <c r="D44" s="1">
        <v>0.2011204</v>
      </c>
      <c r="E44">
        <v>7.0000000000000007E-2</v>
      </c>
      <c r="F44" s="1">
        <v>0.94</v>
      </c>
      <c r="G44" t="str">
        <f t="shared" si="0"/>
        <v/>
      </c>
    </row>
    <row r="45" spans="1:7" x14ac:dyDescent="0.25">
      <c r="A45" t="s">
        <v>52</v>
      </c>
      <c r="B45">
        <v>2.3084995800000001E-2</v>
      </c>
      <c r="C45">
        <v>1.0233535</v>
      </c>
      <c r="D45" s="1">
        <v>0.1617893</v>
      </c>
      <c r="E45">
        <v>0.14000000000000001</v>
      </c>
      <c r="F45" s="1">
        <v>0.89</v>
      </c>
      <c r="G45" t="str">
        <f t="shared" si="0"/>
        <v/>
      </c>
    </row>
    <row r="46" spans="1:7" x14ac:dyDescent="0.25">
      <c r="A46" t="s">
        <v>57</v>
      </c>
      <c r="B46">
        <v>4.97813701E-2</v>
      </c>
      <c r="C46">
        <v>1.0510413000000001</v>
      </c>
      <c r="D46" s="1">
        <v>0.1415672</v>
      </c>
      <c r="E46">
        <v>0.35</v>
      </c>
      <c r="F46" s="1">
        <v>0.73</v>
      </c>
      <c r="G46" t="str">
        <f t="shared" si="0"/>
        <v/>
      </c>
    </row>
    <row r="47" spans="1:7" x14ac:dyDescent="0.25">
      <c r="A47" t="s">
        <v>60</v>
      </c>
      <c r="B47">
        <v>2.7385398500000002E-2</v>
      </c>
      <c r="C47">
        <v>1.0277638</v>
      </c>
      <c r="D47" s="1">
        <v>0.12820719999999999</v>
      </c>
      <c r="E47">
        <v>0.21</v>
      </c>
      <c r="F47" s="1">
        <v>0.83</v>
      </c>
      <c r="G47" t="str">
        <f t="shared" si="0"/>
        <v/>
      </c>
    </row>
    <row r="48" spans="1:7" x14ac:dyDescent="0.25">
      <c r="A48" t="s">
        <v>54</v>
      </c>
      <c r="B48">
        <v>0.1674426749</v>
      </c>
      <c r="C48">
        <v>1.1822775000000001</v>
      </c>
      <c r="D48" s="1">
        <v>0.13945179999999999</v>
      </c>
      <c r="E48">
        <v>1.2</v>
      </c>
      <c r="F48" s="1">
        <v>0.23</v>
      </c>
      <c r="G48" t="str">
        <f t="shared" si="0"/>
        <v/>
      </c>
    </row>
    <row r="49" spans="1:7" x14ac:dyDescent="0.25">
      <c r="A49" t="s">
        <v>48</v>
      </c>
      <c r="B49">
        <v>0.15994020349999999</v>
      </c>
      <c r="C49">
        <v>1.1734407</v>
      </c>
      <c r="D49" s="1">
        <v>0.16135140000000001</v>
      </c>
      <c r="E49">
        <v>0.99</v>
      </c>
      <c r="F49" s="1">
        <v>0.32</v>
      </c>
      <c r="G49" t="str">
        <f t="shared" si="0"/>
        <v/>
      </c>
    </row>
    <row r="50" spans="1:7" x14ac:dyDescent="0.25">
      <c r="A50" t="s">
        <v>55</v>
      </c>
      <c r="B50">
        <v>-4.0381953000000002E-3</v>
      </c>
      <c r="C50">
        <v>0.99596989999999996</v>
      </c>
      <c r="D50" s="1">
        <v>0.14678440000000001</v>
      </c>
      <c r="E50">
        <v>-0.03</v>
      </c>
      <c r="F50" s="1">
        <v>0.98</v>
      </c>
      <c r="G50" t="str">
        <f t="shared" si="0"/>
        <v/>
      </c>
    </row>
    <row r="51" spans="1:7" x14ac:dyDescent="0.25">
      <c r="A51" t="s">
        <v>51</v>
      </c>
      <c r="B51">
        <v>-1.9797882900000001E-2</v>
      </c>
      <c r="C51">
        <v>0.98039679999999996</v>
      </c>
      <c r="D51" s="1">
        <v>0.2279417</v>
      </c>
      <c r="E51">
        <v>-0.09</v>
      </c>
      <c r="F51" s="1">
        <v>0.93</v>
      </c>
      <c r="G51" t="str">
        <f t="shared" si="0"/>
        <v/>
      </c>
    </row>
    <row r="52" spans="1:7" x14ac:dyDescent="0.25">
      <c r="A52" t="s">
        <v>59</v>
      </c>
      <c r="B52">
        <v>7.3654932899999997E-2</v>
      </c>
      <c r="C52">
        <v>1.0764353</v>
      </c>
      <c r="D52" s="1">
        <v>0.1247476</v>
      </c>
      <c r="E52">
        <v>0.59</v>
      </c>
      <c r="F52" s="1">
        <v>0.55000000000000004</v>
      </c>
      <c r="G52" t="str">
        <f t="shared" si="0"/>
        <v/>
      </c>
    </row>
    <row r="53" spans="1:7" x14ac:dyDescent="0.25">
      <c r="A53" t="s">
        <v>66</v>
      </c>
      <c r="B53">
        <v>0.1208711043</v>
      </c>
      <c r="C53">
        <v>1.1284794</v>
      </c>
      <c r="D53" s="1">
        <v>0.12515080000000001</v>
      </c>
      <c r="E53">
        <v>0.97</v>
      </c>
      <c r="F53" s="1">
        <v>0.33</v>
      </c>
      <c r="G53" t="str">
        <f t="shared" si="0"/>
        <v/>
      </c>
    </row>
    <row r="54" spans="1:7" x14ac:dyDescent="0.25">
      <c r="A54" t="s">
        <v>49</v>
      </c>
      <c r="B54">
        <v>7.7135820499999994E-2</v>
      </c>
      <c r="C54">
        <v>1.0801887999999999</v>
      </c>
      <c r="D54" s="1">
        <v>0.1613851</v>
      </c>
      <c r="E54">
        <v>0.48</v>
      </c>
      <c r="F54" s="1">
        <v>0.63</v>
      </c>
      <c r="G54" t="str">
        <f t="shared" si="0"/>
        <v/>
      </c>
    </row>
    <row r="55" spans="1:7" x14ac:dyDescent="0.25">
      <c r="A55" t="s">
        <v>50</v>
      </c>
      <c r="B55">
        <v>-0.22374788600000001</v>
      </c>
      <c r="C55">
        <v>0.79951669999999997</v>
      </c>
      <c r="D55" s="1">
        <v>0.17093120000000001</v>
      </c>
      <c r="E55">
        <v>-1.31</v>
      </c>
      <c r="F55" s="1">
        <v>0.19</v>
      </c>
      <c r="G55" t="str">
        <f t="shared" si="0"/>
        <v/>
      </c>
    </row>
    <row r="56" spans="1:7" x14ac:dyDescent="0.25">
      <c r="A56" t="s">
        <v>63</v>
      </c>
      <c r="B56">
        <v>0.2504730959</v>
      </c>
      <c r="C56">
        <v>1.2846329999999999</v>
      </c>
      <c r="D56" s="1">
        <v>0.208567</v>
      </c>
      <c r="E56">
        <v>1.2</v>
      </c>
      <c r="F56" s="1">
        <v>0.23</v>
      </c>
      <c r="G56" t="str">
        <f t="shared" si="0"/>
        <v/>
      </c>
    </row>
    <row r="57" spans="1:7" x14ac:dyDescent="0.25">
      <c r="A57" t="s">
        <v>75</v>
      </c>
      <c r="B57">
        <v>-0.30140657630000001</v>
      </c>
      <c r="C57">
        <v>0.73977689999999996</v>
      </c>
      <c r="D57" s="1">
        <v>0.1749067</v>
      </c>
      <c r="E57">
        <v>-1.72</v>
      </c>
      <c r="F57" s="1">
        <v>8.5000000000000006E-2</v>
      </c>
      <c r="G57" t="str">
        <f t="shared" si="0"/>
        <v>^</v>
      </c>
    </row>
    <row r="58" spans="1:7" x14ac:dyDescent="0.25">
      <c r="A58" t="s">
        <v>77</v>
      </c>
      <c r="B58">
        <v>-0.26617258859999998</v>
      </c>
      <c r="C58">
        <v>0.76630690000000001</v>
      </c>
      <c r="D58" s="1">
        <v>0.1644475</v>
      </c>
      <c r="E58">
        <v>-1.62</v>
      </c>
      <c r="F58" s="1">
        <v>0.11</v>
      </c>
      <c r="G58" t="str">
        <f t="shared" si="0"/>
        <v/>
      </c>
    </row>
    <row r="59" spans="1:7" x14ac:dyDescent="0.25">
      <c r="A59" t="s">
        <v>74</v>
      </c>
      <c r="B59">
        <v>-0.36270950089999998</v>
      </c>
      <c r="C59">
        <v>0.69578850000000003</v>
      </c>
      <c r="D59" s="1">
        <v>0.1638106</v>
      </c>
      <c r="E59">
        <v>-2.21</v>
      </c>
      <c r="F59" s="1">
        <v>2.7E-2</v>
      </c>
      <c r="G59" t="str">
        <f t="shared" si="0"/>
        <v>*</v>
      </c>
    </row>
    <row r="60" spans="1:7" x14ac:dyDescent="0.25">
      <c r="A60" t="s">
        <v>79</v>
      </c>
      <c r="B60">
        <v>-0.29139237690000003</v>
      </c>
      <c r="C60">
        <v>0.74722239999999995</v>
      </c>
      <c r="D60" s="1">
        <v>0.16110099999999999</v>
      </c>
      <c r="E60">
        <v>-1.81</v>
      </c>
      <c r="F60" s="1">
        <v>7.0000000000000007E-2</v>
      </c>
      <c r="G60" t="str">
        <f t="shared" si="0"/>
        <v>^</v>
      </c>
    </row>
    <row r="61" spans="1:7" x14ac:dyDescent="0.25">
      <c r="A61" t="s">
        <v>84</v>
      </c>
      <c r="B61">
        <v>-0.25350894969999999</v>
      </c>
      <c r="C61">
        <v>0.77607280000000001</v>
      </c>
      <c r="D61" s="1">
        <v>0.1752427</v>
      </c>
      <c r="E61">
        <v>-1.45</v>
      </c>
      <c r="F61" s="1">
        <v>0.15</v>
      </c>
      <c r="G61" t="str">
        <f t="shared" si="0"/>
        <v/>
      </c>
    </row>
    <row r="62" spans="1:7" x14ac:dyDescent="0.25">
      <c r="A62" t="s">
        <v>72</v>
      </c>
      <c r="B62">
        <v>-0.1544807658</v>
      </c>
      <c r="C62">
        <v>0.85685999999999996</v>
      </c>
      <c r="D62" s="1">
        <v>0.16202639999999999</v>
      </c>
      <c r="E62">
        <v>-0.95</v>
      </c>
      <c r="F62" s="1">
        <v>0.34</v>
      </c>
      <c r="G62" t="str">
        <f t="shared" si="0"/>
        <v/>
      </c>
    </row>
    <row r="63" spans="1:7" x14ac:dyDescent="0.25">
      <c r="A63" t="s">
        <v>76</v>
      </c>
      <c r="B63">
        <v>-0.24462926469999999</v>
      </c>
      <c r="C63">
        <v>0.78299479999999999</v>
      </c>
      <c r="D63" s="1">
        <v>0.16879259999999999</v>
      </c>
      <c r="E63">
        <v>-1.45</v>
      </c>
      <c r="F63" s="1">
        <v>0.15</v>
      </c>
      <c r="G63" t="str">
        <f t="shared" si="0"/>
        <v/>
      </c>
    </row>
    <row r="64" spans="1:7" x14ac:dyDescent="0.25">
      <c r="A64" t="s">
        <v>78</v>
      </c>
      <c r="B64">
        <v>-0.21440677120000001</v>
      </c>
      <c r="C64">
        <v>0.80701999999999996</v>
      </c>
      <c r="D64" s="1">
        <v>0.16007279999999999</v>
      </c>
      <c r="E64">
        <v>-1.34</v>
      </c>
      <c r="F64" s="1">
        <v>0.18</v>
      </c>
      <c r="G64" t="str">
        <f t="shared" si="0"/>
        <v/>
      </c>
    </row>
    <row r="65" spans="1:7" x14ac:dyDescent="0.25">
      <c r="A65" t="s">
        <v>71</v>
      </c>
      <c r="B65">
        <v>-0.2126367877</v>
      </c>
      <c r="C65">
        <v>0.80844970000000005</v>
      </c>
      <c r="D65" s="1">
        <v>0.1711607</v>
      </c>
      <c r="E65">
        <v>-1.24</v>
      </c>
      <c r="F65" s="1">
        <v>0.21</v>
      </c>
      <c r="G65" t="str">
        <f t="shared" ref="G65:G73" si="1">IF(F65&lt;0.001,"***",IF(F65&lt;0.01,"**",IF(F65&lt;0.05,"*",IF(F65&lt;0.1,"^",""))))</f>
        <v/>
      </c>
    </row>
    <row r="66" spans="1:7" x14ac:dyDescent="0.25">
      <c r="A66" t="s">
        <v>70</v>
      </c>
      <c r="B66">
        <v>-0.16327073410000001</v>
      </c>
      <c r="C66">
        <v>0.84936120000000004</v>
      </c>
      <c r="D66" s="1">
        <v>0.1743778</v>
      </c>
      <c r="E66">
        <v>-0.94</v>
      </c>
      <c r="F66" s="1">
        <v>0.35</v>
      </c>
      <c r="G66" t="str">
        <f t="shared" si="1"/>
        <v/>
      </c>
    </row>
    <row r="67" spans="1:7" x14ac:dyDescent="0.25">
      <c r="A67" t="s">
        <v>68</v>
      </c>
      <c r="B67">
        <v>-0.38686316859999997</v>
      </c>
      <c r="C67">
        <v>0.67918400000000001</v>
      </c>
      <c r="D67" s="1">
        <v>0.18994610000000001</v>
      </c>
      <c r="E67">
        <v>-2.04</v>
      </c>
      <c r="F67" s="1">
        <v>4.2000000000000003E-2</v>
      </c>
      <c r="G67" t="str">
        <f t="shared" si="1"/>
        <v>*</v>
      </c>
    </row>
    <row r="68" spans="1:7" x14ac:dyDescent="0.25">
      <c r="A68" t="s">
        <v>80</v>
      </c>
      <c r="B68">
        <v>-0.21832696200000001</v>
      </c>
      <c r="C68">
        <v>0.80386259999999998</v>
      </c>
      <c r="D68" s="1">
        <v>0.1760873</v>
      </c>
      <c r="E68">
        <v>-1.24</v>
      </c>
      <c r="F68" s="1">
        <v>0.22</v>
      </c>
      <c r="G68" t="str">
        <f t="shared" si="1"/>
        <v/>
      </c>
    </row>
    <row r="69" spans="1:7" x14ac:dyDescent="0.25">
      <c r="A69" t="s">
        <v>81</v>
      </c>
      <c r="B69">
        <v>-0.21802298140000001</v>
      </c>
      <c r="C69">
        <v>0.80410700000000002</v>
      </c>
      <c r="D69" s="1">
        <v>0.1677303</v>
      </c>
      <c r="E69">
        <v>-1.3</v>
      </c>
      <c r="F69" s="1">
        <v>0.19</v>
      </c>
      <c r="G69" t="str">
        <f t="shared" si="1"/>
        <v/>
      </c>
    </row>
    <row r="70" spans="1:7" x14ac:dyDescent="0.25">
      <c r="A70" t="s">
        <v>82</v>
      </c>
      <c r="B70">
        <v>-0.2071540784</v>
      </c>
      <c r="C70">
        <v>0.81289440000000002</v>
      </c>
      <c r="D70" s="1">
        <v>0.1706868</v>
      </c>
      <c r="E70">
        <v>-1.21</v>
      </c>
      <c r="F70" s="1">
        <v>0.22</v>
      </c>
      <c r="G70" t="str">
        <f t="shared" si="1"/>
        <v/>
      </c>
    </row>
    <row r="71" spans="1:7" x14ac:dyDescent="0.25">
      <c r="A71" t="s">
        <v>83</v>
      </c>
      <c r="B71">
        <v>-0.31971121419999998</v>
      </c>
      <c r="C71">
        <v>0.72635879999999997</v>
      </c>
      <c r="D71" s="1">
        <v>0.30716349999999998</v>
      </c>
      <c r="E71">
        <v>-1.04</v>
      </c>
      <c r="F71" s="1">
        <v>0.3</v>
      </c>
      <c r="G71" t="str">
        <f t="shared" si="1"/>
        <v/>
      </c>
    </row>
    <row r="72" spans="1:7" x14ac:dyDescent="0.25">
      <c r="A72" t="s">
        <v>69</v>
      </c>
      <c r="B72">
        <v>-0.26079269849999998</v>
      </c>
      <c r="C72">
        <v>0.77044060000000003</v>
      </c>
      <c r="D72" s="1">
        <v>0.2261986</v>
      </c>
      <c r="E72">
        <v>-1.1499999999999999</v>
      </c>
      <c r="F72" s="1">
        <v>0.25</v>
      </c>
      <c r="G72" t="str">
        <f t="shared" si="1"/>
        <v/>
      </c>
    </row>
    <row r="73" spans="1:7" x14ac:dyDescent="0.25">
      <c r="A73" t="s">
        <v>73</v>
      </c>
      <c r="B73">
        <v>-9.1793454600000005E-2</v>
      </c>
      <c r="C73">
        <v>0.91229360000000004</v>
      </c>
      <c r="D73" s="1">
        <v>0.23863880000000001</v>
      </c>
      <c r="E73">
        <v>-0.38</v>
      </c>
      <c r="F73" s="1">
        <v>0.7</v>
      </c>
      <c r="G73" t="str">
        <f t="shared" si="1"/>
        <v/>
      </c>
    </row>
    <row r="75" spans="1:7" x14ac:dyDescent="0.25">
      <c r="A75" t="s">
        <v>16</v>
      </c>
      <c r="B75" t="s">
        <v>17</v>
      </c>
      <c r="C75" t="s">
        <v>121</v>
      </c>
      <c r="D75" t="s">
        <v>18</v>
      </c>
    </row>
    <row r="76" spans="1:7" x14ac:dyDescent="0.25">
      <c r="A76" t="s">
        <v>19</v>
      </c>
      <c r="B76" t="s">
        <v>20</v>
      </c>
      <c r="C76">
        <v>0.37465389999999998</v>
      </c>
      <c r="D76">
        <v>0.14036560000000001</v>
      </c>
    </row>
    <row r="78" spans="1:7" x14ac:dyDescent="0.25">
      <c r="A78" t="s">
        <v>339</v>
      </c>
      <c r="B78">
        <v>19594</v>
      </c>
    </row>
    <row r="79" spans="1:7" x14ac:dyDescent="0.25">
      <c r="A79" t="s">
        <v>3</v>
      </c>
      <c r="B79">
        <v>486646.4</v>
      </c>
    </row>
    <row r="80" spans="1:7" x14ac:dyDescent="0.25">
      <c r="A80" t="s">
        <v>4</v>
      </c>
      <c r="B80">
        <v>503091.6</v>
      </c>
    </row>
    <row r="81" spans="1:2" x14ac:dyDescent="0.25">
      <c r="A81" t="s">
        <v>340</v>
      </c>
      <c r="B81">
        <v>-241316.1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97" t="s">
        <v>312</v>
      </c>
      <c r="D1" s="97"/>
      <c r="E1" s="97"/>
      <c r="F1" s="97" t="s">
        <v>313</v>
      </c>
      <c r="G1" s="97"/>
      <c r="H1" s="97"/>
      <c r="I1" s="97" t="s">
        <v>89</v>
      </c>
      <c r="J1" s="97"/>
      <c r="K1" s="97"/>
      <c r="L1" s="97" t="s">
        <v>314</v>
      </c>
      <c r="M1" s="97"/>
      <c r="N1" s="97"/>
    </row>
    <row r="2" spans="1:19" x14ac:dyDescent="0.25">
      <c r="B2" t="s">
        <v>147</v>
      </c>
      <c r="C2" t="s">
        <v>148</v>
      </c>
      <c r="D2" t="s">
        <v>149</v>
      </c>
      <c r="E2" t="s">
        <v>150</v>
      </c>
      <c r="F2" t="s">
        <v>151</v>
      </c>
      <c r="G2" t="s">
        <v>152</v>
      </c>
      <c r="H2" t="s">
        <v>153</v>
      </c>
      <c r="I2" t="s">
        <v>154</v>
      </c>
      <c r="J2" t="s">
        <v>155</v>
      </c>
      <c r="K2" t="s">
        <v>156</v>
      </c>
      <c r="L2" t="s">
        <v>157</v>
      </c>
      <c r="M2" t="s">
        <v>158</v>
      </c>
      <c r="N2" t="s">
        <v>159</v>
      </c>
    </row>
    <row r="3" spans="1:19" x14ac:dyDescent="0.25">
      <c r="A3">
        <v>1</v>
      </c>
      <c r="B3" t="s">
        <v>119</v>
      </c>
      <c r="C3">
        <v>-5.7282318187254003E-2</v>
      </c>
      <c r="D3">
        <v>6.24698318112617E-2</v>
      </c>
      <c r="E3">
        <v>0.359163758712987</v>
      </c>
      <c r="F3">
        <v>-0.121953874854065</v>
      </c>
      <c r="G3">
        <v>7.9865534854673403E-2</v>
      </c>
      <c r="H3">
        <v>0.12676349246070301</v>
      </c>
      <c r="I3">
        <v>-3.8149479938363803E-2</v>
      </c>
      <c r="J3">
        <v>4.81344256564461E-2</v>
      </c>
      <c r="K3">
        <v>0.42803350046345201</v>
      </c>
      <c r="L3">
        <v>-0.10465562427283399</v>
      </c>
      <c r="M3">
        <v>5.8680886837674702E-2</v>
      </c>
      <c r="N3">
        <v>7.4509763442029003E-2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-0.107107683694705</v>
      </c>
      <c r="D4">
        <v>4.1370758431575498E-2</v>
      </c>
      <c r="E4">
        <v>9.6263269435854504E-3</v>
      </c>
      <c r="F4">
        <v>-8.3511209085107604E-2</v>
      </c>
      <c r="G4">
        <v>3.5350720472829597E-2</v>
      </c>
      <c r="H4">
        <v>1.8158886392509E-2</v>
      </c>
      <c r="I4">
        <v>-1.79311902667426E-2</v>
      </c>
      <c r="J4">
        <v>2.67647604004961E-2</v>
      </c>
      <c r="K4">
        <v>0.50288635280912197</v>
      </c>
      <c r="L4">
        <v>-1.76060223916524E-2</v>
      </c>
      <c r="M4">
        <v>2.45909222431939E-2</v>
      </c>
      <c r="N4">
        <v>0.474018416067643</v>
      </c>
      <c r="P4" t="str">
        <f t="shared" ref="P4:P67" si="0">IF(E4&lt;0.001,"***",IF(E4&lt;0.01,"**",IF(E4&lt;0.05,"*",IF(E4&lt;0.1,"^",""))))</f>
        <v>**</v>
      </c>
      <c r="Q4" t="str">
        <f t="shared" ref="Q4:Q67" si="1">IF(H4&lt;0.001,"***",IF(H4&lt;0.01,"**",IF(H4&lt;0.05,"*",IF(H4&lt;0.1,"^",""))))</f>
        <v>*</v>
      </c>
      <c r="R4" t="str">
        <f t="shared" ref="R4:R67" si="2">IF(K4&lt;0.001,"***",IF(K4&lt;0.01,"**",IF(K4&lt;0.05,"*",IF(K4&lt;0.1,"^",""))))</f>
        <v/>
      </c>
      <c r="S4" t="str">
        <f t="shared" ref="S4:S67" si="3">IF(N4&lt;0.001,"***",IF(N4&lt;0.01,"**",IF(N4&lt;0.05,"*",IF(N4&lt;0.1,"^",""))))</f>
        <v/>
      </c>
    </row>
    <row r="5" spans="1:19" x14ac:dyDescent="0.25">
      <c r="A5">
        <v>3</v>
      </c>
      <c r="B5" t="s">
        <v>12</v>
      </c>
      <c r="C5">
        <v>-0.115951098049052</v>
      </c>
      <c r="D5">
        <v>4.5471039713915799E-2</v>
      </c>
      <c r="E5">
        <v>1.07723280734657E-2</v>
      </c>
      <c r="F5">
        <v>-4.8297898484817399E-3</v>
      </c>
      <c r="G5">
        <v>4.6119292039339697E-2</v>
      </c>
      <c r="H5">
        <v>0.91659493599458997</v>
      </c>
      <c r="I5">
        <v>-8.1864034411367498E-2</v>
      </c>
      <c r="J5">
        <v>2.9480571029248899E-2</v>
      </c>
      <c r="K5">
        <v>5.4883286926096196E-3</v>
      </c>
      <c r="L5">
        <v>-2.6215075293421299E-2</v>
      </c>
      <c r="M5">
        <v>3.0969175826052801E-2</v>
      </c>
      <c r="N5">
        <v>0.39727985256871601</v>
      </c>
      <c r="P5" t="str">
        <f>IF(E5&lt;0.001,"***",IF(E5&lt;0.01,"**",IF(E5&lt;0.05,"*",IF(E5&lt;0.1,"^",""))))</f>
        <v>*</v>
      </c>
      <c r="Q5" t="str">
        <f t="shared" si="1"/>
        <v/>
      </c>
      <c r="R5" t="str">
        <f t="shared" si="2"/>
        <v>**</v>
      </c>
      <c r="S5" t="str">
        <f t="shared" si="3"/>
        <v/>
      </c>
    </row>
    <row r="6" spans="1:19" x14ac:dyDescent="0.25">
      <c r="A6">
        <v>4</v>
      </c>
      <c r="B6" t="s">
        <v>24</v>
      </c>
      <c r="C6">
        <v>-3.9800319356374597E-2</v>
      </c>
      <c r="D6">
        <v>4.7170919830557899E-2</v>
      </c>
      <c r="E6">
        <v>0.39881083014677099</v>
      </c>
      <c r="F6">
        <v>-2.3945874189029302E-2</v>
      </c>
      <c r="G6">
        <v>4.6374789836055801E-2</v>
      </c>
      <c r="H6">
        <v>0.605606194161462</v>
      </c>
      <c r="I6">
        <v>1.3122704262565E-2</v>
      </c>
      <c r="J6">
        <v>3.6339785240975801E-2</v>
      </c>
      <c r="K6">
        <v>0.71801630440348596</v>
      </c>
      <c r="L6">
        <v>-1.7215975730849899E-2</v>
      </c>
      <c r="M6">
        <v>3.3882081596273601E-2</v>
      </c>
      <c r="N6">
        <v>0.61137307222314996</v>
      </c>
      <c r="P6" t="str">
        <f t="shared" si="0"/>
        <v/>
      </c>
      <c r="Q6" t="str">
        <f t="shared" si="1"/>
        <v/>
      </c>
      <c r="R6" t="str">
        <f t="shared" si="2"/>
        <v/>
      </c>
      <c r="S6" t="str">
        <f t="shared" si="3"/>
        <v/>
      </c>
    </row>
    <row r="7" spans="1:19" x14ac:dyDescent="0.25">
      <c r="A7">
        <v>5</v>
      </c>
      <c r="B7" t="s">
        <v>23</v>
      </c>
      <c r="C7">
        <v>-0.25173135530413399</v>
      </c>
      <c r="D7">
        <v>4.22832527995416E-2</v>
      </c>
      <c r="E7" s="1">
        <v>2.62543387030689E-9</v>
      </c>
      <c r="F7">
        <v>-0.20139474123708401</v>
      </c>
      <c r="G7">
        <v>3.9258973322179397E-2</v>
      </c>
      <c r="H7">
        <v>2.8989088307618297E-7</v>
      </c>
      <c r="I7">
        <v>-0.201798532496168</v>
      </c>
      <c r="J7">
        <v>3.2776945794156999E-2</v>
      </c>
      <c r="K7" s="1">
        <v>7.4266204297401797E-10</v>
      </c>
      <c r="L7">
        <v>-0.15792261078702899</v>
      </c>
      <c r="M7">
        <v>3.17044277743797E-2</v>
      </c>
      <c r="N7">
        <v>6.3227096636087097E-7</v>
      </c>
      <c r="P7" t="str">
        <f t="shared" si="0"/>
        <v>***</v>
      </c>
      <c r="Q7" t="str">
        <f t="shared" si="1"/>
        <v>***</v>
      </c>
      <c r="R7" t="str">
        <f t="shared" si="2"/>
        <v>***</v>
      </c>
      <c r="S7" t="str">
        <f t="shared" si="3"/>
        <v>***</v>
      </c>
    </row>
    <row r="8" spans="1:19" x14ac:dyDescent="0.25">
      <c r="A8">
        <v>6</v>
      </c>
      <c r="B8" t="s">
        <v>25</v>
      </c>
      <c r="C8">
        <v>9.1013805676505508E-3</v>
      </c>
      <c r="D8">
        <v>3.1870888550373497E-2</v>
      </c>
      <c r="E8">
        <v>0.77520722094810801</v>
      </c>
      <c r="F8">
        <v>6.1036549228049401E-2</v>
      </c>
      <c r="G8">
        <v>3.6165519545055001E-2</v>
      </c>
      <c r="H8">
        <v>9.1468821760013905E-2</v>
      </c>
      <c r="I8">
        <v>6.1265097162675501E-3</v>
      </c>
      <c r="J8">
        <v>3.1825356444065603E-2</v>
      </c>
      <c r="K8">
        <v>0.84734740298426403</v>
      </c>
      <c r="L8">
        <v>6.1562059096444202E-2</v>
      </c>
      <c r="M8">
        <v>3.6164407146543502E-2</v>
      </c>
      <c r="N8">
        <v>8.8702311369581593E-2</v>
      </c>
      <c r="P8" t="str">
        <f t="shared" si="0"/>
        <v/>
      </c>
      <c r="Q8" t="str">
        <f t="shared" si="1"/>
        <v>^</v>
      </c>
      <c r="R8" t="str">
        <f t="shared" si="2"/>
        <v/>
      </c>
      <c r="S8" t="str">
        <f t="shared" si="3"/>
        <v>^</v>
      </c>
    </row>
    <row r="9" spans="1:19" x14ac:dyDescent="0.25">
      <c r="A9">
        <v>7</v>
      </c>
      <c r="B9" t="s">
        <v>26</v>
      </c>
      <c r="C9">
        <v>-3.4749769639538901E-2</v>
      </c>
      <c r="D9">
        <v>4.8720487944507701E-2</v>
      </c>
      <c r="E9">
        <v>0.47569257470483201</v>
      </c>
      <c r="F9">
        <v>-7.5215473942166503E-2</v>
      </c>
      <c r="G9">
        <v>5.7287431701264997E-2</v>
      </c>
      <c r="H9">
        <v>0.189200147043984</v>
      </c>
      <c r="I9">
        <v>-4.1855263837345801E-2</v>
      </c>
      <c r="J9">
        <v>4.86156036006858E-2</v>
      </c>
      <c r="K9">
        <v>0.38926943472289399</v>
      </c>
      <c r="L9">
        <v>-7.6260503719173603E-2</v>
      </c>
      <c r="M9">
        <v>5.7305612485429903E-2</v>
      </c>
      <c r="N9">
        <v>0.18326519717374101</v>
      </c>
      <c r="P9" t="str">
        <f t="shared" si="0"/>
        <v/>
      </c>
      <c r="Q9" t="str">
        <f t="shared" si="1"/>
        <v/>
      </c>
      <c r="R9" t="str">
        <f t="shared" si="2"/>
        <v/>
      </c>
      <c r="S9" t="str">
        <f t="shared" si="3"/>
        <v/>
      </c>
    </row>
    <row r="10" spans="1:19" x14ac:dyDescent="0.25">
      <c r="A10">
        <v>8</v>
      </c>
      <c r="B10" t="s">
        <v>30</v>
      </c>
      <c r="C10">
        <v>0.15365893355239801</v>
      </c>
      <c r="D10">
        <v>3.26906364143707E-2</v>
      </c>
      <c r="E10">
        <v>2.5965758991830499E-6</v>
      </c>
      <c r="F10">
        <v>0.15741127893510101</v>
      </c>
      <c r="G10">
        <v>3.22304328493076E-2</v>
      </c>
      <c r="H10" s="1">
        <v>1.0399035196284601E-6</v>
      </c>
      <c r="I10">
        <v>0.15506151421476799</v>
      </c>
      <c r="J10">
        <v>3.2668411066958197E-2</v>
      </c>
      <c r="K10">
        <v>2.0693851597863901E-6</v>
      </c>
      <c r="L10">
        <v>0.15875984794419301</v>
      </c>
      <c r="M10">
        <v>3.2226195331125099E-2</v>
      </c>
      <c r="N10" s="1">
        <v>8.3748884804890601E-7</v>
      </c>
      <c r="P10" t="str">
        <f t="shared" si="0"/>
        <v>***</v>
      </c>
      <c r="Q10" t="str">
        <f t="shared" si="1"/>
        <v>***</v>
      </c>
      <c r="R10" t="str">
        <f t="shared" si="2"/>
        <v>***</v>
      </c>
      <c r="S10" t="str">
        <f t="shared" si="3"/>
        <v>***</v>
      </c>
    </row>
    <row r="11" spans="1:19" x14ac:dyDescent="0.25">
      <c r="A11">
        <v>9</v>
      </c>
      <c r="B11" t="s">
        <v>29</v>
      </c>
      <c r="C11">
        <v>2.3295133266670001E-2</v>
      </c>
      <c r="D11">
        <v>3.21659495132601E-2</v>
      </c>
      <c r="E11">
        <v>0.46893241255675999</v>
      </c>
      <c r="F11">
        <v>6.4960012853380503E-2</v>
      </c>
      <c r="G11">
        <v>2.8569456286249701E-2</v>
      </c>
      <c r="H11">
        <v>2.29805764365709E-2</v>
      </c>
      <c r="I11">
        <v>2.5162523698613101E-2</v>
      </c>
      <c r="J11">
        <v>3.2120872748789997E-2</v>
      </c>
      <c r="K11">
        <v>0.43340994797390098</v>
      </c>
      <c r="L11">
        <v>6.4032954591156599E-2</v>
      </c>
      <c r="M11">
        <v>2.8578938150471501E-2</v>
      </c>
      <c r="N11">
        <v>2.5054297660293198E-2</v>
      </c>
      <c r="P11" t="str">
        <f t="shared" si="0"/>
        <v/>
      </c>
      <c r="Q11" t="str">
        <f t="shared" si="1"/>
        <v>*</v>
      </c>
      <c r="R11" t="str">
        <f t="shared" si="2"/>
        <v/>
      </c>
      <c r="S11" t="str">
        <f t="shared" si="3"/>
        <v>*</v>
      </c>
    </row>
    <row r="12" spans="1:19" x14ac:dyDescent="0.25">
      <c r="A12">
        <v>10</v>
      </c>
      <c r="B12" t="s">
        <v>27</v>
      </c>
      <c r="C12">
        <v>0.112691576694235</v>
      </c>
      <c r="D12">
        <v>5.4128107104053802E-2</v>
      </c>
      <c r="E12">
        <v>3.7347772668972802E-2</v>
      </c>
      <c r="F12">
        <v>0.103752356013238</v>
      </c>
      <c r="G12">
        <v>5.8239893150687699E-2</v>
      </c>
      <c r="H12">
        <v>7.4836448333219993E-2</v>
      </c>
      <c r="I12">
        <v>0.11927956502583099</v>
      </c>
      <c r="J12">
        <v>5.4064906730279701E-2</v>
      </c>
      <c r="K12">
        <v>2.73679698483471E-2</v>
      </c>
      <c r="L12">
        <v>0.101609832948753</v>
      </c>
      <c r="M12">
        <v>5.8197358772908797E-2</v>
      </c>
      <c r="N12">
        <v>8.0819179443714806E-2</v>
      </c>
      <c r="P12" t="str">
        <f t="shared" si="0"/>
        <v>*</v>
      </c>
      <c r="Q12" t="str">
        <f t="shared" si="1"/>
        <v>^</v>
      </c>
      <c r="R12" t="str">
        <f t="shared" si="2"/>
        <v>*</v>
      </c>
      <c r="S12" t="str">
        <f t="shared" si="3"/>
        <v>^</v>
      </c>
    </row>
    <row r="13" spans="1:19" x14ac:dyDescent="0.25">
      <c r="A13">
        <v>11</v>
      </c>
      <c r="B13" t="s">
        <v>28</v>
      </c>
      <c r="C13">
        <v>2.3817120388347698E-2</v>
      </c>
      <c r="D13">
        <v>7.2680109958368405E-2</v>
      </c>
      <c r="E13">
        <v>0.74314008112559504</v>
      </c>
      <c r="F13">
        <v>9.7646800069832895E-2</v>
      </c>
      <c r="G13">
        <v>8.2773233225105006E-2</v>
      </c>
      <c r="H13">
        <v>0.238123318375073</v>
      </c>
      <c r="I13">
        <v>3.1018922372672598E-2</v>
      </c>
      <c r="J13">
        <v>7.2568633023699494E-2</v>
      </c>
      <c r="K13">
        <v>0.66905701289351505</v>
      </c>
      <c r="L13">
        <v>9.3979205916569802E-2</v>
      </c>
      <c r="M13">
        <v>8.2755446826305798E-2</v>
      </c>
      <c r="N13">
        <v>0.25611328022017399</v>
      </c>
      <c r="P13" t="str">
        <f t="shared" si="0"/>
        <v/>
      </c>
      <c r="Q13" t="str">
        <f t="shared" si="1"/>
        <v/>
      </c>
      <c r="R13" t="str">
        <f t="shared" si="2"/>
        <v/>
      </c>
      <c r="S13" t="str">
        <f t="shared" si="3"/>
        <v/>
      </c>
    </row>
    <row r="14" spans="1:19" x14ac:dyDescent="0.25">
      <c r="A14">
        <v>12</v>
      </c>
      <c r="B14" t="s">
        <v>172</v>
      </c>
      <c r="C14">
        <v>-1.8906590049779501E-2</v>
      </c>
      <c r="D14">
        <v>3.23834893988732E-2</v>
      </c>
      <c r="E14">
        <v>0.55933183674524201</v>
      </c>
      <c r="F14">
        <v>-9.3384961604953604E-2</v>
      </c>
      <c r="G14">
        <v>3.1333137083965699E-2</v>
      </c>
      <c r="H14">
        <v>2.8788181480459102E-3</v>
      </c>
      <c r="I14">
        <v>-1.9889267833106399E-2</v>
      </c>
      <c r="J14">
        <v>3.2372058015274603E-2</v>
      </c>
      <c r="K14">
        <v>0.53895357884986295</v>
      </c>
      <c r="L14">
        <v>-9.3092332749006398E-2</v>
      </c>
      <c r="M14">
        <v>3.1323141873134903E-2</v>
      </c>
      <c r="N14">
        <v>2.9586806536091598E-3</v>
      </c>
      <c r="P14" t="str">
        <f t="shared" si="0"/>
        <v/>
      </c>
      <c r="Q14" t="str">
        <f t="shared" si="1"/>
        <v>**</v>
      </c>
      <c r="R14" t="str">
        <f t="shared" si="2"/>
        <v/>
      </c>
      <c r="S14" t="str">
        <f t="shared" si="3"/>
        <v>**</v>
      </c>
    </row>
    <row r="15" spans="1:19" x14ac:dyDescent="0.25">
      <c r="A15">
        <v>13</v>
      </c>
      <c r="B15" t="s">
        <v>31</v>
      </c>
      <c r="C15">
        <v>-5.53005076517687E-2</v>
      </c>
      <c r="D15">
        <v>4.4627711470049299E-3</v>
      </c>
      <c r="E15" s="1">
        <v>0</v>
      </c>
      <c r="F15">
        <v>-5.6460367688150298E-2</v>
      </c>
      <c r="G15">
        <v>4.4414286555151897E-3</v>
      </c>
      <c r="H15" s="1">
        <v>0</v>
      </c>
      <c r="I15">
        <v>-5.5012491653647598E-2</v>
      </c>
      <c r="J15">
        <v>4.4563178127477497E-3</v>
      </c>
      <c r="K15" s="1">
        <v>0</v>
      </c>
      <c r="L15">
        <v>-5.6267690151965602E-2</v>
      </c>
      <c r="M15">
        <v>4.43669608381312E-3</v>
      </c>
      <c r="N15" s="1">
        <v>0</v>
      </c>
      <c r="P15" t="str">
        <f t="shared" si="0"/>
        <v>***</v>
      </c>
      <c r="Q15" t="str">
        <f t="shared" si="1"/>
        <v>***</v>
      </c>
      <c r="R15" t="str">
        <f t="shared" si="2"/>
        <v>***</v>
      </c>
      <c r="S15" t="str">
        <f t="shared" si="3"/>
        <v>***</v>
      </c>
    </row>
    <row r="16" spans="1:19" x14ac:dyDescent="0.25">
      <c r="A16">
        <v>14</v>
      </c>
      <c r="B16" t="s">
        <v>32</v>
      </c>
      <c r="C16">
        <v>4.3916239171361898E-3</v>
      </c>
      <c r="D16">
        <v>1.4843816838646599E-2</v>
      </c>
      <c r="E16">
        <v>0.76734048443168601</v>
      </c>
      <c r="F16">
        <v>4.4979934117377399E-2</v>
      </c>
      <c r="G16">
        <v>1.8364992251239901E-2</v>
      </c>
      <c r="H16">
        <v>1.4316537165035E-2</v>
      </c>
      <c r="I16">
        <v>3.97543987102527E-3</v>
      </c>
      <c r="J16">
        <v>1.48386896028188E-2</v>
      </c>
      <c r="K16">
        <v>0.78876825686987895</v>
      </c>
      <c r="L16">
        <v>4.3760110054946198E-2</v>
      </c>
      <c r="M16">
        <v>1.83683476587937E-2</v>
      </c>
      <c r="N16">
        <v>1.72018341401571E-2</v>
      </c>
      <c r="P16" t="str">
        <f t="shared" si="0"/>
        <v/>
      </c>
      <c r="Q16" t="str">
        <f t="shared" si="1"/>
        <v>*</v>
      </c>
      <c r="R16" t="str">
        <f t="shared" si="2"/>
        <v/>
      </c>
      <c r="S16" t="str">
        <f t="shared" si="3"/>
        <v>*</v>
      </c>
    </row>
    <row r="17" spans="1:19" x14ac:dyDescent="0.25">
      <c r="A17">
        <v>15</v>
      </c>
      <c r="B17" t="s">
        <v>33</v>
      </c>
      <c r="C17">
        <v>2.8106938130914499E-2</v>
      </c>
      <c r="D17">
        <v>4.6430667873719501E-3</v>
      </c>
      <c r="E17" s="1">
        <v>1.4170680184832899E-9</v>
      </c>
      <c r="F17">
        <v>1.2309007281320099E-2</v>
      </c>
      <c r="G17">
        <v>3.7557621658179702E-3</v>
      </c>
      <c r="H17">
        <v>1.04780446487129E-3</v>
      </c>
      <c r="I17">
        <v>2.7862426601598399E-2</v>
      </c>
      <c r="J17">
        <v>4.6420312317620597E-3</v>
      </c>
      <c r="K17" s="1">
        <v>1.9465480338709499E-9</v>
      </c>
      <c r="L17">
        <v>1.22721432097475E-2</v>
      </c>
      <c r="M17">
        <v>3.7557778080049898E-3</v>
      </c>
      <c r="N17">
        <v>1.0848765829496499E-3</v>
      </c>
      <c r="P17" t="str">
        <f t="shared" si="0"/>
        <v>***</v>
      </c>
      <c r="Q17" t="str">
        <f t="shared" si="1"/>
        <v>**</v>
      </c>
      <c r="R17" t="str">
        <f t="shared" si="2"/>
        <v>***</v>
      </c>
      <c r="S17" t="str">
        <f t="shared" si="3"/>
        <v>**</v>
      </c>
    </row>
    <row r="18" spans="1:19" x14ac:dyDescent="0.25">
      <c r="A18">
        <v>16</v>
      </c>
      <c r="B18" t="s">
        <v>117</v>
      </c>
      <c r="C18">
        <v>2.6778387868946802E-3</v>
      </c>
      <c r="D18">
        <v>6.8349613561397397E-3</v>
      </c>
      <c r="E18">
        <v>0.69521670592412299</v>
      </c>
      <c r="F18">
        <v>-2.3130498575114001E-2</v>
      </c>
      <c r="G18">
        <v>6.7863101748237798E-3</v>
      </c>
      <c r="H18">
        <v>6.5343655298422099E-4</v>
      </c>
      <c r="I18">
        <v>2.79550549117714E-3</v>
      </c>
      <c r="J18">
        <v>6.83356697157357E-3</v>
      </c>
      <c r="K18">
        <v>0.68247774057126098</v>
      </c>
      <c r="L18">
        <v>-2.2948711804439598E-2</v>
      </c>
      <c r="M18">
        <v>6.7871029472583999E-3</v>
      </c>
      <c r="N18">
        <v>7.2163826728988102E-4</v>
      </c>
      <c r="P18" t="str">
        <f t="shared" si="0"/>
        <v/>
      </c>
      <c r="Q18" t="str">
        <f t="shared" si="1"/>
        <v>***</v>
      </c>
      <c r="R18" t="str">
        <f t="shared" si="2"/>
        <v/>
      </c>
      <c r="S18" t="str">
        <f t="shared" si="3"/>
        <v>***</v>
      </c>
    </row>
    <row r="19" spans="1:19" x14ac:dyDescent="0.25">
      <c r="A19">
        <v>17</v>
      </c>
      <c r="B19" t="s">
        <v>34</v>
      </c>
      <c r="C19">
        <v>4.7395516636875596E-3</v>
      </c>
      <c r="D19">
        <v>5.6246056102366099E-4</v>
      </c>
      <c r="E19" s="1">
        <v>0</v>
      </c>
      <c r="F19">
        <v>3.95132585302787E-3</v>
      </c>
      <c r="G19">
        <v>5.1610742174131095E-4</v>
      </c>
      <c r="H19" s="1">
        <v>1.9206858326015199E-14</v>
      </c>
      <c r="I19">
        <v>4.7611727705645403E-3</v>
      </c>
      <c r="J19">
        <v>5.6203620777867396E-4</v>
      </c>
      <c r="K19" s="1">
        <v>0</v>
      </c>
      <c r="L19">
        <v>3.9592366662762196E-3</v>
      </c>
      <c r="M19">
        <v>5.1648117067246396E-4</v>
      </c>
      <c r="N19" s="1">
        <v>1.7763568394002501E-14</v>
      </c>
      <c r="P19" t="str">
        <f t="shared" si="0"/>
        <v>***</v>
      </c>
      <c r="Q19" t="str">
        <f t="shared" si="1"/>
        <v>***</v>
      </c>
      <c r="R19" t="str">
        <f t="shared" si="2"/>
        <v>***</v>
      </c>
      <c r="S19" t="str">
        <f t="shared" si="3"/>
        <v>***</v>
      </c>
    </row>
    <row r="20" spans="1:19" x14ac:dyDescent="0.25">
      <c r="A20">
        <v>18</v>
      </c>
      <c r="B20" t="s">
        <v>35</v>
      </c>
      <c r="C20">
        <v>-5.5216758186024803E-4</v>
      </c>
      <c r="D20">
        <v>1.9721183771753299E-4</v>
      </c>
      <c r="E20">
        <v>5.1123131273196299E-3</v>
      </c>
      <c r="F20">
        <v>-4.9344810714384605E-4</v>
      </c>
      <c r="G20">
        <v>1.6835689622183E-4</v>
      </c>
      <c r="H20">
        <v>3.3791125865193501E-3</v>
      </c>
      <c r="I20">
        <v>-5.4902532550055703E-4</v>
      </c>
      <c r="J20">
        <v>1.9702986100205301E-4</v>
      </c>
      <c r="K20">
        <v>5.3279268276473796E-3</v>
      </c>
      <c r="L20">
        <v>-4.8962734399519005E-4</v>
      </c>
      <c r="M20">
        <v>1.68446749510352E-4</v>
      </c>
      <c r="N20">
        <v>3.6524129485827599E-3</v>
      </c>
      <c r="P20" t="str">
        <f t="shared" si="0"/>
        <v>**</v>
      </c>
      <c r="Q20" t="str">
        <f t="shared" si="1"/>
        <v>**</v>
      </c>
      <c r="R20" t="str">
        <f t="shared" si="2"/>
        <v>**</v>
      </c>
      <c r="S20" t="str">
        <f t="shared" si="3"/>
        <v>**</v>
      </c>
    </row>
    <row r="21" spans="1:19" x14ac:dyDescent="0.25">
      <c r="A21">
        <v>19</v>
      </c>
      <c r="B21" t="s">
        <v>36</v>
      </c>
      <c r="C21">
        <v>3.6154487254452399E-4</v>
      </c>
      <c r="D21">
        <v>1.0334493565610401E-4</v>
      </c>
      <c r="E21">
        <v>4.68008482385374E-4</v>
      </c>
      <c r="F21">
        <v>4.6510888753453598E-4</v>
      </c>
      <c r="G21">
        <v>9.8244577449167804E-5</v>
      </c>
      <c r="H21">
        <v>2.1992731213949E-6</v>
      </c>
      <c r="I21">
        <v>3.5671929598086902E-4</v>
      </c>
      <c r="J21">
        <v>1.03169270121216E-4</v>
      </c>
      <c r="K21">
        <v>5.4498586242979197E-4</v>
      </c>
      <c r="L21">
        <v>4.6145050156829701E-4</v>
      </c>
      <c r="M21">
        <v>9.8232099261336296E-5</v>
      </c>
      <c r="N21">
        <v>2.63296757518905E-6</v>
      </c>
      <c r="P21" t="str">
        <f t="shared" si="0"/>
        <v>***</v>
      </c>
      <c r="Q21" t="str">
        <f t="shared" si="1"/>
        <v>***</v>
      </c>
      <c r="R21" t="str">
        <f t="shared" si="2"/>
        <v>***</v>
      </c>
      <c r="S21" t="str">
        <f t="shared" si="3"/>
        <v>***</v>
      </c>
    </row>
    <row r="22" spans="1:19" x14ac:dyDescent="0.25">
      <c r="A22">
        <v>20</v>
      </c>
      <c r="B22" t="s">
        <v>37</v>
      </c>
      <c r="C22">
        <v>-3.0097885509414501E-2</v>
      </c>
      <c r="D22">
        <v>2.2801703646853098E-2</v>
      </c>
      <c r="E22">
        <v>0.18684033773022099</v>
      </c>
      <c r="F22">
        <v>-2.6880287098637899E-2</v>
      </c>
      <c r="G22">
        <v>2.29310914161425E-2</v>
      </c>
      <c r="H22">
        <v>0.24110868609286601</v>
      </c>
      <c r="I22">
        <v>-3.0683179004144901E-2</v>
      </c>
      <c r="J22">
        <v>2.27886051786764E-2</v>
      </c>
      <c r="K22">
        <v>0.178165050533835</v>
      </c>
      <c r="L22">
        <v>-2.8346408979188199E-2</v>
      </c>
      <c r="M22">
        <v>2.2913981692893499E-2</v>
      </c>
      <c r="N22">
        <v>0.21605769978721201</v>
      </c>
      <c r="P22" t="str">
        <f t="shared" si="0"/>
        <v/>
      </c>
      <c r="Q22" t="str">
        <f t="shared" si="1"/>
        <v/>
      </c>
      <c r="R22" t="str">
        <f t="shared" si="2"/>
        <v/>
      </c>
      <c r="S22" t="str">
        <f t="shared" si="3"/>
        <v/>
      </c>
    </row>
    <row r="23" spans="1:19" x14ac:dyDescent="0.25">
      <c r="A23">
        <v>21</v>
      </c>
      <c r="B23" t="s">
        <v>38</v>
      </c>
      <c r="C23">
        <v>9.6323521145542709E-3</v>
      </c>
      <c r="D23">
        <v>3.3121871032141502E-2</v>
      </c>
      <c r="E23">
        <v>0.77119246182286805</v>
      </c>
      <c r="F23">
        <v>-9.0254196625713601E-2</v>
      </c>
      <c r="G23">
        <v>3.4376307019412897E-2</v>
      </c>
      <c r="H23">
        <v>8.6527704804545396E-3</v>
      </c>
      <c r="I23">
        <v>8.4608409531944304E-3</v>
      </c>
      <c r="J23">
        <v>3.3074359944253E-2</v>
      </c>
      <c r="K23">
        <v>0.79809547546857595</v>
      </c>
      <c r="L23">
        <v>-9.40687695536013E-2</v>
      </c>
      <c r="M23">
        <v>3.4341065744463203E-2</v>
      </c>
      <c r="N23">
        <v>6.1579499653816603E-3</v>
      </c>
      <c r="P23" t="str">
        <f t="shared" si="0"/>
        <v/>
      </c>
      <c r="Q23" t="str">
        <f t="shared" si="1"/>
        <v>**</v>
      </c>
      <c r="R23" t="str">
        <f t="shared" si="2"/>
        <v/>
      </c>
      <c r="S23" t="str">
        <f t="shared" si="3"/>
        <v>**</v>
      </c>
    </row>
    <row r="24" spans="1:19" x14ac:dyDescent="0.25">
      <c r="A24">
        <v>22</v>
      </c>
      <c r="B24" t="s">
        <v>40</v>
      </c>
      <c r="C24">
        <v>-0.21353171610060401</v>
      </c>
      <c r="D24">
        <v>4.1846230630937002E-2</v>
      </c>
      <c r="E24">
        <v>3.3471661275985601E-7</v>
      </c>
      <c r="F24">
        <v>-0.25422552745073601</v>
      </c>
      <c r="G24">
        <v>3.8942237160741001E-2</v>
      </c>
      <c r="H24" s="1">
        <v>6.6532668263619105E-11</v>
      </c>
      <c r="I24">
        <v>-0.21624145917072701</v>
      </c>
      <c r="J24">
        <v>4.1789010760637402E-2</v>
      </c>
      <c r="K24">
        <v>2.2839846747224599E-7</v>
      </c>
      <c r="L24">
        <v>-0.254333790482905</v>
      </c>
      <c r="M24">
        <v>3.8963421533286802E-2</v>
      </c>
      <c r="N24" s="1">
        <v>6.6875838200530805E-11</v>
      </c>
      <c r="P24" t="str">
        <f t="shared" si="0"/>
        <v>***</v>
      </c>
      <c r="Q24" t="str">
        <f t="shared" si="1"/>
        <v>***</v>
      </c>
      <c r="R24" t="str">
        <f t="shared" si="2"/>
        <v>***</v>
      </c>
      <c r="S24" t="str">
        <f t="shared" si="3"/>
        <v>***</v>
      </c>
    </row>
    <row r="25" spans="1:19" x14ac:dyDescent="0.25">
      <c r="A25">
        <v>23</v>
      </c>
      <c r="B25" t="s">
        <v>41</v>
      </c>
      <c r="C25">
        <v>-4.9277171952245E-2</v>
      </c>
      <c r="D25">
        <v>3.4539925182792301E-2</v>
      </c>
      <c r="E25">
        <v>0.15367422783613399</v>
      </c>
      <c r="F25">
        <v>-0.16274769236872499</v>
      </c>
      <c r="G25">
        <v>3.3088880131112698E-2</v>
      </c>
      <c r="H25" s="1">
        <v>8.7209440069457898E-7</v>
      </c>
      <c r="I25">
        <v>-4.9742840022420701E-2</v>
      </c>
      <c r="J25">
        <v>3.4517562959831702E-2</v>
      </c>
      <c r="K25">
        <v>0.149559870291639</v>
      </c>
      <c r="L25">
        <v>-0.164750767955373</v>
      </c>
      <c r="M25">
        <v>3.3110100305980501E-2</v>
      </c>
      <c r="N25" s="1">
        <v>6.4963202117684904E-7</v>
      </c>
      <c r="P25" t="str">
        <f t="shared" si="0"/>
        <v/>
      </c>
      <c r="Q25" t="str">
        <f t="shared" si="1"/>
        <v>***</v>
      </c>
      <c r="R25" t="str">
        <f t="shared" si="2"/>
        <v/>
      </c>
      <c r="S25" t="str">
        <f t="shared" si="3"/>
        <v>***</v>
      </c>
    </row>
    <row r="26" spans="1:19" x14ac:dyDescent="0.25">
      <c r="A26">
        <v>24</v>
      </c>
      <c r="B26" t="s">
        <v>39</v>
      </c>
      <c r="C26">
        <v>-2.8571680038355801E-3</v>
      </c>
      <c r="D26">
        <v>3.90683259109623E-2</v>
      </c>
      <c r="E26">
        <v>0.94170060510275799</v>
      </c>
      <c r="F26">
        <v>-0.170569895365695</v>
      </c>
      <c r="G26">
        <v>3.6299835849015E-2</v>
      </c>
      <c r="H26" s="1">
        <v>2.6154543172340898E-6</v>
      </c>
      <c r="I26">
        <v>-2.4242312270857098E-3</v>
      </c>
      <c r="J26">
        <v>3.9045298361248697E-2</v>
      </c>
      <c r="K26">
        <v>0.95049302356893295</v>
      </c>
      <c r="L26">
        <v>-0.171512379468335</v>
      </c>
      <c r="M26">
        <v>3.6316500608776899E-2</v>
      </c>
      <c r="N26" s="1">
        <v>2.32720097992356E-6</v>
      </c>
      <c r="P26" t="str">
        <f t="shared" si="0"/>
        <v/>
      </c>
      <c r="Q26" t="str">
        <f t="shared" si="1"/>
        <v>***</v>
      </c>
      <c r="R26" t="str">
        <f t="shared" si="2"/>
        <v/>
      </c>
      <c r="S26" t="str">
        <f t="shared" si="3"/>
        <v>***</v>
      </c>
    </row>
    <row r="27" spans="1:19" x14ac:dyDescent="0.25">
      <c r="A27">
        <v>25</v>
      </c>
      <c r="B27" t="s">
        <v>43</v>
      </c>
      <c r="C27">
        <v>-7.8396387058931302E-2</v>
      </c>
      <c r="D27">
        <v>6.2299800245940104E-3</v>
      </c>
      <c r="E27" s="1">
        <v>0</v>
      </c>
      <c r="F27">
        <v>-7.7768883646580703E-2</v>
      </c>
      <c r="G27">
        <v>5.93164232082064E-3</v>
      </c>
      <c r="H27">
        <v>0</v>
      </c>
      <c r="I27">
        <v>-7.8374318920973102E-2</v>
      </c>
      <c r="J27">
        <v>6.2275799938779899E-3</v>
      </c>
      <c r="K27" s="1">
        <v>0</v>
      </c>
      <c r="L27">
        <v>-7.8036910927372694E-2</v>
      </c>
      <c r="M27">
        <v>5.9297959649914304E-3</v>
      </c>
      <c r="N27">
        <v>0</v>
      </c>
      <c r="P27" t="str">
        <f t="shared" si="0"/>
        <v>***</v>
      </c>
      <c r="Q27" t="str">
        <f t="shared" si="1"/>
        <v>***</v>
      </c>
      <c r="R27" t="str">
        <f t="shared" si="2"/>
        <v>***</v>
      </c>
      <c r="S27" t="str">
        <f t="shared" si="3"/>
        <v>***</v>
      </c>
    </row>
    <row r="28" spans="1:19" x14ac:dyDescent="0.25">
      <c r="A28">
        <v>26</v>
      </c>
      <c r="B28" t="s">
        <v>44</v>
      </c>
      <c r="C28">
        <v>2.5790004910280301E-2</v>
      </c>
      <c r="D28">
        <v>1.8374084370254399E-2</v>
      </c>
      <c r="E28">
        <v>0.16043572352406099</v>
      </c>
      <c r="F28">
        <v>7.6141148473743399E-3</v>
      </c>
      <c r="G28">
        <v>1.7872540172070898E-2</v>
      </c>
      <c r="H28">
        <v>0.67009101868957899</v>
      </c>
      <c r="I28">
        <v>2.59524145176495E-2</v>
      </c>
      <c r="J28">
        <v>1.83720857686984E-2</v>
      </c>
      <c r="K28">
        <v>0.157773270407602</v>
      </c>
      <c r="L28">
        <v>8.1995574608916596E-3</v>
      </c>
      <c r="M28">
        <v>1.7877872541530799E-2</v>
      </c>
      <c r="N28">
        <v>0.64649069855867902</v>
      </c>
      <c r="P28" t="str">
        <f t="shared" si="0"/>
        <v/>
      </c>
      <c r="Q28" t="str">
        <f t="shared" si="1"/>
        <v/>
      </c>
      <c r="R28" t="str">
        <f t="shared" si="2"/>
        <v/>
      </c>
      <c r="S28" t="str">
        <f t="shared" si="3"/>
        <v/>
      </c>
    </row>
    <row r="29" spans="1:19" x14ac:dyDescent="0.25">
      <c r="A29">
        <v>27</v>
      </c>
      <c r="B29" t="s">
        <v>130</v>
      </c>
      <c r="C29">
        <v>-6.3317994905780203E-2</v>
      </c>
      <c r="D29">
        <v>0.23824885231916099</v>
      </c>
      <c r="E29">
        <v>0.79042088322040605</v>
      </c>
      <c r="F29">
        <v>9.5330047651826094E-2</v>
      </c>
      <c r="G29">
        <v>0.17224707574091599</v>
      </c>
      <c r="H29">
        <v>0.57995569248661905</v>
      </c>
      <c r="I29">
        <v>-5.8570139049911499E-2</v>
      </c>
      <c r="J29">
        <v>0.23807204712268901</v>
      </c>
      <c r="K29">
        <v>0.80566787544170204</v>
      </c>
      <c r="L29">
        <v>9.5150527365047893E-2</v>
      </c>
      <c r="M29">
        <v>0.17207403961321099</v>
      </c>
      <c r="N29">
        <v>0.58028894450481405</v>
      </c>
      <c r="P29" t="str">
        <f t="shared" si="0"/>
        <v/>
      </c>
      <c r="Q29" t="str">
        <f t="shared" si="1"/>
        <v/>
      </c>
      <c r="R29" t="str">
        <f t="shared" si="2"/>
        <v/>
      </c>
      <c r="S29" t="str">
        <f t="shared" si="3"/>
        <v/>
      </c>
    </row>
    <row r="30" spans="1:19" x14ac:dyDescent="0.25">
      <c r="A30">
        <v>28</v>
      </c>
      <c r="B30" t="s">
        <v>144</v>
      </c>
      <c r="C30">
        <v>-0.40179730750313403</v>
      </c>
      <c r="D30">
        <v>0.26088574161369199</v>
      </c>
      <c r="E30">
        <v>0.123529275380425</v>
      </c>
      <c r="F30">
        <v>-0.34491292621210801</v>
      </c>
      <c r="G30">
        <v>0.20613650664077399</v>
      </c>
      <c r="H30">
        <v>9.4282848398814206E-2</v>
      </c>
      <c r="I30">
        <v>-0.39820852873317297</v>
      </c>
      <c r="J30">
        <v>0.26066976672527198</v>
      </c>
      <c r="K30">
        <v>0.126602929798041</v>
      </c>
      <c r="L30">
        <v>-0.34733463580476098</v>
      </c>
      <c r="M30">
        <v>0.20597216491199699</v>
      </c>
      <c r="N30">
        <v>9.1734503628754002E-2</v>
      </c>
      <c r="P30" t="str">
        <f t="shared" si="0"/>
        <v/>
      </c>
      <c r="Q30" t="str">
        <f t="shared" si="1"/>
        <v>^</v>
      </c>
      <c r="R30" t="str">
        <f t="shared" si="2"/>
        <v/>
      </c>
      <c r="S30" t="str">
        <f t="shared" si="3"/>
        <v>^</v>
      </c>
    </row>
    <row r="31" spans="1:19" x14ac:dyDescent="0.25">
      <c r="A31">
        <v>29</v>
      </c>
      <c r="B31" t="s">
        <v>46</v>
      </c>
      <c r="C31">
        <v>-0.38880927438342699</v>
      </c>
      <c r="D31">
        <v>0.249191101598283</v>
      </c>
      <c r="E31">
        <v>0.118692417182923</v>
      </c>
      <c r="F31">
        <v>-0.12032455074246499</v>
      </c>
      <c r="G31">
        <v>0.184796190435872</v>
      </c>
      <c r="H31">
        <v>0.51496883405381999</v>
      </c>
      <c r="I31">
        <v>-0.37985033041036997</v>
      </c>
      <c r="J31">
        <v>0.24900589768221201</v>
      </c>
      <c r="K31">
        <v>0.12714260771219699</v>
      </c>
      <c r="L31">
        <v>-0.120929541234316</v>
      </c>
      <c r="M31">
        <v>0.18464237531101599</v>
      </c>
      <c r="N31">
        <v>0.51250685969017695</v>
      </c>
      <c r="P31" t="str">
        <f t="shared" si="0"/>
        <v/>
      </c>
      <c r="Q31" t="str">
        <f t="shared" si="1"/>
        <v/>
      </c>
      <c r="R31" t="str">
        <f t="shared" si="2"/>
        <v/>
      </c>
      <c r="S31" t="str">
        <f t="shared" si="3"/>
        <v/>
      </c>
    </row>
    <row r="32" spans="1:19" x14ac:dyDescent="0.25">
      <c r="A32">
        <v>30</v>
      </c>
      <c r="B32" t="s">
        <v>128</v>
      </c>
      <c r="C32">
        <v>-0.39721566986706403</v>
      </c>
      <c r="D32">
        <v>0.25622788658579099</v>
      </c>
      <c r="E32">
        <v>0.121083031926511</v>
      </c>
      <c r="F32">
        <v>-0.23669351390221999</v>
      </c>
      <c r="G32">
        <v>0.191443117324849</v>
      </c>
      <c r="H32">
        <v>0.216323028243983</v>
      </c>
      <c r="I32">
        <v>-0.39068351850558403</v>
      </c>
      <c r="J32">
        <v>0.25607682649777602</v>
      </c>
      <c r="K32">
        <v>0.12709714222141</v>
      </c>
      <c r="L32">
        <v>-0.233678886852491</v>
      </c>
      <c r="M32">
        <v>0.19130910782826499</v>
      </c>
      <c r="N32">
        <v>0.221907027907913</v>
      </c>
      <c r="P32" t="str">
        <f t="shared" si="0"/>
        <v/>
      </c>
      <c r="Q32" t="str">
        <f t="shared" si="1"/>
        <v/>
      </c>
      <c r="R32" t="str">
        <f t="shared" si="2"/>
        <v/>
      </c>
      <c r="S32" t="str">
        <f t="shared" si="3"/>
        <v/>
      </c>
    </row>
    <row r="33" spans="1:19" x14ac:dyDescent="0.25">
      <c r="A33">
        <v>31</v>
      </c>
      <c r="B33" t="s">
        <v>129</v>
      </c>
      <c r="C33">
        <v>-0.20726255314509701</v>
      </c>
      <c r="D33">
        <v>0.25718593446899402</v>
      </c>
      <c r="E33">
        <v>0.42030856379472398</v>
      </c>
      <c r="F33">
        <v>-0.19597204194960099</v>
      </c>
      <c r="G33">
        <v>0.18703603375309399</v>
      </c>
      <c r="H33">
        <v>0.29474139217367201</v>
      </c>
      <c r="I33">
        <v>-0.20137270343593699</v>
      </c>
      <c r="J33">
        <v>0.25702059376654801</v>
      </c>
      <c r="K33">
        <v>0.43334024952386002</v>
      </c>
      <c r="L33">
        <v>-0.196707008909106</v>
      </c>
      <c r="M33">
        <v>0.186878398621076</v>
      </c>
      <c r="N33">
        <v>0.29252728541554901</v>
      </c>
      <c r="P33" t="str">
        <f t="shared" si="0"/>
        <v/>
      </c>
      <c r="Q33" t="str">
        <f t="shared" si="1"/>
        <v/>
      </c>
      <c r="R33" t="str">
        <f t="shared" si="2"/>
        <v/>
      </c>
      <c r="S33" t="str">
        <f t="shared" si="3"/>
        <v/>
      </c>
    </row>
    <row r="34" spans="1:19" x14ac:dyDescent="0.25">
      <c r="A34">
        <v>32</v>
      </c>
      <c r="B34" t="s">
        <v>45</v>
      </c>
      <c r="C34">
        <v>5.59571238020415E-2</v>
      </c>
      <c r="D34">
        <v>0.33142915691901798</v>
      </c>
      <c r="E34">
        <v>0.86592575797612603</v>
      </c>
      <c r="F34">
        <v>-0.32333757988726203</v>
      </c>
      <c r="G34">
        <v>0.26499687848423598</v>
      </c>
      <c r="H34">
        <v>0.222405673513629</v>
      </c>
      <c r="I34">
        <v>6.4335026474988496E-2</v>
      </c>
      <c r="J34">
        <v>0.331142623916162</v>
      </c>
      <c r="K34">
        <v>0.84595513762659102</v>
      </c>
      <c r="L34">
        <v>-0.31734847404278299</v>
      </c>
      <c r="M34">
        <v>0.26496011559962501</v>
      </c>
      <c r="N34">
        <v>0.23102538738539899</v>
      </c>
      <c r="P34" t="str">
        <f t="shared" si="0"/>
        <v/>
      </c>
      <c r="Q34" t="str">
        <f t="shared" si="1"/>
        <v/>
      </c>
      <c r="R34" t="str">
        <f t="shared" si="2"/>
        <v/>
      </c>
      <c r="S34" t="str">
        <f t="shared" si="3"/>
        <v/>
      </c>
    </row>
    <row r="35" spans="1:19" x14ac:dyDescent="0.25">
      <c r="A35">
        <v>33</v>
      </c>
      <c r="B35" t="s">
        <v>106</v>
      </c>
      <c r="C35">
        <v>-1.5175167020207399E-3</v>
      </c>
      <c r="D35">
        <v>8.1101370802241696E-2</v>
      </c>
      <c r="E35">
        <v>0.98507136826825203</v>
      </c>
      <c r="F35">
        <v>1.77978933263527E-2</v>
      </c>
      <c r="G35">
        <v>6.10435189587233E-2</v>
      </c>
      <c r="H35">
        <v>0.77062249960204698</v>
      </c>
      <c r="I35">
        <v>-6.6508631957710399E-3</v>
      </c>
      <c r="J35">
        <v>8.1035899169037001E-2</v>
      </c>
      <c r="K35">
        <v>0.93458862583699198</v>
      </c>
      <c r="L35">
        <v>1.8633221223920401E-2</v>
      </c>
      <c r="M35">
        <v>6.1030665914608803E-2</v>
      </c>
      <c r="N35">
        <v>0.76013070162433105</v>
      </c>
      <c r="P35" t="str">
        <f t="shared" si="0"/>
        <v/>
      </c>
      <c r="Q35" t="str">
        <f t="shared" si="1"/>
        <v/>
      </c>
      <c r="R35" t="str">
        <f t="shared" si="2"/>
        <v/>
      </c>
      <c r="S35" t="str">
        <f t="shared" si="3"/>
        <v/>
      </c>
    </row>
    <row r="36" spans="1:19" x14ac:dyDescent="0.25">
      <c r="A36">
        <v>34</v>
      </c>
      <c r="B36" t="s">
        <v>337</v>
      </c>
      <c r="C36" s="1">
        <v>-6.61446326226343E-2</v>
      </c>
      <c r="D36">
        <v>0.15882857734234301</v>
      </c>
      <c r="E36">
        <v>0.67707857526123705</v>
      </c>
      <c r="F36" t="s">
        <v>169</v>
      </c>
      <c r="G36" t="s">
        <v>169</v>
      </c>
      <c r="H36" t="s">
        <v>169</v>
      </c>
      <c r="I36">
        <v>-6.8919558164641306E-2</v>
      </c>
      <c r="J36">
        <v>0.15873984630121701</v>
      </c>
      <c r="K36">
        <v>0.66416737924059599</v>
      </c>
      <c r="L36" t="s">
        <v>169</v>
      </c>
      <c r="M36" t="s">
        <v>169</v>
      </c>
      <c r="N36" t="s">
        <v>169</v>
      </c>
      <c r="P36" t="str">
        <f t="shared" si="0"/>
        <v/>
      </c>
      <c r="Q36" t="str">
        <f t="shared" si="1"/>
        <v/>
      </c>
      <c r="R36" t="str">
        <f t="shared" si="2"/>
        <v/>
      </c>
      <c r="S36" t="str">
        <f t="shared" si="3"/>
        <v/>
      </c>
    </row>
    <row r="37" spans="1:19" x14ac:dyDescent="0.25">
      <c r="A37">
        <v>35</v>
      </c>
      <c r="B37" t="s">
        <v>47</v>
      </c>
      <c r="C37">
        <v>-9.3923357596558205E-2</v>
      </c>
      <c r="D37">
        <v>0.117997043818919</v>
      </c>
      <c r="E37">
        <v>0.42604331215191399</v>
      </c>
      <c r="F37">
        <v>4.8798126601852697E-2</v>
      </c>
      <c r="G37">
        <v>0.198641957942814</v>
      </c>
      <c r="H37">
        <v>0.80594643955860801</v>
      </c>
      <c r="I37">
        <v>-9.8467433682629599E-2</v>
      </c>
      <c r="J37">
        <v>0.118021521246718</v>
      </c>
      <c r="K37">
        <v>0.40410203028547498</v>
      </c>
      <c r="L37">
        <v>3.0189012470007201E-2</v>
      </c>
      <c r="M37">
        <v>0.19860259080314499</v>
      </c>
      <c r="N37">
        <v>0.879181301627463</v>
      </c>
      <c r="P37" t="str">
        <f t="shared" si="0"/>
        <v/>
      </c>
      <c r="Q37" t="str">
        <f t="shared" si="1"/>
        <v/>
      </c>
      <c r="R37" t="str">
        <f t="shared" si="2"/>
        <v/>
      </c>
      <c r="S37" t="str">
        <f t="shared" si="3"/>
        <v/>
      </c>
    </row>
    <row r="38" spans="1:19" x14ac:dyDescent="0.25">
      <c r="A38">
        <v>36</v>
      </c>
      <c r="B38" t="s">
        <v>61</v>
      </c>
      <c r="C38">
        <v>9.4925547847853106E-2</v>
      </c>
      <c r="D38">
        <v>5.7664508009270699E-2</v>
      </c>
      <c r="E38">
        <v>9.9728889879985502E-2</v>
      </c>
      <c r="F38">
        <v>0.19690439749374</v>
      </c>
      <c r="G38">
        <v>0.17831198888635999</v>
      </c>
      <c r="H38">
        <v>0.26947647616700499</v>
      </c>
      <c r="I38">
        <v>9.4835442191321395E-2</v>
      </c>
      <c r="J38">
        <v>5.7655943253442997E-2</v>
      </c>
      <c r="K38">
        <v>0.1000005194163</v>
      </c>
      <c r="L38">
        <v>0.18965522678456501</v>
      </c>
      <c r="M38">
        <v>0.17834280888901699</v>
      </c>
      <c r="N38">
        <v>0.28758665461170502</v>
      </c>
      <c r="P38" t="str">
        <f t="shared" si="0"/>
        <v>^</v>
      </c>
      <c r="Q38" t="str">
        <f t="shared" si="1"/>
        <v/>
      </c>
      <c r="R38" t="str">
        <f t="shared" si="2"/>
        <v/>
      </c>
      <c r="S38" t="str">
        <f t="shared" si="3"/>
        <v/>
      </c>
    </row>
    <row r="39" spans="1:19" x14ac:dyDescent="0.25">
      <c r="A39">
        <v>37</v>
      </c>
      <c r="B39" t="s">
        <v>58</v>
      </c>
      <c r="C39">
        <v>6.7525574791489199E-2</v>
      </c>
      <c r="D39">
        <v>7.2086712411866594E-2</v>
      </c>
      <c r="E39">
        <v>0.34889896880863602</v>
      </c>
      <c r="F39">
        <v>5.6163831968228703E-2</v>
      </c>
      <c r="G39">
        <v>0.183769670760389</v>
      </c>
      <c r="H39">
        <v>0.75989338923576799</v>
      </c>
      <c r="I39">
        <v>6.3365669470188096E-2</v>
      </c>
      <c r="J39">
        <v>7.2082553944396499E-2</v>
      </c>
      <c r="K39">
        <v>0.37936288060984302</v>
      </c>
      <c r="L39">
        <v>4.5879763104036297E-2</v>
      </c>
      <c r="M39">
        <v>0.18377406026218401</v>
      </c>
      <c r="N39">
        <v>0.80285563371568802</v>
      </c>
      <c r="P39" t="str">
        <f t="shared" si="0"/>
        <v/>
      </c>
      <c r="Q39" t="str">
        <f t="shared" si="1"/>
        <v/>
      </c>
      <c r="R39" t="str">
        <f t="shared" si="2"/>
        <v/>
      </c>
      <c r="S39" t="str">
        <f t="shared" si="3"/>
        <v/>
      </c>
    </row>
    <row r="40" spans="1:19" x14ac:dyDescent="0.25">
      <c r="A40">
        <v>38</v>
      </c>
      <c r="B40" t="s">
        <v>60</v>
      </c>
      <c r="C40">
        <v>2.20382969810793E-2</v>
      </c>
      <c r="D40">
        <v>8.1931145429295194E-2</v>
      </c>
      <c r="E40">
        <v>0.78794077645914695</v>
      </c>
      <c r="F40">
        <v>-2.1376781665544301E-2</v>
      </c>
      <c r="G40">
        <v>0.20465875402428901</v>
      </c>
      <c r="H40">
        <v>0.91681156757861104</v>
      </c>
      <c r="I40">
        <v>1.93227969913966E-2</v>
      </c>
      <c r="J40">
        <v>8.1835687512361394E-2</v>
      </c>
      <c r="K40">
        <v>0.813341883100973</v>
      </c>
      <c r="L40">
        <v>-3.27866942327446E-2</v>
      </c>
      <c r="M40">
        <v>0.204726355614021</v>
      </c>
      <c r="N40">
        <v>0.87276380631810302</v>
      </c>
      <c r="P40" t="str">
        <f t="shared" si="0"/>
        <v/>
      </c>
      <c r="Q40" t="str">
        <f t="shared" si="1"/>
        <v/>
      </c>
      <c r="R40" t="str">
        <f t="shared" si="2"/>
        <v/>
      </c>
      <c r="S40" t="str">
        <f t="shared" si="3"/>
        <v/>
      </c>
    </row>
    <row r="41" spans="1:19" x14ac:dyDescent="0.25">
      <c r="A41">
        <v>39</v>
      </c>
      <c r="B41" t="s">
        <v>54</v>
      </c>
      <c r="C41">
        <v>0.20280364485740399</v>
      </c>
      <c r="D41">
        <v>0.104234882195695</v>
      </c>
      <c r="E41">
        <v>5.1697896349553601E-2</v>
      </c>
      <c r="F41">
        <v>3.60893620914629E-2</v>
      </c>
      <c r="G41">
        <v>0.229060881393402</v>
      </c>
      <c r="H41">
        <v>0.87480858373061898</v>
      </c>
      <c r="I41">
        <v>0.20048864733872601</v>
      </c>
      <c r="J41">
        <v>0.104135409720263</v>
      </c>
      <c r="K41">
        <v>5.4195748355369201E-2</v>
      </c>
      <c r="L41">
        <v>2.63763014387377E-2</v>
      </c>
      <c r="M41">
        <v>0.229122316334678</v>
      </c>
      <c r="N41">
        <v>0.90835090569575805</v>
      </c>
      <c r="P41" t="str">
        <f t="shared" si="0"/>
        <v>^</v>
      </c>
      <c r="Q41" t="str">
        <f t="shared" si="1"/>
        <v/>
      </c>
      <c r="R41" t="str">
        <f t="shared" si="2"/>
        <v>^</v>
      </c>
      <c r="S41" t="str">
        <f t="shared" si="3"/>
        <v/>
      </c>
    </row>
    <row r="42" spans="1:19" x14ac:dyDescent="0.25">
      <c r="A42">
        <v>40</v>
      </c>
      <c r="B42" t="s">
        <v>64</v>
      </c>
      <c r="C42">
        <v>0.45489312722205399</v>
      </c>
      <c r="D42">
        <v>0.24005544041638699</v>
      </c>
      <c r="E42">
        <v>5.8098987256135298E-2</v>
      </c>
      <c r="F42">
        <v>5.7166642360282002E-2</v>
      </c>
      <c r="G42">
        <v>0.19061982769816099</v>
      </c>
      <c r="H42">
        <v>0.76425441060353905</v>
      </c>
      <c r="I42">
        <v>0.45436024118447699</v>
      </c>
      <c r="J42">
        <v>0.23977610558117399</v>
      </c>
      <c r="K42">
        <v>5.8100954689251902E-2</v>
      </c>
      <c r="L42">
        <v>4.64314074619257E-2</v>
      </c>
      <c r="M42">
        <v>0.19059038030660699</v>
      </c>
      <c r="N42">
        <v>0.80752603525091704</v>
      </c>
      <c r="P42" t="str">
        <f t="shared" si="0"/>
        <v>^</v>
      </c>
      <c r="Q42" t="str">
        <f t="shared" si="1"/>
        <v/>
      </c>
      <c r="R42" t="str">
        <f t="shared" si="2"/>
        <v>^</v>
      </c>
      <c r="S42" t="str">
        <f t="shared" si="3"/>
        <v/>
      </c>
    </row>
    <row r="43" spans="1:19" x14ac:dyDescent="0.25">
      <c r="A43">
        <v>41</v>
      </c>
      <c r="B43" t="s">
        <v>51</v>
      </c>
      <c r="C43">
        <v>-0.30341028199468401</v>
      </c>
      <c r="D43">
        <v>0.27099943439903101</v>
      </c>
      <c r="E43">
        <v>0.262885332831643</v>
      </c>
      <c r="F43">
        <v>0.34511730297180698</v>
      </c>
      <c r="G43">
        <v>0.34198091494402399</v>
      </c>
      <c r="H43">
        <v>0.31289251838647603</v>
      </c>
      <c r="I43">
        <v>-0.31404814328414798</v>
      </c>
      <c r="J43">
        <v>0.27094015158264301</v>
      </c>
      <c r="K43">
        <v>0.24641329948381799</v>
      </c>
      <c r="L43">
        <v>0.31814780301914097</v>
      </c>
      <c r="M43">
        <v>0.34234354767916297</v>
      </c>
      <c r="N43">
        <v>0.35272161276675501</v>
      </c>
      <c r="P43" t="str">
        <f t="shared" si="0"/>
        <v/>
      </c>
      <c r="Q43" t="str">
        <f t="shared" si="1"/>
        <v/>
      </c>
      <c r="R43" t="str">
        <f t="shared" si="2"/>
        <v/>
      </c>
      <c r="S43" t="str">
        <f t="shared" si="3"/>
        <v/>
      </c>
    </row>
    <row r="44" spans="1:19" x14ac:dyDescent="0.25">
      <c r="A44">
        <v>42</v>
      </c>
      <c r="B44" t="s">
        <v>56</v>
      </c>
      <c r="C44">
        <v>0.1946924801539</v>
      </c>
      <c r="D44">
        <v>8.9282529386583598E-2</v>
      </c>
      <c r="E44">
        <v>2.9210530608402299E-2</v>
      </c>
      <c r="F44">
        <v>1.6787045876433201E-2</v>
      </c>
      <c r="G44">
        <v>0.24567920369406801</v>
      </c>
      <c r="H44">
        <v>0.94552363712717402</v>
      </c>
      <c r="I44">
        <v>0.19575831344413899</v>
      </c>
      <c r="J44">
        <v>8.9247558683505104E-2</v>
      </c>
      <c r="K44">
        <v>2.8276379935411398E-2</v>
      </c>
      <c r="L44">
        <v>-5.5002144032471204E-3</v>
      </c>
      <c r="M44">
        <v>0.24555641707459999</v>
      </c>
      <c r="N44">
        <v>0.98212969032546105</v>
      </c>
      <c r="P44" t="str">
        <f t="shared" si="0"/>
        <v>*</v>
      </c>
      <c r="Q44" t="str">
        <f t="shared" si="1"/>
        <v/>
      </c>
      <c r="R44" t="str">
        <f t="shared" si="2"/>
        <v>*</v>
      </c>
      <c r="S44" t="str">
        <f t="shared" si="3"/>
        <v/>
      </c>
    </row>
    <row r="45" spans="1:19" x14ac:dyDescent="0.25">
      <c r="A45">
        <v>43</v>
      </c>
      <c r="B45" t="s">
        <v>52</v>
      </c>
      <c r="C45">
        <v>-5.6716576244702603E-3</v>
      </c>
      <c r="D45">
        <v>0.14508908852994701</v>
      </c>
      <c r="E45">
        <v>0.96881794599151205</v>
      </c>
      <c r="F45">
        <v>3.4675262075061199E-2</v>
      </c>
      <c r="G45">
        <v>0.26719747691004703</v>
      </c>
      <c r="H45">
        <v>0.89674530290013199</v>
      </c>
      <c r="I45">
        <v>-7.6659312367097603E-3</v>
      </c>
      <c r="J45">
        <v>0.144961093303171</v>
      </c>
      <c r="K45">
        <v>0.95782538374360904</v>
      </c>
      <c r="L45">
        <v>1.9777061375887198E-2</v>
      </c>
      <c r="M45">
        <v>0.267342786433591</v>
      </c>
      <c r="N45">
        <v>0.941029150565039</v>
      </c>
      <c r="P45" t="str">
        <f t="shared" si="0"/>
        <v/>
      </c>
      <c r="Q45" t="str">
        <f t="shared" si="1"/>
        <v/>
      </c>
      <c r="R45" t="str">
        <f t="shared" si="2"/>
        <v/>
      </c>
      <c r="S45" t="str">
        <f t="shared" si="3"/>
        <v/>
      </c>
    </row>
    <row r="46" spans="1:19" x14ac:dyDescent="0.25">
      <c r="A46">
        <v>44</v>
      </c>
      <c r="B46" t="s">
        <v>67</v>
      </c>
      <c r="C46">
        <v>0.135038271410373</v>
      </c>
      <c r="D46">
        <v>9.5269417484809396E-2</v>
      </c>
      <c r="E46">
        <v>0.15635558756165999</v>
      </c>
      <c r="F46">
        <v>0.19120914812112599</v>
      </c>
      <c r="G46">
        <v>0.17637852753264099</v>
      </c>
      <c r="H46">
        <v>0.27832753497665402</v>
      </c>
      <c r="I46">
        <v>0.13218548144863401</v>
      </c>
      <c r="J46">
        <v>9.5262572001551499E-2</v>
      </c>
      <c r="K46">
        <v>0.165261643064954</v>
      </c>
      <c r="L46">
        <v>0.18414636423403999</v>
      </c>
      <c r="M46">
        <v>0.17639554919873199</v>
      </c>
      <c r="N46">
        <v>0.29651316435317498</v>
      </c>
      <c r="P46" t="str">
        <f t="shared" si="0"/>
        <v/>
      </c>
      <c r="Q46" t="str">
        <f t="shared" si="1"/>
        <v/>
      </c>
      <c r="R46" t="str">
        <f t="shared" si="2"/>
        <v/>
      </c>
      <c r="S46" t="str">
        <f t="shared" si="3"/>
        <v/>
      </c>
    </row>
    <row r="47" spans="1:19" x14ac:dyDescent="0.25">
      <c r="A47">
        <v>45</v>
      </c>
      <c r="B47" t="s">
        <v>57</v>
      </c>
      <c r="C47">
        <v>-0.10233332503902499</v>
      </c>
      <c r="D47">
        <v>0.156701174405767</v>
      </c>
      <c r="E47">
        <v>0.51372559545082697</v>
      </c>
      <c r="F47">
        <v>7.3417179053919396E-2</v>
      </c>
      <c r="G47">
        <v>0.19836884103240601</v>
      </c>
      <c r="H47">
        <v>0.71130471070483703</v>
      </c>
      <c r="I47">
        <v>-8.7013769983502395E-2</v>
      </c>
      <c r="J47">
        <v>0.15651648316923999</v>
      </c>
      <c r="K47">
        <v>0.57825188842716302</v>
      </c>
      <c r="L47">
        <v>7.2561866516888895E-2</v>
      </c>
      <c r="M47">
        <v>0.198336651146481</v>
      </c>
      <c r="N47">
        <v>0.71447549265199395</v>
      </c>
      <c r="P47" t="str">
        <f t="shared" si="0"/>
        <v/>
      </c>
      <c r="Q47" t="str">
        <f t="shared" si="1"/>
        <v/>
      </c>
      <c r="R47" t="str">
        <f t="shared" si="2"/>
        <v/>
      </c>
      <c r="S47" t="str">
        <f t="shared" si="3"/>
        <v/>
      </c>
    </row>
    <row r="48" spans="1:19" x14ac:dyDescent="0.25">
      <c r="A48">
        <v>46</v>
      </c>
      <c r="B48" t="s">
        <v>59</v>
      </c>
      <c r="C48">
        <v>7.6516939937001899E-2</v>
      </c>
      <c r="D48">
        <v>9.3344350786860403E-2</v>
      </c>
      <c r="E48">
        <v>0.412371416641444</v>
      </c>
      <c r="F48">
        <v>3.9286650608890097E-2</v>
      </c>
      <c r="G48">
        <v>0.18140287175304301</v>
      </c>
      <c r="H48">
        <v>0.82854247630755795</v>
      </c>
      <c r="I48">
        <v>7.0770086730279694E-2</v>
      </c>
      <c r="J48">
        <v>9.3298697938836106E-2</v>
      </c>
      <c r="K48">
        <v>0.44813231485743998</v>
      </c>
      <c r="L48">
        <v>3.04935557932299E-2</v>
      </c>
      <c r="M48">
        <v>0.181391157426498</v>
      </c>
      <c r="N48">
        <v>0.86649722681187902</v>
      </c>
      <c r="P48" t="str">
        <f t="shared" si="0"/>
        <v/>
      </c>
      <c r="Q48" t="str">
        <f t="shared" si="1"/>
        <v/>
      </c>
      <c r="R48" t="str">
        <f t="shared" si="2"/>
        <v/>
      </c>
      <c r="S48" t="str">
        <f t="shared" si="3"/>
        <v/>
      </c>
    </row>
    <row r="49" spans="1:19" x14ac:dyDescent="0.25">
      <c r="A49">
        <v>47</v>
      </c>
      <c r="B49" t="s">
        <v>48</v>
      </c>
      <c r="C49">
        <v>0.207385436863359</v>
      </c>
      <c r="D49">
        <v>0.15371573568004601</v>
      </c>
      <c r="E49">
        <v>0.17728910003863499</v>
      </c>
      <c r="F49">
        <v>3.1327000390889703E-2</v>
      </c>
      <c r="G49">
        <v>0.246706248527888</v>
      </c>
      <c r="H49">
        <v>0.89895545506793095</v>
      </c>
      <c r="I49">
        <v>0.20966631067007399</v>
      </c>
      <c r="J49">
        <v>0.15360125056660801</v>
      </c>
      <c r="K49">
        <v>0.17225181483214899</v>
      </c>
      <c r="L49">
        <v>2.8061898278035E-2</v>
      </c>
      <c r="M49">
        <v>0.246622088652098</v>
      </c>
      <c r="N49">
        <v>0.90940821702298502</v>
      </c>
      <c r="P49" t="str">
        <f t="shared" si="0"/>
        <v/>
      </c>
      <c r="Q49" t="str">
        <f t="shared" si="1"/>
        <v/>
      </c>
      <c r="R49" t="str">
        <f t="shared" si="2"/>
        <v/>
      </c>
      <c r="S49" t="str">
        <f t="shared" si="3"/>
        <v/>
      </c>
    </row>
    <row r="50" spans="1:19" x14ac:dyDescent="0.25">
      <c r="A50">
        <v>48</v>
      </c>
      <c r="B50" t="s">
        <v>53</v>
      </c>
      <c r="C50">
        <v>1.4074667401914899E-3</v>
      </c>
      <c r="D50">
        <v>0.21684205117872801</v>
      </c>
      <c r="E50">
        <v>0.99482117010734705</v>
      </c>
      <c r="F50">
        <v>2.5448437472192401E-2</v>
      </c>
      <c r="G50">
        <v>0.31673168492686998</v>
      </c>
      <c r="H50">
        <v>0.93596128649747501</v>
      </c>
      <c r="I50">
        <v>-5.4001614227717799E-3</v>
      </c>
      <c r="J50">
        <v>0.21655320156921601</v>
      </c>
      <c r="K50">
        <v>0.98010530957056197</v>
      </c>
      <c r="L50">
        <v>5.1797811504370496E-3</v>
      </c>
      <c r="M50">
        <v>0.31682477787430102</v>
      </c>
      <c r="N50">
        <v>0.98695593403316195</v>
      </c>
      <c r="P50" t="str">
        <f t="shared" si="0"/>
        <v/>
      </c>
      <c r="Q50" t="str">
        <f t="shared" si="1"/>
        <v/>
      </c>
      <c r="R50" t="str">
        <f t="shared" si="2"/>
        <v/>
      </c>
      <c r="S50" t="str">
        <f t="shared" si="3"/>
        <v/>
      </c>
    </row>
    <row r="51" spans="1:19" x14ac:dyDescent="0.25">
      <c r="A51">
        <v>49</v>
      </c>
      <c r="B51" t="s">
        <v>49</v>
      </c>
      <c r="C51">
        <v>-0.28220496507527698</v>
      </c>
      <c r="D51">
        <v>0.21009446714678401</v>
      </c>
      <c r="E51">
        <v>0.17919785860850501</v>
      </c>
      <c r="F51">
        <v>0.20801864977005199</v>
      </c>
      <c r="G51">
        <v>0.218842566789406</v>
      </c>
      <c r="H51">
        <v>0.34183785489803398</v>
      </c>
      <c r="I51">
        <v>-0.28734154418907298</v>
      </c>
      <c r="J51">
        <v>0.210202239112114</v>
      </c>
      <c r="K51">
        <v>0.17163263714284099</v>
      </c>
      <c r="L51">
        <v>0.202740911875466</v>
      </c>
      <c r="M51">
        <v>0.21891306951556799</v>
      </c>
      <c r="N51">
        <v>0.35438091549110401</v>
      </c>
      <c r="P51" t="str">
        <f t="shared" si="0"/>
        <v/>
      </c>
      <c r="Q51" t="str">
        <f t="shared" si="1"/>
        <v/>
      </c>
      <c r="R51" t="str">
        <f t="shared" si="2"/>
        <v/>
      </c>
      <c r="S51" t="str">
        <f t="shared" si="3"/>
        <v/>
      </c>
    </row>
    <row r="52" spans="1:19" x14ac:dyDescent="0.25">
      <c r="A52">
        <v>50</v>
      </c>
      <c r="B52" t="s">
        <v>66</v>
      </c>
      <c r="C52">
        <v>-5.36523150301568E-2</v>
      </c>
      <c r="D52">
        <v>9.7976348892228393E-2</v>
      </c>
      <c r="E52">
        <v>0.58396332023347097</v>
      </c>
      <c r="F52">
        <v>0.177940765790154</v>
      </c>
      <c r="G52">
        <v>0.181041336158275</v>
      </c>
      <c r="H52">
        <v>0.32566960908869302</v>
      </c>
      <c r="I52">
        <v>-5.3692745290131003E-2</v>
      </c>
      <c r="J52">
        <v>9.8033860631200606E-2</v>
      </c>
      <c r="K52">
        <v>0.58390071549047096</v>
      </c>
      <c r="L52">
        <v>0.16988913367530001</v>
      </c>
      <c r="M52">
        <v>0.181079299450533</v>
      </c>
      <c r="N52">
        <v>0.34814012052987298</v>
      </c>
      <c r="P52" t="str">
        <f t="shared" si="0"/>
        <v/>
      </c>
      <c r="Q52" t="str">
        <f t="shared" si="1"/>
        <v/>
      </c>
      <c r="R52" t="str">
        <f t="shared" si="2"/>
        <v/>
      </c>
      <c r="S52" t="str">
        <f t="shared" si="3"/>
        <v/>
      </c>
    </row>
    <row r="53" spans="1:19" x14ac:dyDescent="0.25">
      <c r="A53">
        <v>51</v>
      </c>
      <c r="B53" t="s">
        <v>55</v>
      </c>
      <c r="C53">
        <v>-1.8672174498814101E-2</v>
      </c>
      <c r="D53">
        <v>0.136639981681035</v>
      </c>
      <c r="E53">
        <v>0.89130559586769398</v>
      </c>
      <c r="F53">
        <v>-1.5361855794388399E-2</v>
      </c>
      <c r="G53">
        <v>0.21536242084754201</v>
      </c>
      <c r="H53">
        <v>0.94313491876687905</v>
      </c>
      <c r="I53">
        <v>-1.67500357203361E-2</v>
      </c>
      <c r="J53">
        <v>0.136522587324518</v>
      </c>
      <c r="K53">
        <v>0.90235212184689295</v>
      </c>
      <c r="L53">
        <v>-3.0224847826445501E-2</v>
      </c>
      <c r="M53">
        <v>0.215384441295842</v>
      </c>
      <c r="N53">
        <v>0.88839944868548304</v>
      </c>
      <c r="P53" t="str">
        <f t="shared" si="0"/>
        <v/>
      </c>
      <c r="Q53" t="str">
        <f t="shared" si="1"/>
        <v/>
      </c>
      <c r="R53" t="str">
        <f t="shared" si="2"/>
        <v/>
      </c>
      <c r="S53" t="str">
        <f t="shared" si="3"/>
        <v/>
      </c>
    </row>
    <row r="54" spans="1:19" x14ac:dyDescent="0.25">
      <c r="A54">
        <v>52</v>
      </c>
      <c r="B54" t="s">
        <v>63</v>
      </c>
      <c r="C54">
        <v>0.33509491829580101</v>
      </c>
      <c r="D54">
        <v>0.28753132923674202</v>
      </c>
      <c r="E54">
        <v>0.24384880519840099</v>
      </c>
      <c r="F54">
        <v>0.18499418426893599</v>
      </c>
      <c r="G54">
        <v>0.28143513287855398</v>
      </c>
      <c r="H54">
        <v>0.51097234052338103</v>
      </c>
      <c r="I54">
        <v>0.320112910696709</v>
      </c>
      <c r="J54">
        <v>0.28767066829368998</v>
      </c>
      <c r="K54">
        <v>0.26580480203837797</v>
      </c>
      <c r="L54">
        <v>0.19667824727984201</v>
      </c>
      <c r="M54">
        <v>0.28089442742444198</v>
      </c>
      <c r="N54">
        <v>0.48381137202274899</v>
      </c>
      <c r="P54" t="str">
        <f t="shared" si="0"/>
        <v/>
      </c>
      <c r="Q54" t="str">
        <f t="shared" si="1"/>
        <v/>
      </c>
      <c r="R54" t="str">
        <f t="shared" si="2"/>
        <v/>
      </c>
      <c r="S54" t="str">
        <f t="shared" si="3"/>
        <v/>
      </c>
    </row>
    <row r="55" spans="1:19" x14ac:dyDescent="0.25">
      <c r="A55">
        <v>53</v>
      </c>
      <c r="B55" t="s">
        <v>50</v>
      </c>
      <c r="C55">
        <v>-0.121148834399292</v>
      </c>
      <c r="D55">
        <v>0.363381896211036</v>
      </c>
      <c r="E55">
        <v>0.73883794991577201</v>
      </c>
      <c r="F55">
        <v>-0.24651346961259399</v>
      </c>
      <c r="G55">
        <v>0.21577716317163601</v>
      </c>
      <c r="H55">
        <v>0.25326923312816901</v>
      </c>
      <c r="I55">
        <v>-9.0827923675980596E-2</v>
      </c>
      <c r="J55">
        <v>0.36287501563517699</v>
      </c>
      <c r="K55">
        <v>0.80235470169821799</v>
      </c>
      <c r="L55">
        <v>-0.257414933505135</v>
      </c>
      <c r="M55">
        <v>0.215831161901471</v>
      </c>
      <c r="N55">
        <v>0.232999398660999</v>
      </c>
      <c r="P55" t="str">
        <f t="shared" si="0"/>
        <v/>
      </c>
      <c r="Q55" t="str">
        <f t="shared" si="1"/>
        <v/>
      </c>
      <c r="R55" t="str">
        <f t="shared" si="2"/>
        <v/>
      </c>
      <c r="S55" t="str">
        <f t="shared" si="3"/>
        <v/>
      </c>
    </row>
    <row r="56" spans="1:19" x14ac:dyDescent="0.25">
      <c r="A56">
        <v>54</v>
      </c>
      <c r="B56" t="s">
        <v>65</v>
      </c>
      <c r="C56">
        <v>0.38686885055484599</v>
      </c>
      <c r="D56">
        <v>0.25804648977227201</v>
      </c>
      <c r="E56">
        <v>0.13381617408902199</v>
      </c>
      <c r="F56">
        <v>7.1824568137452902E-2</v>
      </c>
      <c r="G56">
        <v>0.18617828822024499</v>
      </c>
      <c r="H56">
        <v>0.69965679153941396</v>
      </c>
      <c r="I56">
        <v>0.37856266435450098</v>
      </c>
      <c r="J56">
        <v>0.25807644174038602</v>
      </c>
      <c r="K56">
        <v>0.14241345314377299</v>
      </c>
      <c r="L56">
        <v>6.3824091886755099E-2</v>
      </c>
      <c r="M56">
        <v>0.186222346925139</v>
      </c>
      <c r="N56">
        <v>0.73180115942382196</v>
      </c>
      <c r="P56" t="str">
        <f t="shared" si="0"/>
        <v/>
      </c>
      <c r="Q56" t="str">
        <f t="shared" si="1"/>
        <v/>
      </c>
      <c r="R56" t="str">
        <f t="shared" si="2"/>
        <v/>
      </c>
      <c r="S56" t="str">
        <f t="shared" si="3"/>
        <v/>
      </c>
    </row>
    <row r="57" spans="1:19" x14ac:dyDescent="0.25">
      <c r="A57">
        <v>55</v>
      </c>
      <c r="B57" t="s">
        <v>338</v>
      </c>
      <c r="C57">
        <v>0.11916277079308001</v>
      </c>
      <c r="D57">
        <v>0.27125473621600699</v>
      </c>
      <c r="E57">
        <v>0.660442664681825</v>
      </c>
      <c r="F57" t="s">
        <v>169</v>
      </c>
      <c r="G57" t="s">
        <v>169</v>
      </c>
      <c r="H57" t="s">
        <v>169</v>
      </c>
      <c r="I57">
        <v>0.12007296110452501</v>
      </c>
      <c r="J57">
        <v>0.27099724303404399</v>
      </c>
      <c r="K57">
        <v>0.65770919823010499</v>
      </c>
      <c r="L57" t="s">
        <v>169</v>
      </c>
      <c r="M57" t="s">
        <v>169</v>
      </c>
      <c r="N57" t="s">
        <v>169</v>
      </c>
      <c r="P57" t="str">
        <f t="shared" si="0"/>
        <v/>
      </c>
      <c r="Q57" t="str">
        <f t="shared" si="1"/>
        <v/>
      </c>
      <c r="R57" t="str">
        <f t="shared" si="2"/>
        <v/>
      </c>
      <c r="S57" t="str">
        <f t="shared" si="3"/>
        <v/>
      </c>
    </row>
    <row r="58" spans="1:19" x14ac:dyDescent="0.25">
      <c r="A58">
        <v>56</v>
      </c>
      <c r="B58" t="s">
        <v>75</v>
      </c>
      <c r="C58">
        <v>-9.2672724266797707E-2</v>
      </c>
      <c r="D58">
        <v>0.14355229919798701</v>
      </c>
      <c r="E58">
        <v>0.51855937627973803</v>
      </c>
      <c r="F58">
        <v>-0.39635139353993498</v>
      </c>
      <c r="G58">
        <v>0.23426560134667801</v>
      </c>
      <c r="H58">
        <v>9.0667140094899998E-2</v>
      </c>
      <c r="I58">
        <v>-9.7473606598728793E-2</v>
      </c>
      <c r="J58">
        <v>0.14355210861849299</v>
      </c>
      <c r="K58">
        <v>0.49713024878027101</v>
      </c>
      <c r="L58">
        <v>-0.38369617701196901</v>
      </c>
      <c r="M58">
        <v>0.234314506709799</v>
      </c>
      <c r="N58">
        <v>0.101520539521974</v>
      </c>
      <c r="P58" t="str">
        <f t="shared" si="0"/>
        <v/>
      </c>
      <c r="Q58" t="str">
        <f t="shared" si="1"/>
        <v>^</v>
      </c>
      <c r="R58" t="str">
        <f t="shared" si="2"/>
        <v/>
      </c>
      <c r="S58" t="str">
        <f t="shared" si="3"/>
        <v/>
      </c>
    </row>
    <row r="59" spans="1:19" x14ac:dyDescent="0.25">
      <c r="A59">
        <v>57</v>
      </c>
      <c r="B59" t="s">
        <v>74</v>
      </c>
      <c r="C59">
        <v>-0.267529125639071</v>
      </c>
      <c r="D59">
        <v>0.115412361295074</v>
      </c>
      <c r="E59">
        <v>2.04477802501692E-2</v>
      </c>
      <c r="F59">
        <v>-0.26290481837399299</v>
      </c>
      <c r="G59">
        <v>0.21844938023608201</v>
      </c>
      <c r="H59">
        <v>0.228781139990547</v>
      </c>
      <c r="I59">
        <v>-0.27451361315302902</v>
      </c>
      <c r="J59">
        <v>0.11543128259566</v>
      </c>
      <c r="K59">
        <v>1.7399456658240699E-2</v>
      </c>
      <c r="L59">
        <v>-0.25295880785547198</v>
      </c>
      <c r="M59">
        <v>0.218552504386924</v>
      </c>
      <c r="N59">
        <v>0.24709750283934701</v>
      </c>
      <c r="P59" t="str">
        <f t="shared" si="0"/>
        <v>*</v>
      </c>
      <c r="Q59" t="str">
        <f t="shared" si="1"/>
        <v/>
      </c>
      <c r="R59" t="str">
        <f t="shared" si="2"/>
        <v>*</v>
      </c>
      <c r="S59" t="str">
        <f t="shared" si="3"/>
        <v/>
      </c>
    </row>
    <row r="60" spans="1:19" x14ac:dyDescent="0.25">
      <c r="A60">
        <v>58</v>
      </c>
      <c r="B60" t="s">
        <v>79</v>
      </c>
      <c r="C60">
        <v>-7.2223041248715994E-2</v>
      </c>
      <c r="D60">
        <v>0.102407405886245</v>
      </c>
      <c r="E60">
        <v>0.48065334431163398</v>
      </c>
      <c r="F60">
        <v>-0.37768226961465001</v>
      </c>
      <c r="G60">
        <v>0.21303218472593399</v>
      </c>
      <c r="H60">
        <v>7.6247216380382302E-2</v>
      </c>
      <c r="I60">
        <v>-7.8619654758613502E-2</v>
      </c>
      <c r="J60">
        <v>0.102430193305021</v>
      </c>
      <c r="K60">
        <v>0.44275829122154903</v>
      </c>
      <c r="L60">
        <v>-0.37005049473648699</v>
      </c>
      <c r="M60">
        <v>0.213144301891245</v>
      </c>
      <c r="N60">
        <v>8.2537303002384904E-2</v>
      </c>
      <c r="P60" t="str">
        <f t="shared" si="0"/>
        <v/>
      </c>
      <c r="Q60" t="str">
        <f t="shared" si="1"/>
        <v>^</v>
      </c>
      <c r="R60" t="str">
        <f t="shared" si="2"/>
        <v/>
      </c>
      <c r="S60" t="str">
        <f t="shared" si="3"/>
        <v>^</v>
      </c>
    </row>
    <row r="61" spans="1:19" x14ac:dyDescent="0.25">
      <c r="A61">
        <v>59</v>
      </c>
      <c r="B61" t="s">
        <v>84</v>
      </c>
      <c r="C61">
        <v>-0.15150387595135001</v>
      </c>
      <c r="D61">
        <v>0.17022228476197801</v>
      </c>
      <c r="E61">
        <v>0.37344682567203002</v>
      </c>
      <c r="F61">
        <v>-0.28177453891535198</v>
      </c>
      <c r="G61">
        <v>0.22690870433532601</v>
      </c>
      <c r="H61">
        <v>0.21431148519010099</v>
      </c>
      <c r="I61">
        <v>-0.16363776079123599</v>
      </c>
      <c r="J61">
        <v>0.170183948478344</v>
      </c>
      <c r="K61">
        <v>0.336283419448831</v>
      </c>
      <c r="L61">
        <v>-0.271318603565469</v>
      </c>
      <c r="M61">
        <v>0.22700953772143301</v>
      </c>
      <c r="N61">
        <v>0.23201439776587901</v>
      </c>
      <c r="P61" t="str">
        <f t="shared" si="0"/>
        <v/>
      </c>
      <c r="Q61" t="str">
        <f t="shared" si="1"/>
        <v/>
      </c>
      <c r="R61" t="str">
        <f t="shared" si="2"/>
        <v/>
      </c>
      <c r="S61" t="str">
        <f t="shared" si="3"/>
        <v/>
      </c>
    </row>
    <row r="62" spans="1:19" x14ac:dyDescent="0.25">
      <c r="A62">
        <v>60</v>
      </c>
      <c r="B62" t="s">
        <v>72</v>
      </c>
      <c r="C62">
        <v>4.29347578271276E-2</v>
      </c>
      <c r="D62">
        <v>0.10498479465268</v>
      </c>
      <c r="E62">
        <v>0.68256778420647601</v>
      </c>
      <c r="F62">
        <v>-0.21682136556051801</v>
      </c>
      <c r="G62">
        <v>0.217192228906194</v>
      </c>
      <c r="H62">
        <v>0.31813756036215102</v>
      </c>
      <c r="I62">
        <v>4.0389448687881802E-2</v>
      </c>
      <c r="J62">
        <v>0.105013238406021</v>
      </c>
      <c r="K62">
        <v>0.70052421737737203</v>
      </c>
      <c r="L62">
        <v>-0.205290773969285</v>
      </c>
      <c r="M62">
        <v>0.217307405756657</v>
      </c>
      <c r="N62">
        <v>0.34481095782500398</v>
      </c>
      <c r="P62" t="str">
        <f t="shared" si="0"/>
        <v/>
      </c>
      <c r="Q62" t="str">
        <f t="shared" si="1"/>
        <v/>
      </c>
      <c r="R62" t="str">
        <f t="shared" si="2"/>
        <v/>
      </c>
      <c r="S62" t="str">
        <f t="shared" si="3"/>
        <v/>
      </c>
    </row>
    <row r="63" spans="1:19" x14ac:dyDescent="0.25">
      <c r="A63">
        <v>61</v>
      </c>
      <c r="B63" t="s">
        <v>76</v>
      </c>
      <c r="C63">
        <v>-5.07276165325522E-2</v>
      </c>
      <c r="D63">
        <v>0.114669042046373</v>
      </c>
      <c r="E63">
        <v>0.65821219405957998</v>
      </c>
      <c r="F63">
        <v>-0.34492136480924201</v>
      </c>
      <c r="G63">
        <v>0.24577268809969499</v>
      </c>
      <c r="H63">
        <v>0.16049277367001299</v>
      </c>
      <c r="I63">
        <v>-5.7832040220101501E-2</v>
      </c>
      <c r="J63">
        <v>0.114655550760994</v>
      </c>
      <c r="K63">
        <v>0.61398166359837703</v>
      </c>
      <c r="L63">
        <v>-0.32406087141655898</v>
      </c>
      <c r="M63">
        <v>0.24568874206264199</v>
      </c>
      <c r="N63">
        <v>0.187172622299208</v>
      </c>
      <c r="P63" t="str">
        <f t="shared" si="0"/>
        <v/>
      </c>
      <c r="Q63" t="str">
        <f t="shared" si="1"/>
        <v/>
      </c>
      <c r="R63" t="str">
        <f t="shared" si="2"/>
        <v/>
      </c>
      <c r="S63" t="str">
        <f t="shared" si="3"/>
        <v/>
      </c>
    </row>
    <row r="64" spans="1:19" x14ac:dyDescent="0.25">
      <c r="A64">
        <v>62</v>
      </c>
      <c r="B64" t="s">
        <v>71</v>
      </c>
      <c r="C64">
        <v>-9.2659073917439203E-2</v>
      </c>
      <c r="D64">
        <v>0.126370069735038</v>
      </c>
      <c r="E64">
        <v>0.46341455276739302</v>
      </c>
      <c r="F64">
        <v>-0.17710702610269499</v>
      </c>
      <c r="G64">
        <v>0.23581649637928201</v>
      </c>
      <c r="H64">
        <v>0.452630102534059</v>
      </c>
      <c r="I64">
        <v>-9.5333334420028906E-2</v>
      </c>
      <c r="J64">
        <v>0.126304183647823</v>
      </c>
      <c r="K64">
        <v>0.45037404638260897</v>
      </c>
      <c r="L64">
        <v>-0.16599570838726299</v>
      </c>
      <c r="M64">
        <v>0.23592334786746399</v>
      </c>
      <c r="N64">
        <v>0.481681803561055</v>
      </c>
      <c r="P64" t="str">
        <f t="shared" si="0"/>
        <v/>
      </c>
      <c r="Q64" t="str">
        <f t="shared" si="1"/>
        <v/>
      </c>
      <c r="R64" t="str">
        <f t="shared" si="2"/>
        <v/>
      </c>
      <c r="S64" t="str">
        <f t="shared" si="3"/>
        <v/>
      </c>
    </row>
    <row r="65" spans="1:19" x14ac:dyDescent="0.25">
      <c r="A65">
        <v>63</v>
      </c>
      <c r="B65" t="s">
        <v>78</v>
      </c>
      <c r="C65">
        <v>-5.3699232469810503E-2</v>
      </c>
      <c r="D65">
        <v>9.8515072435469198E-2</v>
      </c>
      <c r="E65">
        <v>0.58569405195201296</v>
      </c>
      <c r="F65">
        <v>-0.24058142152206999</v>
      </c>
      <c r="G65">
        <v>0.21154113753197401</v>
      </c>
      <c r="H65">
        <v>0.255421417526151</v>
      </c>
      <c r="I65">
        <v>-6.0668348203502802E-2</v>
      </c>
      <c r="J65">
        <v>9.85522372611152E-2</v>
      </c>
      <c r="K65">
        <v>0.53816129137019098</v>
      </c>
      <c r="L65">
        <v>-0.23043292031984799</v>
      </c>
      <c r="M65">
        <v>0.211617000796262</v>
      </c>
      <c r="N65">
        <v>0.27619138358307399</v>
      </c>
      <c r="P65" t="str">
        <f t="shared" si="0"/>
        <v/>
      </c>
      <c r="Q65" t="str">
        <f t="shared" si="1"/>
        <v/>
      </c>
      <c r="R65" t="str">
        <f t="shared" si="2"/>
        <v/>
      </c>
      <c r="S65" t="str">
        <f t="shared" si="3"/>
        <v/>
      </c>
    </row>
    <row r="66" spans="1:19" x14ac:dyDescent="0.25">
      <c r="A66">
        <v>64</v>
      </c>
      <c r="B66" t="s">
        <v>68</v>
      </c>
      <c r="C66">
        <v>-0.15463049315597199</v>
      </c>
      <c r="D66">
        <v>0.171582137146543</v>
      </c>
      <c r="E66">
        <v>0.367479911586924</v>
      </c>
      <c r="F66">
        <v>-0.49335744819967098</v>
      </c>
      <c r="G66">
        <v>0.25955927501131898</v>
      </c>
      <c r="H66">
        <v>5.7334687140333601E-2</v>
      </c>
      <c r="I66">
        <v>-0.16906852488478899</v>
      </c>
      <c r="J66">
        <v>0.17156949304552699</v>
      </c>
      <c r="K66">
        <v>0.32441633566823502</v>
      </c>
      <c r="L66">
        <v>-0.49106665496951302</v>
      </c>
      <c r="M66">
        <v>0.259774640803762</v>
      </c>
      <c r="N66">
        <v>5.8710310331881503E-2</v>
      </c>
      <c r="P66" t="str">
        <f t="shared" si="0"/>
        <v/>
      </c>
      <c r="Q66" t="str">
        <f t="shared" si="1"/>
        <v>^</v>
      </c>
      <c r="R66" t="str">
        <f t="shared" si="2"/>
        <v/>
      </c>
      <c r="S66" t="str">
        <f t="shared" si="3"/>
        <v>^</v>
      </c>
    </row>
    <row r="67" spans="1:19" x14ac:dyDescent="0.25">
      <c r="A67">
        <v>65</v>
      </c>
      <c r="B67" t="s">
        <v>80</v>
      </c>
      <c r="C67">
        <v>-6.5532284849206604E-2</v>
      </c>
      <c r="D67">
        <v>0.131879464936591</v>
      </c>
      <c r="E67">
        <v>0.61925219889004002</v>
      </c>
      <c r="F67">
        <v>-0.28816374205428502</v>
      </c>
      <c r="G67">
        <v>0.27936037694946098</v>
      </c>
      <c r="H67">
        <v>0.302300513864736</v>
      </c>
      <c r="I67">
        <v>-6.8633779805520503E-2</v>
      </c>
      <c r="J67">
        <v>0.131809403305154</v>
      </c>
      <c r="K67">
        <v>0.60257247862310304</v>
      </c>
      <c r="L67">
        <v>-0.27016765079493799</v>
      </c>
      <c r="M67">
        <v>0.27938699350792801</v>
      </c>
      <c r="N67">
        <v>0.33354326771565401</v>
      </c>
      <c r="P67" t="str">
        <f t="shared" si="0"/>
        <v/>
      </c>
      <c r="Q67" t="str">
        <f t="shared" si="1"/>
        <v/>
      </c>
      <c r="R67" t="str">
        <f t="shared" si="2"/>
        <v/>
      </c>
      <c r="S67" t="str">
        <f t="shared" si="3"/>
        <v/>
      </c>
    </row>
    <row r="68" spans="1:19" x14ac:dyDescent="0.25">
      <c r="A68">
        <v>66</v>
      </c>
      <c r="B68" t="s">
        <v>81</v>
      </c>
      <c r="C68">
        <v>-1.42745308840777E-2</v>
      </c>
      <c r="D68">
        <v>0.12702138222176801</v>
      </c>
      <c r="E68">
        <v>0.91052293680281304</v>
      </c>
      <c r="F68">
        <v>-0.29694957738741501</v>
      </c>
      <c r="G68">
        <v>0.224292696352167</v>
      </c>
      <c r="H68">
        <v>0.18552370534170901</v>
      </c>
      <c r="I68">
        <v>-1.83155194386641E-2</v>
      </c>
      <c r="J68">
        <v>0.12702394081163401</v>
      </c>
      <c r="K68">
        <v>0.88535082633846096</v>
      </c>
      <c r="L68">
        <v>-0.29353252961880899</v>
      </c>
      <c r="M68">
        <v>0.22439430111610201</v>
      </c>
      <c r="N68">
        <v>0.19083585041791501</v>
      </c>
      <c r="P68" t="str">
        <f t="shared" ref="P68:P79" si="4">IF(E68&lt;0.001,"***",IF(E68&lt;0.01,"**",IF(E68&lt;0.05,"*",IF(E68&lt;0.1,"^",""))))</f>
        <v/>
      </c>
      <c r="Q68" t="str">
        <f t="shared" ref="Q68:Q79" si="5">IF(H68&lt;0.001,"***",IF(H68&lt;0.01,"**",IF(H68&lt;0.05,"*",IF(H68&lt;0.1,"^",""))))</f>
        <v/>
      </c>
      <c r="R68" t="str">
        <f t="shared" ref="R68:R79" si="6">IF(K68&lt;0.001,"***",IF(K68&lt;0.01,"**",IF(K68&lt;0.05,"*",IF(K68&lt;0.1,"^",""))))</f>
        <v/>
      </c>
      <c r="S68" t="str">
        <f t="shared" ref="S68:S79" si="7">IF(N68&lt;0.001,"***",IF(N68&lt;0.01,"**",IF(N68&lt;0.05,"*",IF(N68&lt;0.1,"^",""))))</f>
        <v/>
      </c>
    </row>
    <row r="69" spans="1:19" x14ac:dyDescent="0.25">
      <c r="A69">
        <v>67</v>
      </c>
      <c r="B69" t="s">
        <v>82</v>
      </c>
      <c r="C69">
        <v>-0.12604427329443799</v>
      </c>
      <c r="D69">
        <v>0.14833522189735901</v>
      </c>
      <c r="E69">
        <v>0.39547752018230098</v>
      </c>
      <c r="F69">
        <v>-0.22287484219860201</v>
      </c>
      <c r="G69">
        <v>0.22293010099542501</v>
      </c>
      <c r="H69">
        <v>0.31743047971250599</v>
      </c>
      <c r="I69">
        <v>-0.127905216433957</v>
      </c>
      <c r="J69">
        <v>0.14829933680697299</v>
      </c>
      <c r="K69">
        <v>0.38842341778900102</v>
      </c>
      <c r="L69">
        <v>-0.21712576067432801</v>
      </c>
      <c r="M69">
        <v>0.223072503701157</v>
      </c>
      <c r="N69">
        <v>0.33038352455062298</v>
      </c>
      <c r="P69" t="str">
        <f t="shared" si="4"/>
        <v/>
      </c>
      <c r="Q69" t="str">
        <f t="shared" si="5"/>
        <v/>
      </c>
      <c r="R69" t="str">
        <f t="shared" si="6"/>
        <v/>
      </c>
      <c r="S69" t="str">
        <f t="shared" si="7"/>
        <v/>
      </c>
    </row>
    <row r="70" spans="1:19" x14ac:dyDescent="0.25">
      <c r="A70">
        <v>68</v>
      </c>
      <c r="B70" t="s">
        <v>70</v>
      </c>
      <c r="C70">
        <v>-0.13430526651918301</v>
      </c>
      <c r="D70">
        <v>0.20034617999975701</v>
      </c>
      <c r="E70">
        <v>0.50262450570425599</v>
      </c>
      <c r="F70">
        <v>-0.17740002117852499</v>
      </c>
      <c r="G70">
        <v>0.22447016611859499</v>
      </c>
      <c r="H70">
        <v>0.42934933832953798</v>
      </c>
      <c r="I70">
        <v>-0.14439373891082599</v>
      </c>
      <c r="J70">
        <v>0.200086981723303</v>
      </c>
      <c r="K70">
        <v>0.47050671322070597</v>
      </c>
      <c r="L70">
        <v>-0.16944402808071099</v>
      </c>
      <c r="M70">
        <v>0.22452984509660601</v>
      </c>
      <c r="N70">
        <v>0.45045211690936998</v>
      </c>
      <c r="P70" t="str">
        <f t="shared" si="4"/>
        <v/>
      </c>
      <c r="Q70" t="str">
        <f t="shared" si="5"/>
        <v/>
      </c>
      <c r="R70" t="str">
        <f t="shared" si="6"/>
        <v/>
      </c>
      <c r="S70" t="str">
        <f t="shared" si="7"/>
        <v/>
      </c>
    </row>
    <row r="71" spans="1:19" x14ac:dyDescent="0.25">
      <c r="A71">
        <v>69</v>
      </c>
      <c r="B71" t="s">
        <v>69</v>
      </c>
      <c r="C71">
        <v>-0.37462257013655298</v>
      </c>
      <c r="D71">
        <v>0.29689255942421899</v>
      </c>
      <c r="E71">
        <v>0.20701647229686601</v>
      </c>
      <c r="F71">
        <v>-0.197704333025394</v>
      </c>
      <c r="G71">
        <v>0.2898475102427</v>
      </c>
      <c r="H71">
        <v>0.49517714664165002</v>
      </c>
      <c r="I71">
        <v>-0.37441200983723399</v>
      </c>
      <c r="J71">
        <v>0.29706529798675002</v>
      </c>
      <c r="K71">
        <v>0.207536136915456</v>
      </c>
      <c r="L71">
        <v>-0.205087008586883</v>
      </c>
      <c r="M71">
        <v>0.28959720125107102</v>
      </c>
      <c r="N71">
        <v>0.478833350278007</v>
      </c>
      <c r="P71" t="str">
        <f t="shared" si="4"/>
        <v/>
      </c>
      <c r="Q71" t="str">
        <f t="shared" si="5"/>
        <v/>
      </c>
      <c r="R71" t="str">
        <f t="shared" si="6"/>
        <v/>
      </c>
      <c r="S71" t="str">
        <f t="shared" si="7"/>
        <v/>
      </c>
    </row>
    <row r="72" spans="1:19" x14ac:dyDescent="0.25">
      <c r="A72">
        <v>70</v>
      </c>
      <c r="B72" t="s">
        <v>83</v>
      </c>
      <c r="C72">
        <v>-0.44230731650686</v>
      </c>
      <c r="D72">
        <v>0.487708444154901</v>
      </c>
      <c r="E72">
        <v>0.36445477055229902</v>
      </c>
      <c r="F72">
        <v>-0.18363667844854001</v>
      </c>
      <c r="G72">
        <v>0.37989521362839301</v>
      </c>
      <c r="H72">
        <v>0.62882047086961801</v>
      </c>
      <c r="I72">
        <v>-0.43754996085345699</v>
      </c>
      <c r="J72">
        <v>0.48727436134714602</v>
      </c>
      <c r="K72">
        <v>0.36921007497963398</v>
      </c>
      <c r="L72">
        <v>-0.17155765483471599</v>
      </c>
      <c r="M72">
        <v>0.380179137232527</v>
      </c>
      <c r="N72">
        <v>0.65180592855331398</v>
      </c>
      <c r="P72" t="str">
        <f t="shared" si="4"/>
        <v/>
      </c>
      <c r="Q72" t="str">
        <f t="shared" si="5"/>
        <v/>
      </c>
      <c r="R72" t="str">
        <f t="shared" si="6"/>
        <v/>
      </c>
      <c r="S72" t="str">
        <f t="shared" si="7"/>
        <v/>
      </c>
    </row>
    <row r="73" spans="1:19" x14ac:dyDescent="0.25">
      <c r="A73">
        <v>71</v>
      </c>
      <c r="B73" t="s">
        <v>73</v>
      </c>
      <c r="C73">
        <v>0.38842908063319398</v>
      </c>
      <c r="D73">
        <v>0.623180701148077</v>
      </c>
      <c r="E73">
        <v>0.53308681835285798</v>
      </c>
      <c r="F73">
        <v>-0.14867183472781201</v>
      </c>
      <c r="G73">
        <v>0.280826437197426</v>
      </c>
      <c r="H73">
        <v>0.59652227127737101</v>
      </c>
      <c r="I73">
        <v>0.35934698214246502</v>
      </c>
      <c r="J73">
        <v>0.62300434081177103</v>
      </c>
      <c r="K73">
        <v>0.56407665346588898</v>
      </c>
      <c r="L73">
        <v>-0.13066914926664</v>
      </c>
      <c r="M73">
        <v>0.28074473838083702</v>
      </c>
      <c r="N73">
        <v>0.64161813356767095</v>
      </c>
      <c r="P73" t="str">
        <f t="shared" si="4"/>
        <v/>
      </c>
      <c r="Q73" t="str">
        <f t="shared" si="5"/>
        <v/>
      </c>
      <c r="R73" t="str">
        <f t="shared" si="6"/>
        <v/>
      </c>
      <c r="S73" t="str">
        <f t="shared" si="7"/>
        <v/>
      </c>
    </row>
    <row r="74" spans="1:19" x14ac:dyDescent="0.25">
      <c r="A74">
        <v>72</v>
      </c>
      <c r="B74" t="s">
        <v>136</v>
      </c>
      <c r="C74">
        <v>0.14358860256002701</v>
      </c>
      <c r="D74">
        <v>0.14292072412758799</v>
      </c>
      <c r="E74">
        <v>0.31505430002275597</v>
      </c>
      <c r="F74">
        <v>4.9717699555822399E-2</v>
      </c>
      <c r="G74">
        <v>0.16271475305689501</v>
      </c>
      <c r="H74">
        <v>0.75994632731034295</v>
      </c>
      <c r="I74" t="s">
        <v>169</v>
      </c>
      <c r="J74" t="s">
        <v>169</v>
      </c>
      <c r="K74" t="s">
        <v>169</v>
      </c>
      <c r="L74" t="s">
        <v>169</v>
      </c>
      <c r="M74" t="s">
        <v>169</v>
      </c>
      <c r="N74" t="s">
        <v>169</v>
      </c>
      <c r="P74" t="str">
        <f t="shared" si="4"/>
        <v/>
      </c>
      <c r="Q74" t="str">
        <f t="shared" si="5"/>
        <v/>
      </c>
      <c r="R74" t="str">
        <f t="shared" si="6"/>
        <v/>
      </c>
      <c r="S74" t="str">
        <f t="shared" si="7"/>
        <v/>
      </c>
    </row>
    <row r="75" spans="1:19" x14ac:dyDescent="0.25">
      <c r="A75">
        <v>73</v>
      </c>
      <c r="B75" t="s">
        <v>87</v>
      </c>
      <c r="C75">
        <v>0.18232987633570699</v>
      </c>
      <c r="D75">
        <v>7.2189795680706006E-2</v>
      </c>
      <c r="E75">
        <v>1.1546753851689399E-2</v>
      </c>
      <c r="F75">
        <v>8.53722956632645E-2</v>
      </c>
      <c r="G75">
        <v>6.3879211393521707E-2</v>
      </c>
      <c r="H75">
        <v>0.18139750993319001</v>
      </c>
      <c r="I75" t="s">
        <v>169</v>
      </c>
      <c r="J75" t="s">
        <v>169</v>
      </c>
      <c r="K75" t="s">
        <v>169</v>
      </c>
      <c r="L75" t="s">
        <v>169</v>
      </c>
      <c r="M75" t="s">
        <v>169</v>
      </c>
      <c r="N75" t="s">
        <v>169</v>
      </c>
      <c r="P75" t="str">
        <f t="shared" si="4"/>
        <v>*</v>
      </c>
      <c r="Q75" t="str">
        <f t="shared" si="5"/>
        <v/>
      </c>
      <c r="R75" t="str">
        <f t="shared" si="6"/>
        <v/>
      </c>
      <c r="S75" t="str">
        <f t="shared" si="7"/>
        <v/>
      </c>
    </row>
    <row r="76" spans="1:19" x14ac:dyDescent="0.25">
      <c r="A76">
        <v>74</v>
      </c>
      <c r="B76" t="s">
        <v>88</v>
      </c>
      <c r="C76">
        <v>3.2800032558191403E-2</v>
      </c>
      <c r="D76">
        <v>7.7588119703071196E-2</v>
      </c>
      <c r="E76">
        <v>0.67248091624503104</v>
      </c>
      <c r="F76">
        <v>-9.0226544062982098E-2</v>
      </c>
      <c r="G76">
        <v>7.7095781506356403E-2</v>
      </c>
      <c r="H76">
        <v>0.24187321263380299</v>
      </c>
      <c r="I76" t="s">
        <v>169</v>
      </c>
      <c r="J76" t="s">
        <v>169</v>
      </c>
      <c r="K76" t="s">
        <v>169</v>
      </c>
      <c r="L76" t="s">
        <v>169</v>
      </c>
      <c r="M76" t="s">
        <v>169</v>
      </c>
      <c r="N76" t="s">
        <v>169</v>
      </c>
      <c r="P76" t="str">
        <f t="shared" si="4"/>
        <v/>
      </c>
      <c r="Q76" t="str">
        <f t="shared" si="5"/>
        <v/>
      </c>
      <c r="R76" t="str">
        <f t="shared" si="6"/>
        <v/>
      </c>
      <c r="S76" t="str">
        <f t="shared" si="7"/>
        <v/>
      </c>
    </row>
    <row r="77" spans="1:19" x14ac:dyDescent="0.25">
      <c r="A77">
        <v>75</v>
      </c>
      <c r="B77" t="s">
        <v>137</v>
      </c>
      <c r="C77">
        <v>-1.44369664551892E-2</v>
      </c>
      <c r="D77">
        <v>0.111501400049224</v>
      </c>
      <c r="E77">
        <v>0.89697951574314205</v>
      </c>
      <c r="F77">
        <v>2.26897762335454E-2</v>
      </c>
      <c r="G77">
        <v>0.13419345574261701</v>
      </c>
      <c r="H77">
        <v>0.86573168375795595</v>
      </c>
      <c r="I77" t="s">
        <v>169</v>
      </c>
      <c r="J77" t="s">
        <v>169</v>
      </c>
      <c r="K77" t="s">
        <v>169</v>
      </c>
      <c r="L77" t="s">
        <v>169</v>
      </c>
      <c r="M77" t="s">
        <v>169</v>
      </c>
      <c r="N77" t="s">
        <v>169</v>
      </c>
      <c r="P77" t="str">
        <f t="shared" si="4"/>
        <v/>
      </c>
      <c r="Q77" t="str">
        <f t="shared" si="5"/>
        <v/>
      </c>
      <c r="R77" t="str">
        <f t="shared" si="6"/>
        <v/>
      </c>
      <c r="S77" t="str">
        <f t="shared" si="7"/>
        <v/>
      </c>
    </row>
    <row r="78" spans="1:19" x14ac:dyDescent="0.25">
      <c r="A78">
        <v>76</v>
      </c>
      <c r="B78" t="s">
        <v>85</v>
      </c>
      <c r="C78">
        <v>0.13829029027045101</v>
      </c>
      <c r="D78">
        <v>5.9249310984049397E-2</v>
      </c>
      <c r="E78">
        <v>1.9593602377217401E-2</v>
      </c>
      <c r="F78">
        <v>0.14591613208610099</v>
      </c>
      <c r="G78">
        <v>5.4427359414604401E-2</v>
      </c>
      <c r="H78">
        <v>7.3417100328064802E-3</v>
      </c>
      <c r="I78" t="s">
        <v>169</v>
      </c>
      <c r="J78" t="s">
        <v>169</v>
      </c>
      <c r="K78" t="s">
        <v>169</v>
      </c>
      <c r="L78" t="s">
        <v>169</v>
      </c>
      <c r="M78" t="s">
        <v>169</v>
      </c>
      <c r="N78" t="s">
        <v>169</v>
      </c>
      <c r="P78" t="str">
        <f t="shared" si="4"/>
        <v>*</v>
      </c>
      <c r="Q78" t="str">
        <f t="shared" si="5"/>
        <v>**</v>
      </c>
      <c r="R78" t="str">
        <f t="shared" si="6"/>
        <v/>
      </c>
      <c r="S78" t="str">
        <f t="shared" si="7"/>
        <v/>
      </c>
    </row>
    <row r="79" spans="1:19" x14ac:dyDescent="0.25">
      <c r="A79">
        <v>77</v>
      </c>
      <c r="B79" t="s">
        <v>86</v>
      </c>
      <c r="C79">
        <v>7.4971470503874704E-2</v>
      </c>
      <c r="D79">
        <v>6.3056577182905194E-2</v>
      </c>
      <c r="E79">
        <v>0.23445713952296701</v>
      </c>
      <c r="F79">
        <v>8.7816287261061297E-3</v>
      </c>
      <c r="G79">
        <v>6.8278177662613598E-2</v>
      </c>
      <c r="H79">
        <v>0.89766193842239606</v>
      </c>
      <c r="I79" t="s">
        <v>169</v>
      </c>
      <c r="J79" t="s">
        <v>169</v>
      </c>
      <c r="K79" t="s">
        <v>169</v>
      </c>
      <c r="L79" t="s">
        <v>169</v>
      </c>
      <c r="M79" t="s">
        <v>169</v>
      </c>
      <c r="N79" t="s">
        <v>169</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-9.6877708159598994E-2</v>
      </c>
      <c r="D2">
        <v>7.0124655806062003E-2</v>
      </c>
      <c r="E2">
        <v>0.167123103833418</v>
      </c>
      <c r="F2">
        <v>-7.6295230757192398E-2</v>
      </c>
      <c r="G2">
        <v>5.7659962081434202E-2</v>
      </c>
      <c r="H2">
        <v>0.18577136155724999</v>
      </c>
      <c r="I2">
        <v>-9.24846204848776E-2</v>
      </c>
      <c r="J2">
        <v>6.9864357989374196E-2</v>
      </c>
      <c r="K2">
        <v>0.185578114235042</v>
      </c>
      <c r="L2">
        <v>-7.3311925071543896E-2</v>
      </c>
      <c r="M2">
        <v>5.7536370529046497E-2</v>
      </c>
      <c r="N2">
        <v>0.202598199913673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2.62130745223795E-2</v>
      </c>
      <c r="D3">
        <v>3.0516749230759602E-2</v>
      </c>
      <c r="E3">
        <v>0.390355215560724</v>
      </c>
      <c r="F3">
        <v>2.88732102739764E-2</v>
      </c>
      <c r="G3">
        <v>2.5722910143507999E-2</v>
      </c>
      <c r="H3">
        <v>0.26166240294760901</v>
      </c>
      <c r="I3">
        <v>2.7104481443969999E-2</v>
      </c>
      <c r="J3">
        <v>3.0378442918751799E-2</v>
      </c>
      <c r="K3">
        <v>0.37227101801158302</v>
      </c>
      <c r="L3">
        <v>2.8257985444896501E-2</v>
      </c>
      <c r="M3">
        <v>2.5604380778391399E-2</v>
      </c>
      <c r="N3">
        <v>0.26974989776554398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-4.35513920275096E-2</v>
      </c>
      <c r="D4">
        <v>3.4812023200614099E-2</v>
      </c>
      <c r="E4">
        <v>0.210918222856948</v>
      </c>
      <c r="F4">
        <v>-2.3940483211085099E-2</v>
      </c>
      <c r="G4">
        <v>2.6964914283595799E-2</v>
      </c>
      <c r="H4">
        <v>0.37462774656162301</v>
      </c>
      <c r="I4">
        <v>-4.0836154467051897E-2</v>
      </c>
      <c r="J4">
        <v>3.4629248707507602E-2</v>
      </c>
      <c r="K4">
        <v>0.238303091177784</v>
      </c>
      <c r="L4">
        <v>-2.43420484369536E-2</v>
      </c>
      <c r="M4">
        <v>2.6806880627000901E-2</v>
      </c>
      <c r="N4">
        <v>0.36385061345472303</v>
      </c>
      <c r="P4" t="str">
        <f t="shared" ref="P4:P30" si="3">IF(E4&lt;0.001,"***",IF(E4&lt;0.01,"**",IF(E4&lt;0.05,"*",IF(E4&lt;0.1,"^",""))))</f>
        <v/>
      </c>
      <c r="Q4" t="str">
        <f t="shared" si="0"/>
        <v/>
      </c>
      <c r="R4" t="str">
        <f t="shared" si="1"/>
        <v/>
      </c>
      <c r="S4" t="str">
        <f t="shared" si="2"/>
        <v/>
      </c>
    </row>
    <row r="5" spans="1:19" x14ac:dyDescent="0.25">
      <c r="A5">
        <v>4</v>
      </c>
      <c r="B5" t="s">
        <v>123</v>
      </c>
      <c r="C5">
        <v>5.4759300123707097E-2</v>
      </c>
      <c r="D5">
        <v>3.1726569581932602E-2</v>
      </c>
      <c r="E5">
        <v>8.4351716569797106E-2</v>
      </c>
      <c r="F5">
        <v>4.0953757238060398E-2</v>
      </c>
      <c r="G5">
        <v>2.30525876933865E-2</v>
      </c>
      <c r="H5">
        <v>7.56445758138658E-2</v>
      </c>
      <c r="I5">
        <v>5.6081056360720201E-2</v>
      </c>
      <c r="J5">
        <v>3.1027251479517799E-2</v>
      </c>
      <c r="K5">
        <v>7.0687872715225794E-2</v>
      </c>
      <c r="L5">
        <v>3.9703129079157101E-2</v>
      </c>
      <c r="M5">
        <v>2.2360794967888599E-2</v>
      </c>
      <c r="N5">
        <v>7.58040222768884E-2</v>
      </c>
      <c r="P5" t="str">
        <f t="shared" si="3"/>
        <v>^</v>
      </c>
      <c r="Q5" t="str">
        <f t="shared" si="0"/>
        <v>^</v>
      </c>
      <c r="R5" t="str">
        <f t="shared" si="1"/>
        <v>^</v>
      </c>
      <c r="S5" t="str">
        <f t="shared" si="2"/>
        <v>^</v>
      </c>
    </row>
    <row r="6" spans="1:19" x14ac:dyDescent="0.25">
      <c r="A6">
        <v>5</v>
      </c>
      <c r="B6" t="s">
        <v>25</v>
      </c>
      <c r="C6">
        <v>-8.3184260076468192E-3</v>
      </c>
      <c r="D6">
        <v>4.5153121651625203E-2</v>
      </c>
      <c r="E6">
        <v>0.85383534663489202</v>
      </c>
      <c r="F6">
        <v>-2.1935418505037E-2</v>
      </c>
      <c r="G6">
        <v>3.7935466086978703E-2</v>
      </c>
      <c r="H6">
        <v>0.56310895473376299</v>
      </c>
      <c r="I6">
        <v>-6.3755868642946202E-3</v>
      </c>
      <c r="J6">
        <v>4.4856376733942403E-2</v>
      </c>
      <c r="K6">
        <v>0.88697468013795999</v>
      </c>
      <c r="L6">
        <v>-1.90515253376859E-2</v>
      </c>
      <c r="M6">
        <v>3.7702001842744699E-2</v>
      </c>
      <c r="N6">
        <v>0.61333503340847095</v>
      </c>
      <c r="P6" t="str">
        <f t="shared" si="3"/>
        <v/>
      </c>
      <c r="Q6" t="str">
        <f t="shared" si="0"/>
        <v/>
      </c>
      <c r="R6" t="str">
        <f t="shared" si="1"/>
        <v/>
      </c>
      <c r="S6" t="str">
        <f t="shared" si="2"/>
        <v/>
      </c>
    </row>
    <row r="7" spans="1:19" x14ac:dyDescent="0.25">
      <c r="A7">
        <v>6</v>
      </c>
      <c r="B7" t="s">
        <v>26</v>
      </c>
      <c r="C7">
        <v>3.70427492913772E-2</v>
      </c>
      <c r="D7">
        <v>7.5290462687817097E-2</v>
      </c>
      <c r="E7">
        <v>0.62272083035891701</v>
      </c>
      <c r="F7">
        <v>7.2662982412594904E-2</v>
      </c>
      <c r="G7">
        <v>6.4152512792519004E-2</v>
      </c>
      <c r="H7">
        <v>0.25735707935597102</v>
      </c>
      <c r="I7">
        <v>3.4842780486762703E-2</v>
      </c>
      <c r="J7">
        <v>7.4775673146189103E-2</v>
      </c>
      <c r="K7">
        <v>0.64124118566681598</v>
      </c>
      <c r="L7">
        <v>7.7088583976961E-2</v>
      </c>
      <c r="M7">
        <v>6.3675742404807098E-2</v>
      </c>
      <c r="N7">
        <v>0.22603230388319301</v>
      </c>
      <c r="P7" t="str">
        <f t="shared" si="3"/>
        <v/>
      </c>
      <c r="Q7" t="str">
        <f t="shared" si="0"/>
        <v/>
      </c>
      <c r="R7" t="str">
        <f t="shared" si="1"/>
        <v/>
      </c>
      <c r="S7" t="str">
        <f t="shared" si="2"/>
        <v/>
      </c>
    </row>
    <row r="8" spans="1:19" x14ac:dyDescent="0.25">
      <c r="A8">
        <v>7</v>
      </c>
      <c r="B8" t="s">
        <v>30</v>
      </c>
      <c r="C8">
        <v>0.14979105086728201</v>
      </c>
      <c r="D8">
        <v>3.8914522965734097E-2</v>
      </c>
      <c r="E8">
        <v>1.18488447471532E-4</v>
      </c>
      <c r="F8">
        <v>0.12763511813324799</v>
      </c>
      <c r="G8">
        <v>3.10397787278891E-2</v>
      </c>
      <c r="H8" s="1">
        <v>3.9227104649120298E-5</v>
      </c>
      <c r="I8">
        <v>0.13999845929597801</v>
      </c>
      <c r="J8">
        <v>3.8667626918615201E-2</v>
      </c>
      <c r="K8">
        <v>2.9396618646093702E-4</v>
      </c>
      <c r="L8">
        <v>0.117701301099531</v>
      </c>
      <c r="M8">
        <v>3.0825634710079701E-2</v>
      </c>
      <c r="N8">
        <v>1.3437834370418701E-4</v>
      </c>
      <c r="P8" t="str">
        <f t="shared" si="3"/>
        <v>***</v>
      </c>
      <c r="Q8" t="str">
        <f t="shared" si="0"/>
        <v>***</v>
      </c>
      <c r="R8" t="str">
        <f t="shared" si="1"/>
        <v>***</v>
      </c>
      <c r="S8" t="str">
        <f t="shared" si="2"/>
        <v>***</v>
      </c>
    </row>
    <row r="9" spans="1:19" x14ac:dyDescent="0.25">
      <c r="A9">
        <v>8</v>
      </c>
      <c r="B9" t="s">
        <v>29</v>
      </c>
      <c r="C9">
        <v>0.119630720159648</v>
      </c>
      <c r="D9">
        <v>3.45270012880287E-2</v>
      </c>
      <c r="E9">
        <v>5.3053645384515402E-4</v>
      </c>
      <c r="F9">
        <v>0.10378985788024001</v>
      </c>
      <c r="G9">
        <v>2.78118214431952E-2</v>
      </c>
      <c r="H9">
        <v>1.90070212845609E-4</v>
      </c>
      <c r="I9">
        <v>0.11694598432499299</v>
      </c>
      <c r="J9">
        <v>3.4380552289425603E-2</v>
      </c>
      <c r="K9">
        <v>6.70133081599245E-4</v>
      </c>
      <c r="L9">
        <v>0.10101911469587201</v>
      </c>
      <c r="M9">
        <v>2.76705933757397E-2</v>
      </c>
      <c r="N9">
        <v>2.6145005301741401E-4</v>
      </c>
      <c r="P9" t="str">
        <f t="shared" si="3"/>
        <v>***</v>
      </c>
      <c r="Q9" t="str">
        <f t="shared" si="0"/>
        <v>***</v>
      </c>
      <c r="R9" t="str">
        <f t="shared" si="1"/>
        <v>***</v>
      </c>
      <c r="S9" t="str">
        <f t="shared" si="2"/>
        <v>***</v>
      </c>
    </row>
    <row r="10" spans="1:19" x14ac:dyDescent="0.25">
      <c r="A10">
        <v>9</v>
      </c>
      <c r="B10" t="s">
        <v>27</v>
      </c>
      <c r="C10">
        <v>0.24880076133621501</v>
      </c>
      <c r="D10">
        <v>8.1339588423695805E-2</v>
      </c>
      <c r="E10">
        <v>2.2223249121545701E-3</v>
      </c>
      <c r="F10">
        <v>0.215500686773544</v>
      </c>
      <c r="G10">
        <v>6.8316844005728197E-2</v>
      </c>
      <c r="H10">
        <v>1.60812075964092E-3</v>
      </c>
      <c r="I10">
        <v>0.203909395925712</v>
      </c>
      <c r="J10">
        <v>7.9215871234365007E-2</v>
      </c>
      <c r="K10">
        <v>1.0050187446905799E-2</v>
      </c>
      <c r="L10">
        <v>0.17462885409506401</v>
      </c>
      <c r="M10">
        <v>6.6182431987194298E-2</v>
      </c>
      <c r="N10">
        <v>8.3249555145601898E-3</v>
      </c>
      <c r="P10" t="str">
        <f t="shared" si="3"/>
        <v>**</v>
      </c>
      <c r="Q10" t="str">
        <f t="shared" si="0"/>
        <v>**</v>
      </c>
      <c r="R10" t="str">
        <f t="shared" si="1"/>
        <v>*</v>
      </c>
      <c r="S10" t="str">
        <f t="shared" si="2"/>
        <v>**</v>
      </c>
    </row>
    <row r="11" spans="1:19" x14ac:dyDescent="0.25">
      <c r="A11">
        <v>10</v>
      </c>
      <c r="B11" t="s">
        <v>28</v>
      </c>
      <c r="C11">
        <v>0.23343827624885299</v>
      </c>
      <c r="D11">
        <v>0.108155283507783</v>
      </c>
      <c r="E11">
        <v>3.0899681792023501E-2</v>
      </c>
      <c r="F11">
        <v>0.17259153181936901</v>
      </c>
      <c r="G11">
        <v>9.2567050396853798E-2</v>
      </c>
      <c r="H11">
        <v>6.2251117872848601E-2</v>
      </c>
      <c r="I11">
        <v>0.20910212032919601</v>
      </c>
      <c r="J11">
        <v>0.10586323739667799</v>
      </c>
      <c r="K11">
        <v>4.8244326712670801E-2</v>
      </c>
      <c r="L11">
        <v>0.15979328759563299</v>
      </c>
      <c r="M11">
        <v>8.9687495810252801E-2</v>
      </c>
      <c r="N11">
        <v>7.4803485880963194E-2</v>
      </c>
      <c r="P11" t="str">
        <f t="shared" si="3"/>
        <v>*</v>
      </c>
      <c r="Q11" t="str">
        <f t="shared" si="0"/>
        <v>^</v>
      </c>
      <c r="R11" t="str">
        <f t="shared" si="1"/>
        <v>*</v>
      </c>
      <c r="S11" t="str">
        <f t="shared" si="2"/>
        <v>^</v>
      </c>
    </row>
    <row r="12" spans="1:19" x14ac:dyDescent="0.25">
      <c r="A12">
        <v>11</v>
      </c>
      <c r="B12" t="s">
        <v>31</v>
      </c>
      <c r="C12">
        <v>-5.2320189973054702E-2</v>
      </c>
      <c r="D12">
        <v>4.8539961787749204E-3</v>
      </c>
      <c r="E12">
        <v>0</v>
      </c>
      <c r="F12">
        <v>-5.71897573932812E-2</v>
      </c>
      <c r="G12">
        <v>4.2815014334516696E-3</v>
      </c>
      <c r="H12" s="1">
        <v>1.0723490044878701E-40</v>
      </c>
      <c r="I12">
        <v>-5.1874967345245999E-2</v>
      </c>
      <c r="J12">
        <v>4.8380578767869597E-3</v>
      </c>
      <c r="K12">
        <v>0</v>
      </c>
      <c r="L12">
        <v>-5.6902274122750701E-2</v>
      </c>
      <c r="M12">
        <v>4.26429967523891E-3</v>
      </c>
      <c r="N12" s="1">
        <v>1.2860040358615599E-40</v>
      </c>
      <c r="P12" t="str">
        <f t="shared" si="3"/>
        <v>***</v>
      </c>
      <c r="Q12" t="str">
        <f t="shared" si="0"/>
        <v>***</v>
      </c>
      <c r="R12" t="str">
        <f t="shared" si="1"/>
        <v>***</v>
      </c>
      <c r="S12" t="str">
        <f t="shared" si="2"/>
        <v>***</v>
      </c>
    </row>
    <row r="13" spans="1:19" x14ac:dyDescent="0.25">
      <c r="A13">
        <v>12</v>
      </c>
      <c r="B13" t="s">
        <v>172</v>
      </c>
      <c r="C13">
        <v>-1.56378984144834E-2</v>
      </c>
      <c r="D13">
        <v>3.7035435117785398E-2</v>
      </c>
      <c r="E13">
        <v>0.67284873851891902</v>
      </c>
      <c r="F13">
        <v>1.8390407635133899E-4</v>
      </c>
      <c r="G13">
        <v>3.4893324867429597E-2</v>
      </c>
      <c r="H13">
        <v>0.99579479615588795</v>
      </c>
      <c r="I13">
        <v>-1.44545285684418E-2</v>
      </c>
      <c r="J13">
        <v>3.68782608447226E-2</v>
      </c>
      <c r="K13">
        <v>0.69509327003543797</v>
      </c>
      <c r="L13">
        <v>2.8877349925344E-3</v>
      </c>
      <c r="M13">
        <v>3.4719904830052897E-2</v>
      </c>
      <c r="N13">
        <v>0.93371452287293499</v>
      </c>
      <c r="P13" t="str">
        <f t="shared" si="3"/>
        <v/>
      </c>
      <c r="Q13" t="str">
        <f t="shared" si="0"/>
        <v/>
      </c>
      <c r="R13" t="str">
        <f t="shared" si="1"/>
        <v/>
      </c>
      <c r="S13" t="str">
        <f t="shared" si="2"/>
        <v/>
      </c>
    </row>
    <row r="14" spans="1:19" x14ac:dyDescent="0.25">
      <c r="A14">
        <v>13</v>
      </c>
      <c r="B14" t="s">
        <v>32</v>
      </c>
      <c r="C14">
        <v>3.3003761313896103E-2</v>
      </c>
      <c r="D14">
        <v>1.7130899711310599E-2</v>
      </c>
      <c r="E14">
        <v>5.4034085988248798E-2</v>
      </c>
      <c r="F14">
        <v>3.3772699359590902E-2</v>
      </c>
      <c r="G14">
        <v>1.52128773991925E-2</v>
      </c>
      <c r="H14">
        <v>2.6418269944380901E-2</v>
      </c>
      <c r="I14">
        <v>3.3819174855606302E-2</v>
      </c>
      <c r="J14">
        <v>1.7062966330214199E-2</v>
      </c>
      <c r="K14">
        <v>4.7476777081691998E-2</v>
      </c>
      <c r="L14">
        <v>3.4442837289211103E-2</v>
      </c>
      <c r="M14">
        <v>1.5162494001766299E-2</v>
      </c>
      <c r="N14">
        <v>2.31118135871906E-2</v>
      </c>
      <c r="P14" t="str">
        <f t="shared" si="3"/>
        <v>^</v>
      </c>
      <c r="Q14" t="str">
        <f t="shared" si="0"/>
        <v>*</v>
      </c>
      <c r="R14" t="str">
        <f t="shared" si="1"/>
        <v>*</v>
      </c>
      <c r="S14" t="str">
        <f t="shared" si="2"/>
        <v>*</v>
      </c>
    </row>
    <row r="15" spans="1:19" x14ac:dyDescent="0.25">
      <c r="A15">
        <v>14</v>
      </c>
      <c r="B15" t="s">
        <v>33</v>
      </c>
      <c r="C15">
        <v>1.9577030499531599E-2</v>
      </c>
      <c r="D15">
        <v>4.1963236975084304E-3</v>
      </c>
      <c r="E15" s="1">
        <v>3.08195121945243E-6</v>
      </c>
      <c r="F15">
        <v>2.0422651669046998E-2</v>
      </c>
      <c r="G15">
        <v>3.76013582209589E-3</v>
      </c>
      <c r="H15" s="1">
        <v>5.59261513628421E-8</v>
      </c>
      <c r="I15">
        <v>1.9570506633307401E-2</v>
      </c>
      <c r="J15">
        <v>4.1857845450792297E-3</v>
      </c>
      <c r="K15" s="1">
        <v>2.93282323049482E-6</v>
      </c>
      <c r="L15">
        <v>2.0422440141035499E-2</v>
      </c>
      <c r="M15">
        <v>3.7521162822171899E-3</v>
      </c>
      <c r="N15" s="1">
        <v>5.2416434996880802E-8</v>
      </c>
      <c r="P15" t="str">
        <f t="shared" si="3"/>
        <v>***</v>
      </c>
      <c r="Q15" t="str">
        <f t="shared" si="0"/>
        <v>***</v>
      </c>
      <c r="R15" t="str">
        <f t="shared" si="1"/>
        <v>***</v>
      </c>
      <c r="S15" t="str">
        <f t="shared" si="2"/>
        <v>***</v>
      </c>
    </row>
    <row r="16" spans="1:19" x14ac:dyDescent="0.25">
      <c r="A16">
        <v>15</v>
      </c>
      <c r="B16" t="s">
        <v>117</v>
      </c>
      <c r="C16">
        <v>-1.70019577895133E-2</v>
      </c>
      <c r="D16">
        <v>7.5139826657855601E-3</v>
      </c>
      <c r="E16">
        <v>2.3653620643581199E-2</v>
      </c>
      <c r="F16">
        <v>-1.5969045985941E-2</v>
      </c>
      <c r="G16">
        <v>6.47173917550296E-3</v>
      </c>
      <c r="H16">
        <v>1.36058484947574E-2</v>
      </c>
      <c r="I16">
        <v>-1.70565052648139E-2</v>
      </c>
      <c r="J16">
        <v>7.47761388256104E-3</v>
      </c>
      <c r="K16">
        <v>2.2547908776562899E-2</v>
      </c>
      <c r="L16">
        <v>-1.6019329469157701E-2</v>
      </c>
      <c r="M16">
        <v>6.4401770371444898E-3</v>
      </c>
      <c r="N16">
        <v>1.2867876500234699E-2</v>
      </c>
      <c r="P16" t="str">
        <f t="shared" si="3"/>
        <v>*</v>
      </c>
      <c r="Q16" t="str">
        <f t="shared" si="0"/>
        <v>*</v>
      </c>
      <c r="R16" t="str">
        <f t="shared" si="1"/>
        <v>*</v>
      </c>
      <c r="S16" t="str">
        <f t="shared" si="2"/>
        <v>*</v>
      </c>
    </row>
    <row r="17" spans="1:19" x14ac:dyDescent="0.25">
      <c r="A17">
        <v>16</v>
      </c>
      <c r="B17" t="s">
        <v>34</v>
      </c>
      <c r="C17">
        <v>4.3704762697781598E-3</v>
      </c>
      <c r="D17">
        <v>7.6082781699599099E-4</v>
      </c>
      <c r="E17" s="1">
        <v>9.2264001994024608E-9</v>
      </c>
      <c r="F17">
        <v>3.2605896501931302E-3</v>
      </c>
      <c r="G17">
        <v>5.6084989575892297E-4</v>
      </c>
      <c r="H17" s="1">
        <v>6.1122117520857103E-9</v>
      </c>
      <c r="I17">
        <v>4.3926103112293304E-3</v>
      </c>
      <c r="J17">
        <v>7.55203864110725E-4</v>
      </c>
      <c r="K17" s="1">
        <v>6.0108229504862704E-9</v>
      </c>
      <c r="L17">
        <v>3.2804801013828098E-3</v>
      </c>
      <c r="M17">
        <v>5.5660268016546801E-4</v>
      </c>
      <c r="N17" s="1">
        <v>3.7751566671976302E-9</v>
      </c>
      <c r="P17" t="str">
        <f t="shared" si="3"/>
        <v>***</v>
      </c>
      <c r="Q17" t="str">
        <f t="shared" si="0"/>
        <v>***</v>
      </c>
      <c r="R17" t="str">
        <f t="shared" si="1"/>
        <v>***</v>
      </c>
      <c r="S17" t="str">
        <f t="shared" si="2"/>
        <v>***</v>
      </c>
    </row>
    <row r="18" spans="1:19" x14ac:dyDescent="0.25">
      <c r="A18">
        <v>17</v>
      </c>
      <c r="B18" t="s">
        <v>35</v>
      </c>
      <c r="C18">
        <v>-4.3891870924342701E-4</v>
      </c>
      <c r="D18">
        <v>2.4764718375516298E-4</v>
      </c>
      <c r="E18">
        <v>7.6335656819773695E-2</v>
      </c>
      <c r="F18">
        <v>-4.5815348446152801E-4</v>
      </c>
      <c r="G18">
        <v>2.29707399799319E-4</v>
      </c>
      <c r="H18">
        <v>4.6096453514581602E-2</v>
      </c>
      <c r="I18">
        <v>-4.1948177492456698E-4</v>
      </c>
      <c r="J18">
        <v>2.4003158351194E-4</v>
      </c>
      <c r="K18">
        <v>8.05314531556061E-2</v>
      </c>
      <c r="L18">
        <v>-4.5042461411870098E-4</v>
      </c>
      <c r="M18">
        <v>2.22214063874371E-4</v>
      </c>
      <c r="N18">
        <v>4.2663928379246603E-2</v>
      </c>
      <c r="P18" t="str">
        <f t="shared" si="3"/>
        <v>^</v>
      </c>
      <c r="Q18" t="str">
        <f t="shared" si="0"/>
        <v>*</v>
      </c>
      <c r="R18" t="str">
        <f t="shared" si="1"/>
        <v>^</v>
      </c>
      <c r="S18" t="str">
        <f t="shared" si="2"/>
        <v>*</v>
      </c>
    </row>
    <row r="19" spans="1:19" x14ac:dyDescent="0.25">
      <c r="A19">
        <v>18</v>
      </c>
      <c r="B19" t="s">
        <v>36</v>
      </c>
      <c r="C19">
        <v>3.0497802612652701E-4</v>
      </c>
      <c r="D19">
        <v>1.18705334078682E-4</v>
      </c>
      <c r="E19">
        <v>1.01932910165973E-2</v>
      </c>
      <c r="F19">
        <v>5.6200746769072805E-4</v>
      </c>
      <c r="G19" s="1">
        <v>9.5907514030082295E-5</v>
      </c>
      <c r="H19" s="1">
        <v>4.6317430473420798E-9</v>
      </c>
      <c r="I19">
        <v>2.80533484690361E-4</v>
      </c>
      <c r="J19">
        <v>1.17826252934917E-4</v>
      </c>
      <c r="K19">
        <v>1.72700179367717E-2</v>
      </c>
      <c r="L19">
        <v>5.4268530600422901E-4</v>
      </c>
      <c r="M19" s="1">
        <v>9.5034800840196199E-5</v>
      </c>
      <c r="N19" s="1">
        <v>1.1272085038650299E-8</v>
      </c>
      <c r="P19" t="str">
        <f t="shared" si="3"/>
        <v>*</v>
      </c>
      <c r="Q19" t="str">
        <f t="shared" si="0"/>
        <v>***</v>
      </c>
      <c r="R19" t="str">
        <f t="shared" si="1"/>
        <v>*</v>
      </c>
      <c r="S19" t="str">
        <f t="shared" si="2"/>
        <v>***</v>
      </c>
    </row>
    <row r="20" spans="1:19" x14ac:dyDescent="0.25">
      <c r="A20">
        <v>19</v>
      </c>
      <c r="B20" t="s">
        <v>37</v>
      </c>
      <c r="C20">
        <v>5.4565383771039899E-3</v>
      </c>
      <c r="D20">
        <v>2.7246411999121201E-2</v>
      </c>
      <c r="E20">
        <v>0.84127230993304203</v>
      </c>
      <c r="F20">
        <v>-3.3998924977146801E-3</v>
      </c>
      <c r="G20">
        <v>2.38600026630197E-2</v>
      </c>
      <c r="H20">
        <v>0.88669030564656903</v>
      </c>
      <c r="I20">
        <v>4.8219877853626801E-3</v>
      </c>
      <c r="J20">
        <v>2.7126681767501101E-2</v>
      </c>
      <c r="K20">
        <v>0.85891294369971205</v>
      </c>
      <c r="L20">
        <v>-2.4342865286653302E-3</v>
      </c>
      <c r="M20">
        <v>2.3763348350945498E-2</v>
      </c>
      <c r="N20">
        <v>0.91840846653567199</v>
      </c>
      <c r="P20" t="str">
        <f t="shared" si="3"/>
        <v/>
      </c>
      <c r="Q20" t="str">
        <f t="shared" si="0"/>
        <v/>
      </c>
      <c r="R20" t="str">
        <f t="shared" si="1"/>
        <v/>
      </c>
      <c r="S20" t="str">
        <f t="shared" si="2"/>
        <v/>
      </c>
    </row>
    <row r="21" spans="1:19" x14ac:dyDescent="0.25">
      <c r="A21">
        <v>20</v>
      </c>
      <c r="B21" t="s">
        <v>38</v>
      </c>
      <c r="C21">
        <v>2.7462758466489601E-2</v>
      </c>
      <c r="D21">
        <v>3.8110034059606501E-2</v>
      </c>
      <c r="E21">
        <v>0.47114486767206698</v>
      </c>
      <c r="F21">
        <v>-1.8100296046967598E-2</v>
      </c>
      <c r="G21">
        <v>3.2595532405665199E-2</v>
      </c>
      <c r="H21">
        <v>0.57868954385822502</v>
      </c>
      <c r="I21">
        <v>2.95520109342121E-2</v>
      </c>
      <c r="J21">
        <v>3.8016251777443701E-2</v>
      </c>
      <c r="K21">
        <v>0.43695109897899298</v>
      </c>
      <c r="L21">
        <v>-1.47706398611414E-2</v>
      </c>
      <c r="M21">
        <v>3.2529564950239898E-2</v>
      </c>
      <c r="N21">
        <v>0.64977976578669805</v>
      </c>
      <c r="P21" t="str">
        <f t="shared" si="3"/>
        <v/>
      </c>
      <c r="Q21" t="str">
        <f t="shared" si="0"/>
        <v/>
      </c>
      <c r="R21" t="str">
        <f t="shared" si="1"/>
        <v/>
      </c>
      <c r="S21" t="str">
        <f t="shared" si="2"/>
        <v/>
      </c>
    </row>
    <row r="22" spans="1:19" x14ac:dyDescent="0.25">
      <c r="A22">
        <v>21</v>
      </c>
      <c r="B22" t="s">
        <v>40</v>
      </c>
      <c r="C22">
        <v>-0.36652963679169098</v>
      </c>
      <c r="D22">
        <v>7.0719482229472302E-2</v>
      </c>
      <c r="E22" s="1">
        <v>2.1850141562751401E-7</v>
      </c>
      <c r="F22">
        <v>-0.28554975858853998</v>
      </c>
      <c r="G22">
        <v>5.23088547745547E-2</v>
      </c>
      <c r="H22" s="1">
        <v>4.7904442497010298E-8</v>
      </c>
      <c r="I22">
        <v>-0.34921458897316499</v>
      </c>
      <c r="J22">
        <v>7.03053771010302E-2</v>
      </c>
      <c r="K22" s="1">
        <v>6.7957808513874298E-7</v>
      </c>
      <c r="L22">
        <v>-0.27193979252200501</v>
      </c>
      <c r="M22">
        <v>5.2060803414482E-2</v>
      </c>
      <c r="N22" s="1">
        <v>1.7556907795882199E-7</v>
      </c>
      <c r="P22" t="str">
        <f t="shared" si="3"/>
        <v>***</v>
      </c>
      <c r="Q22" t="str">
        <f t="shared" si="0"/>
        <v>***</v>
      </c>
      <c r="R22" t="str">
        <f t="shared" si="1"/>
        <v>***</v>
      </c>
      <c r="S22" t="str">
        <f t="shared" si="2"/>
        <v>***</v>
      </c>
    </row>
    <row r="23" spans="1:19" x14ac:dyDescent="0.25">
      <c r="A23">
        <v>22</v>
      </c>
      <c r="B23" t="s">
        <v>41</v>
      </c>
      <c r="C23">
        <v>-0.16805964880659999</v>
      </c>
      <c r="D23">
        <v>6.1109931122556901E-2</v>
      </c>
      <c r="E23">
        <v>5.9573428793232601E-3</v>
      </c>
      <c r="F23">
        <v>-0.131965412062411</v>
      </c>
      <c r="G23">
        <v>4.5715130777962999E-2</v>
      </c>
      <c r="H23">
        <v>3.8931757329117101E-3</v>
      </c>
      <c r="I23">
        <v>-0.15221120429191801</v>
      </c>
      <c r="J23">
        <v>6.0607473787211097E-2</v>
      </c>
      <c r="K23">
        <v>1.2024438741433E-2</v>
      </c>
      <c r="L23">
        <v>-0.11861315693411199</v>
      </c>
      <c r="M23">
        <v>4.5335983220367998E-2</v>
      </c>
      <c r="N23">
        <v>8.88848376025945E-3</v>
      </c>
      <c r="P23" t="str">
        <f t="shared" si="3"/>
        <v>**</v>
      </c>
      <c r="Q23" t="str">
        <f t="shared" si="0"/>
        <v>**</v>
      </c>
      <c r="R23" t="str">
        <f t="shared" si="1"/>
        <v>*</v>
      </c>
      <c r="S23" t="str">
        <f t="shared" si="2"/>
        <v>**</v>
      </c>
    </row>
    <row r="24" spans="1:19" x14ac:dyDescent="0.25">
      <c r="A24">
        <v>23</v>
      </c>
      <c r="B24" t="s">
        <v>39</v>
      </c>
      <c r="C24">
        <v>-0.183448494513687</v>
      </c>
      <c r="D24">
        <v>6.7342255076493995E-2</v>
      </c>
      <c r="E24">
        <v>6.4472755433014903E-3</v>
      </c>
      <c r="F24">
        <v>-0.15412960963358599</v>
      </c>
      <c r="G24">
        <v>4.9902529708139999E-2</v>
      </c>
      <c r="H24">
        <v>2.0109309872511898E-3</v>
      </c>
      <c r="I24">
        <v>-0.166447488197245</v>
      </c>
      <c r="J24">
        <v>6.6875859060456094E-2</v>
      </c>
      <c r="K24">
        <v>1.28138125906274E-2</v>
      </c>
      <c r="L24">
        <v>-0.13776633782888201</v>
      </c>
      <c r="M24">
        <v>4.9578215419560701E-2</v>
      </c>
      <c r="N24">
        <v>5.4565551158707801E-3</v>
      </c>
      <c r="P24" t="str">
        <f t="shared" si="3"/>
        <v>**</v>
      </c>
      <c r="Q24" t="str">
        <f t="shared" si="0"/>
        <v>**</v>
      </c>
      <c r="R24" t="str">
        <f t="shared" si="1"/>
        <v>*</v>
      </c>
      <c r="S24" t="str">
        <f t="shared" si="2"/>
        <v>**</v>
      </c>
    </row>
    <row r="25" spans="1:19" x14ac:dyDescent="0.25">
      <c r="A25">
        <v>24</v>
      </c>
      <c r="B25" t="s">
        <v>43</v>
      </c>
      <c r="C25">
        <v>-8.2214577683034695E-2</v>
      </c>
      <c r="D25">
        <v>7.1539162087671604E-3</v>
      </c>
      <c r="E25">
        <v>0</v>
      </c>
      <c r="F25">
        <v>-7.3078343204015406E-2</v>
      </c>
      <c r="G25">
        <v>6.7179796697078896E-3</v>
      </c>
      <c r="H25" s="1">
        <v>1.4670896096482099E-27</v>
      </c>
      <c r="I25">
        <v>-8.1926330406092499E-2</v>
      </c>
      <c r="J25">
        <v>7.1184112772165499E-3</v>
      </c>
      <c r="K25">
        <v>0</v>
      </c>
      <c r="L25">
        <v>-7.2580280747856996E-2</v>
      </c>
      <c r="M25">
        <v>6.6810974193401004E-3</v>
      </c>
      <c r="N25" s="1">
        <v>1.7197640124790401E-27</v>
      </c>
      <c r="P25" t="str">
        <f t="shared" si="3"/>
        <v>***</v>
      </c>
      <c r="Q25" t="str">
        <f t="shared" si="0"/>
        <v>***</v>
      </c>
      <c r="R25" t="str">
        <f t="shared" si="1"/>
        <v>***</v>
      </c>
      <c r="S25" t="str">
        <f t="shared" si="2"/>
        <v>***</v>
      </c>
    </row>
    <row r="26" spans="1:19" x14ac:dyDescent="0.25">
      <c r="A26">
        <v>25</v>
      </c>
      <c r="B26" t="s">
        <v>44</v>
      </c>
      <c r="C26">
        <v>-8.7095460773765707E-3</v>
      </c>
      <c r="D26">
        <v>2.41816867315513E-2</v>
      </c>
      <c r="E26">
        <v>0.71871914301112405</v>
      </c>
      <c r="F26">
        <v>-1.08912109690396E-2</v>
      </c>
      <c r="G26">
        <v>2.2415026733658E-2</v>
      </c>
      <c r="H26">
        <v>0.62704599300729902</v>
      </c>
      <c r="I26">
        <v>-8.9267288152764593E-3</v>
      </c>
      <c r="J26">
        <v>2.38237887975838E-2</v>
      </c>
      <c r="K26">
        <v>0.707884992416005</v>
      </c>
      <c r="L26">
        <v>-1.0664551170392099E-2</v>
      </c>
      <c r="M26">
        <v>2.2061331427877501E-2</v>
      </c>
      <c r="N26">
        <v>0.62880841585047198</v>
      </c>
      <c r="P26" t="str">
        <f t="shared" si="3"/>
        <v/>
      </c>
      <c r="Q26" t="str">
        <f t="shared" si="0"/>
        <v/>
      </c>
      <c r="R26" t="str">
        <f t="shared" si="1"/>
        <v/>
      </c>
      <c r="S26" t="str">
        <f t="shared" si="2"/>
        <v/>
      </c>
    </row>
    <row r="27" spans="1:19" x14ac:dyDescent="0.25">
      <c r="A27">
        <v>26</v>
      </c>
      <c r="B27" t="s">
        <v>130</v>
      </c>
      <c r="C27">
        <v>-0.19641537213041399</v>
      </c>
      <c r="D27">
        <v>0.22351022541215501</v>
      </c>
      <c r="E27">
        <v>0.37952286225335702</v>
      </c>
      <c r="F27">
        <v>-0.13991394017547301</v>
      </c>
      <c r="G27">
        <v>0.20825750512774199</v>
      </c>
      <c r="H27">
        <v>0.50169100907730302</v>
      </c>
      <c r="I27">
        <v>-0.107604515080612</v>
      </c>
      <c r="J27">
        <v>3.1092334495427001E-2</v>
      </c>
      <c r="K27">
        <v>5.38562230392725E-4</v>
      </c>
      <c r="L27">
        <v>-0.123137204235125</v>
      </c>
      <c r="M27">
        <v>2.8612331358135099E-2</v>
      </c>
      <c r="N27" s="1">
        <v>1.6801378486375999E-5</v>
      </c>
      <c r="P27" t="str">
        <f t="shared" si="3"/>
        <v/>
      </c>
      <c r="Q27" t="str">
        <f t="shared" si="0"/>
        <v/>
      </c>
      <c r="R27" t="str">
        <f t="shared" si="1"/>
        <v>***</v>
      </c>
      <c r="S27" t="str">
        <f t="shared" si="2"/>
        <v>***</v>
      </c>
    </row>
    <row r="28" spans="1:19" x14ac:dyDescent="0.25">
      <c r="A28">
        <v>27</v>
      </c>
      <c r="B28" t="s">
        <v>144</v>
      </c>
      <c r="C28">
        <v>-0.64684158617394605</v>
      </c>
      <c r="D28">
        <v>0.269404124485288</v>
      </c>
      <c r="E28">
        <v>1.6349957812559299E-2</v>
      </c>
      <c r="F28">
        <v>-0.49656908765798102</v>
      </c>
      <c r="G28">
        <v>0.2525451388544</v>
      </c>
      <c r="H28">
        <v>4.9268729771582101E-2</v>
      </c>
      <c r="I28">
        <v>-0.59412777216999701</v>
      </c>
      <c r="J28">
        <v>0.14943998748769</v>
      </c>
      <c r="K28" s="1">
        <v>7.0174092421160198E-5</v>
      </c>
      <c r="L28">
        <v>-0.51878078568269603</v>
      </c>
      <c r="M28">
        <v>0.14140899928877301</v>
      </c>
      <c r="N28">
        <v>2.43830164290137E-4</v>
      </c>
      <c r="P28" t="str">
        <f t="shared" si="3"/>
        <v>*</v>
      </c>
      <c r="Q28" t="str">
        <f t="shared" si="0"/>
        <v>*</v>
      </c>
      <c r="R28" t="str">
        <f t="shared" si="1"/>
        <v>***</v>
      </c>
      <c r="S28" t="str">
        <f t="shared" si="2"/>
        <v>***</v>
      </c>
    </row>
    <row r="29" spans="1:19" x14ac:dyDescent="0.25">
      <c r="A29">
        <v>28</v>
      </c>
      <c r="B29" t="s">
        <v>46</v>
      </c>
      <c r="C29">
        <v>-0.39716342017806699</v>
      </c>
      <c r="D29">
        <v>0.239182160294172</v>
      </c>
      <c r="E29">
        <v>9.6812695219187603E-2</v>
      </c>
      <c r="F29">
        <v>-0.329923938160052</v>
      </c>
      <c r="G29">
        <v>0.22262716721963299</v>
      </c>
      <c r="H29">
        <v>0.13835167788785599</v>
      </c>
      <c r="I29">
        <v>-0.301559522054272</v>
      </c>
      <c r="J29">
        <v>8.4509766681933399E-2</v>
      </c>
      <c r="K29">
        <v>3.5925108255618898E-4</v>
      </c>
      <c r="L29">
        <v>-0.31334647732315102</v>
      </c>
      <c r="M29">
        <v>7.8928204059969406E-2</v>
      </c>
      <c r="N29" s="1">
        <v>7.1866871735517599E-5</v>
      </c>
      <c r="P29" t="str">
        <f t="shared" si="3"/>
        <v>^</v>
      </c>
      <c r="Q29" t="str">
        <f t="shared" si="0"/>
        <v/>
      </c>
      <c r="R29" t="str">
        <f t="shared" si="1"/>
        <v>***</v>
      </c>
      <c r="S29" t="str">
        <f t="shared" si="2"/>
        <v>***</v>
      </c>
    </row>
    <row r="30" spans="1:19" x14ac:dyDescent="0.25">
      <c r="A30">
        <v>29</v>
      </c>
      <c r="B30" t="s">
        <v>128</v>
      </c>
      <c r="C30">
        <v>-0.50241981097049304</v>
      </c>
      <c r="D30">
        <v>0.24461778772022699</v>
      </c>
      <c r="E30">
        <v>3.99856338085108E-2</v>
      </c>
      <c r="F30">
        <v>-0.473172187912828</v>
      </c>
      <c r="G30">
        <v>0.22847560109880599</v>
      </c>
      <c r="H30">
        <v>3.8359115897303897E-2</v>
      </c>
      <c r="I30">
        <v>-0.406712670686244</v>
      </c>
      <c r="J30">
        <v>0.100037941439045</v>
      </c>
      <c r="K30" s="1">
        <v>4.7912299003360901E-5</v>
      </c>
      <c r="L30">
        <v>-0.45442502497573201</v>
      </c>
      <c r="M30">
        <v>9.4046821288154406E-2</v>
      </c>
      <c r="N30" s="1">
        <v>1.35234815340798E-6</v>
      </c>
      <c r="P30" t="str">
        <f t="shared" si="3"/>
        <v>*</v>
      </c>
      <c r="Q30" t="str">
        <f t="shared" si="0"/>
        <v>*</v>
      </c>
      <c r="R30" t="str">
        <f t="shared" si="1"/>
        <v>***</v>
      </c>
      <c r="S30" t="str">
        <f t="shared" si="2"/>
        <v>***</v>
      </c>
    </row>
    <row r="31" spans="1:19" x14ac:dyDescent="0.25">
      <c r="A31">
        <v>30</v>
      </c>
      <c r="B31" t="s">
        <v>129</v>
      </c>
      <c r="C31">
        <v>-0.35928465810597299</v>
      </c>
      <c r="D31">
        <v>0.23922220010103201</v>
      </c>
      <c r="E31">
        <v>0.13312635321338401</v>
      </c>
      <c r="F31">
        <v>-0.28846000444323699</v>
      </c>
      <c r="G31">
        <v>0.22242356888332701</v>
      </c>
      <c r="H31">
        <v>0.19466733247843801</v>
      </c>
      <c r="I31">
        <v>-0.26273226600077898</v>
      </c>
      <c r="J31">
        <v>8.8519875120036007E-2</v>
      </c>
      <c r="K31">
        <v>2.9968620554278202E-3</v>
      </c>
      <c r="L31">
        <v>-0.26283730845152098</v>
      </c>
      <c r="M31">
        <v>8.3292237411081105E-2</v>
      </c>
      <c r="N31">
        <v>1.60166214156389E-3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-0.53003225780560204</v>
      </c>
      <c r="D32">
        <v>0.323833809226727</v>
      </c>
      <c r="E32">
        <v>0.10168447879239099</v>
      </c>
      <c r="F32">
        <v>-0.392959024049784</v>
      </c>
      <c r="G32">
        <v>0.30395366914707</v>
      </c>
      <c r="H32">
        <v>0.19607145322164801</v>
      </c>
      <c r="I32">
        <v>-0.49579550930085797</v>
      </c>
      <c r="J32">
        <v>0.23317233371550999</v>
      </c>
      <c r="K32">
        <v>3.3477868340609201E-2</v>
      </c>
      <c r="L32">
        <v>-0.42645959328005001</v>
      </c>
      <c r="M32">
        <v>0.21962118402251701</v>
      </c>
      <c r="N32">
        <v>5.2161770091866601E-2</v>
      </c>
      <c r="P32" t="str">
        <f t="shared" si="4"/>
        <v/>
      </c>
      <c r="Q32" t="str">
        <f t="shared" si="5"/>
        <v/>
      </c>
      <c r="R32" t="str">
        <f t="shared" si="6"/>
        <v>*</v>
      </c>
      <c r="S32" t="str">
        <f t="shared" si="7"/>
        <v>^</v>
      </c>
    </row>
    <row r="33" spans="1:19" x14ac:dyDescent="0.25">
      <c r="A33">
        <v>32</v>
      </c>
      <c r="B33" t="s">
        <v>106</v>
      </c>
      <c r="C33">
        <v>8.7271419449052007E-2</v>
      </c>
      <c r="D33">
        <v>7.8064352820127497E-2</v>
      </c>
      <c r="E33">
        <v>0.26359176158037001</v>
      </c>
      <c r="F33">
        <v>7.9739127619078198E-2</v>
      </c>
      <c r="G33">
        <v>7.28690073203941E-2</v>
      </c>
      <c r="H33">
        <v>0.27383201192212298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0.169637792543822</v>
      </c>
      <c r="D34">
        <v>0.21992950463793901</v>
      </c>
      <c r="E34">
        <v>0.44051251942200498</v>
      </c>
      <c r="F34">
        <v>0.13967910769702199</v>
      </c>
      <c r="G34">
        <v>0.20836658192356899</v>
      </c>
      <c r="H34">
        <v>0.50263295843121503</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0.30926683274091699</v>
      </c>
      <c r="D35">
        <v>0.27079792909219502</v>
      </c>
      <c r="E35">
        <v>0.25343007848395899</v>
      </c>
      <c r="F35">
        <v>0.25973151199331501</v>
      </c>
      <c r="G35">
        <v>0.25276521828293502</v>
      </c>
      <c r="H35">
        <v>0.30415669118344602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56</v>
      </c>
      <c r="C36">
        <v>0.30144515665377603</v>
      </c>
      <c r="D36">
        <v>0.24763812564365201</v>
      </c>
      <c r="E36">
        <v>0.22349736465301201</v>
      </c>
      <c r="F36">
        <v>0.22305183709738499</v>
      </c>
      <c r="G36">
        <v>0.23457226442183299</v>
      </c>
      <c r="H36">
        <v>0.34166148138425101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58</v>
      </c>
      <c r="C37">
        <v>0.12956423995201199</v>
      </c>
      <c r="D37">
        <v>0.22701467664026101</v>
      </c>
      <c r="E37">
        <v>0.56818222105760496</v>
      </c>
      <c r="F37">
        <v>6.9938654874378101E-2</v>
      </c>
      <c r="G37">
        <v>0.21569668495132399</v>
      </c>
      <c r="H37">
        <v>0.74575226347274903</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60</v>
      </c>
      <c r="C38">
        <v>0.23581377668825601</v>
      </c>
      <c r="D38">
        <v>0.23881985485861601</v>
      </c>
      <c r="E38">
        <v>0.32344032195765499</v>
      </c>
      <c r="F38">
        <v>0.17938742995223</v>
      </c>
      <c r="G38">
        <v>0.22681750584389099</v>
      </c>
      <c r="H38">
        <v>0.42900887196485898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0.26958534690570302</v>
      </c>
      <c r="D39">
        <v>0.222785621579493</v>
      </c>
      <c r="E39">
        <v>0.22625349784437901</v>
      </c>
      <c r="F39">
        <v>0.21709848589349501</v>
      </c>
      <c r="G39">
        <v>0.211782597488123</v>
      </c>
      <c r="H39">
        <v>0.30531568205586102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48</v>
      </c>
      <c r="C40">
        <v>0.30312248292204402</v>
      </c>
      <c r="D40">
        <v>0.30099134673886901</v>
      </c>
      <c r="E40">
        <v>0.31389614392456699</v>
      </c>
      <c r="F40">
        <v>0.22552580499151301</v>
      </c>
      <c r="G40">
        <v>0.282513166733937</v>
      </c>
      <c r="H40">
        <v>0.42470556899333101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55</v>
      </c>
      <c r="C41">
        <v>-1.77617750978366E-3</v>
      </c>
      <c r="D41">
        <v>0.286493174518413</v>
      </c>
      <c r="E41">
        <v>0.99505337069154798</v>
      </c>
      <c r="F41">
        <v>4.8444807013221097E-2</v>
      </c>
      <c r="G41">
        <v>0.268902771448783</v>
      </c>
      <c r="H41">
        <v>0.85702905108823202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0.33360903822531102</v>
      </c>
      <c r="D42">
        <v>0.26515431142993401</v>
      </c>
      <c r="E42">
        <v>0.20833050263118899</v>
      </c>
      <c r="F42">
        <v>0.20007774003047299</v>
      </c>
      <c r="G42">
        <v>0.24991042496941501</v>
      </c>
      <c r="H42">
        <v>0.42336451642537098</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51</v>
      </c>
      <c r="C43">
        <v>3.8657151844164801E-2</v>
      </c>
      <c r="D43">
        <v>0.43250100402831398</v>
      </c>
      <c r="E43">
        <v>0.928779527802435</v>
      </c>
      <c r="F43">
        <v>-1.9293315950665101E-2</v>
      </c>
      <c r="G43">
        <v>0.41130692863372897</v>
      </c>
      <c r="H43">
        <v>0.96258707417651201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52</v>
      </c>
      <c r="C44">
        <v>4.6205027819419001E-2</v>
      </c>
      <c r="D44">
        <v>0.27640396890464403</v>
      </c>
      <c r="E44">
        <v>0.86724034136778805</v>
      </c>
      <c r="F44">
        <v>2.3491242143329701E-2</v>
      </c>
      <c r="G44">
        <v>0.26016785490307098</v>
      </c>
      <c r="H44">
        <v>0.92805466966586403</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67</v>
      </c>
      <c r="C45">
        <v>0.28056763848495497</v>
      </c>
      <c r="D45">
        <v>0.22677965748498999</v>
      </c>
      <c r="E45">
        <v>0.21601963986685099</v>
      </c>
      <c r="F45">
        <v>0.21866905139940901</v>
      </c>
      <c r="G45">
        <v>0.215115737002259</v>
      </c>
      <c r="H45">
        <v>0.30938270810798402</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0.172467722861044</v>
      </c>
      <c r="D46">
        <v>0.24630088609503301</v>
      </c>
      <c r="E46">
        <v>0.483782529791844</v>
      </c>
      <c r="F46">
        <v>0.15154842214845199</v>
      </c>
      <c r="G46">
        <v>0.23200172274387701</v>
      </c>
      <c r="H46">
        <v>0.51361374480663502</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59</v>
      </c>
      <c r="C47">
        <v>0.27393656088755097</v>
      </c>
      <c r="D47">
        <v>0.22922652222640999</v>
      </c>
      <c r="E47">
        <v>0.23206850870972501</v>
      </c>
      <c r="F47">
        <v>0.238587820288549</v>
      </c>
      <c r="G47">
        <v>0.21740810051859599</v>
      </c>
      <c r="H47">
        <v>0.27245819100797702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66</v>
      </c>
      <c r="C48">
        <v>0.26339375139328602</v>
      </c>
      <c r="D48">
        <v>0.23302594948727301</v>
      </c>
      <c r="E48">
        <v>0.25834166286465898</v>
      </c>
      <c r="F48">
        <v>0.21796930148718399</v>
      </c>
      <c r="G48">
        <v>0.22148211681621499</v>
      </c>
      <c r="H48">
        <v>0.325046923750827</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65</v>
      </c>
      <c r="C49">
        <v>0.22278000063400599</v>
      </c>
      <c r="D49">
        <v>0.26797865157841</v>
      </c>
      <c r="E49">
        <v>0.40578447439026399</v>
      </c>
      <c r="F49">
        <v>0.16374737803550099</v>
      </c>
      <c r="G49">
        <v>0.25193689411750703</v>
      </c>
      <c r="H49">
        <v>0.51572197152108201</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53</v>
      </c>
      <c r="C50">
        <v>0.52187461581232497</v>
      </c>
      <c r="D50">
        <v>0.38123336934574098</v>
      </c>
      <c r="E50">
        <v>0.17102704524472401</v>
      </c>
      <c r="F50">
        <v>0.56021743838492799</v>
      </c>
      <c r="G50">
        <v>0.33464338612684302</v>
      </c>
      <c r="H50">
        <v>9.4116264516472495E-2</v>
      </c>
      <c r="I50" t="s">
        <v>169</v>
      </c>
      <c r="J50" t="s">
        <v>169</v>
      </c>
      <c r="K50" t="s">
        <v>169</v>
      </c>
      <c r="L50" t="s">
        <v>169</v>
      </c>
      <c r="M50" t="s">
        <v>169</v>
      </c>
      <c r="N50" t="s">
        <v>169</v>
      </c>
      <c r="P50" t="str">
        <f t="shared" si="4"/>
        <v/>
      </c>
      <c r="Q50" t="str">
        <f t="shared" si="5"/>
        <v>^</v>
      </c>
      <c r="R50" t="str">
        <f t="shared" si="6"/>
        <v/>
      </c>
      <c r="S50" t="str">
        <f t="shared" si="7"/>
        <v/>
      </c>
    </row>
    <row r="51" spans="1:19" x14ac:dyDescent="0.25">
      <c r="A51">
        <v>50</v>
      </c>
      <c r="B51" t="s">
        <v>49</v>
      </c>
      <c r="C51">
        <v>-1.3963529245038299E-2</v>
      </c>
      <c r="D51">
        <v>0.317021299240138</v>
      </c>
      <c r="E51">
        <v>0.96486771384965997</v>
      </c>
      <c r="F51">
        <v>-4.0314906032847203E-3</v>
      </c>
      <c r="G51">
        <v>0.30025332076087702</v>
      </c>
      <c r="H51">
        <v>0.98928715442012505</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47</v>
      </c>
      <c r="C52">
        <v>3.35651077287525E-2</v>
      </c>
      <c r="D52">
        <v>0.26398430312716897</v>
      </c>
      <c r="E52">
        <v>0.898823166612853</v>
      </c>
      <c r="F52">
        <v>8.6325756966133804E-4</v>
      </c>
      <c r="G52">
        <v>0.24758668261945099</v>
      </c>
      <c r="H52">
        <v>0.997218030937844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50</v>
      </c>
      <c r="C53">
        <v>1.32785918221929E-2</v>
      </c>
      <c r="D53">
        <v>0.46208211010521499</v>
      </c>
      <c r="E53">
        <v>0.97707479863768698</v>
      </c>
      <c r="F53">
        <v>9.8077941998010607E-2</v>
      </c>
      <c r="G53">
        <v>0.43415280381348798</v>
      </c>
      <c r="H53">
        <v>0.82127413932492999</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0.748105357118792</v>
      </c>
      <c r="D54">
        <v>0.45257759351719001</v>
      </c>
      <c r="E54">
        <v>9.8333294143888098E-2</v>
      </c>
      <c r="F54">
        <v>0.57637640940332702</v>
      </c>
      <c r="G54">
        <v>0.42166281824200902</v>
      </c>
      <c r="H54">
        <v>0.17165256071704699</v>
      </c>
      <c r="I54" t="s">
        <v>169</v>
      </c>
      <c r="J54" t="s">
        <v>169</v>
      </c>
      <c r="K54" t="s">
        <v>169</v>
      </c>
      <c r="L54" t="s">
        <v>169</v>
      </c>
      <c r="M54" t="s">
        <v>169</v>
      </c>
      <c r="N54" t="s">
        <v>169</v>
      </c>
      <c r="P54" t="str">
        <f t="shared" si="4"/>
        <v>^</v>
      </c>
      <c r="Q54" t="str">
        <f t="shared" si="5"/>
        <v/>
      </c>
      <c r="R54" t="str">
        <f t="shared" si="6"/>
        <v/>
      </c>
      <c r="S54" t="str">
        <f t="shared" si="7"/>
        <v/>
      </c>
    </row>
    <row r="55" spans="1:19" x14ac:dyDescent="0.25">
      <c r="A55">
        <v>54</v>
      </c>
      <c r="B55" t="s">
        <v>74</v>
      </c>
      <c r="C55">
        <v>-0.176804659919193</v>
      </c>
      <c r="D55">
        <v>0.28491236368329398</v>
      </c>
      <c r="E55">
        <v>0.534890450389786</v>
      </c>
      <c r="F55">
        <v>-0.22486229999808099</v>
      </c>
      <c r="G55">
        <v>0.26732404876385502</v>
      </c>
      <c r="H55">
        <v>0.400258299217158</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76</v>
      </c>
      <c r="C56">
        <v>-0.121053515369853</v>
      </c>
      <c r="D56">
        <v>0.292631182644358</v>
      </c>
      <c r="E56">
        <v>0.67911386318975298</v>
      </c>
      <c r="F56">
        <v>-0.15437393230777</v>
      </c>
      <c r="G56">
        <v>0.27625382127076498</v>
      </c>
      <c r="H56">
        <v>0.576290076538862</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78</v>
      </c>
      <c r="C57">
        <v>-0.148132643752096</v>
      </c>
      <c r="D57">
        <v>0.28023521053648498</v>
      </c>
      <c r="E57">
        <v>0.59708218913321698</v>
      </c>
      <c r="F57">
        <v>-0.18586506360010899</v>
      </c>
      <c r="G57">
        <v>0.26434030679258702</v>
      </c>
      <c r="H57">
        <v>0.48197600210466401</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70</v>
      </c>
      <c r="C58">
        <v>-0.147736520638242</v>
      </c>
      <c r="D58">
        <v>0.31929728466705998</v>
      </c>
      <c r="E58">
        <v>0.64358465630115003</v>
      </c>
      <c r="F58">
        <v>-0.111878538474889</v>
      </c>
      <c r="G58">
        <v>0.297757677813761</v>
      </c>
      <c r="H58">
        <v>0.70711252320204598</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71</v>
      </c>
      <c r="C59">
        <v>-8.06419535126221E-2</v>
      </c>
      <c r="D59">
        <v>0.29989634335430998</v>
      </c>
      <c r="E59">
        <v>0.78800708145162301</v>
      </c>
      <c r="F59">
        <v>-0.118268870363003</v>
      </c>
      <c r="G59">
        <v>0.28239352469953499</v>
      </c>
      <c r="H59">
        <v>0.67535593212617095</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68</v>
      </c>
      <c r="C60">
        <v>-0.213647232522193</v>
      </c>
      <c r="D60">
        <v>0.318005910643684</v>
      </c>
      <c r="E60">
        <v>0.501689281820484</v>
      </c>
      <c r="F60">
        <v>-0.26462826410298801</v>
      </c>
      <c r="G60">
        <v>0.29940856393416498</v>
      </c>
      <c r="H60">
        <v>0.376784395255362</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72</v>
      </c>
      <c r="C61">
        <v>-5.2336294136171899E-2</v>
      </c>
      <c r="D61">
        <v>0.28158350583434799</v>
      </c>
      <c r="E61">
        <v>0.85255125419007804</v>
      </c>
      <c r="F61">
        <v>-6.3567084369640106E-2</v>
      </c>
      <c r="G61">
        <v>0.26603240933711197</v>
      </c>
      <c r="H61">
        <v>0.81114831757111305</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75</v>
      </c>
      <c r="C62">
        <v>-0.20037156699390801</v>
      </c>
      <c r="D62">
        <v>0.30144719267914799</v>
      </c>
      <c r="E62">
        <v>0.50624320447452098</v>
      </c>
      <c r="F62">
        <v>-0.22781970542164301</v>
      </c>
      <c r="G62">
        <v>0.28368506459711701</v>
      </c>
      <c r="H62">
        <v>0.42193276745207098</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79</v>
      </c>
      <c r="C63">
        <v>-0.155668233023324</v>
      </c>
      <c r="D63">
        <v>0.28138459005109001</v>
      </c>
      <c r="E63">
        <v>0.58011119161407798</v>
      </c>
      <c r="F63">
        <v>-0.19073374858254999</v>
      </c>
      <c r="G63">
        <v>0.26558215332367202</v>
      </c>
      <c r="H63">
        <v>0.472651048935402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80</v>
      </c>
      <c r="C64">
        <v>-0.199464646680001</v>
      </c>
      <c r="D64">
        <v>0.304828428354607</v>
      </c>
      <c r="E64">
        <v>0.51288599184578798</v>
      </c>
      <c r="F64">
        <v>-0.18928396202831799</v>
      </c>
      <c r="G64">
        <v>0.28790167327192001</v>
      </c>
      <c r="H64">
        <v>0.51088489712431095</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81</v>
      </c>
      <c r="C65">
        <v>-0.16188324361484499</v>
      </c>
      <c r="D65">
        <v>0.29888344417597601</v>
      </c>
      <c r="E65">
        <v>0.58807571752634702</v>
      </c>
      <c r="F65">
        <v>-0.17742885761188801</v>
      </c>
      <c r="G65">
        <v>0.282080580826924</v>
      </c>
      <c r="H65">
        <v>0.52934865638967599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82</v>
      </c>
      <c r="C66">
        <v>-0.20382344781036499</v>
      </c>
      <c r="D66">
        <v>0.29239971009454602</v>
      </c>
      <c r="E66">
        <v>0.48575817030291502</v>
      </c>
      <c r="F66">
        <v>-0.22586410103979401</v>
      </c>
      <c r="G66">
        <v>0.27556704301406598</v>
      </c>
      <c r="H66">
        <v>0.41242481963969602</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77</v>
      </c>
      <c r="C67">
        <v>-0.194033718605332</v>
      </c>
      <c r="D67">
        <v>0.28813792528552701</v>
      </c>
      <c r="E67">
        <v>0.50068922920902603</v>
      </c>
      <c r="F67">
        <v>-0.212250424414683</v>
      </c>
      <c r="G67">
        <v>0.27228428459499798</v>
      </c>
      <c r="H67">
        <v>0.43567480407928599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84</v>
      </c>
      <c r="C68">
        <v>-0.12124401189518901</v>
      </c>
      <c r="D68">
        <v>0.31409714007892198</v>
      </c>
      <c r="E68">
        <v>0.69949073679722495</v>
      </c>
      <c r="F68">
        <v>-0.19537319853739599</v>
      </c>
      <c r="G68">
        <v>0.295386261675952</v>
      </c>
      <c r="H68">
        <v>0.50834557025317795</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-0.25505563123478803</v>
      </c>
      <c r="D69">
        <v>0.52604451990194501</v>
      </c>
      <c r="E69">
        <v>0.62777877960296602</v>
      </c>
      <c r="F69">
        <v>-0.29478187482489399</v>
      </c>
      <c r="G69">
        <v>0.487892289320008</v>
      </c>
      <c r="H69">
        <v>0.54571428670906597</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-0.20542522225885301</v>
      </c>
      <c r="D70">
        <v>0.44695366773406803</v>
      </c>
      <c r="E70">
        <v>0.645794819507302</v>
      </c>
      <c r="F70">
        <v>-0.178235613078703</v>
      </c>
      <c r="G70">
        <v>0.40426520601036697</v>
      </c>
      <c r="H70">
        <v>0.659294198014023</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69</v>
      </c>
      <c r="C71">
        <v>-0.95788716651941197</v>
      </c>
      <c r="D71">
        <v>0.43962096499040298</v>
      </c>
      <c r="E71">
        <v>2.93395970794454E-2</v>
      </c>
      <c r="F71">
        <v>-0.82858709413885401</v>
      </c>
      <c r="G71">
        <v>0.40826224698700597</v>
      </c>
      <c r="H71">
        <v>4.2402687771045097E-2</v>
      </c>
      <c r="I71" t="s">
        <v>169</v>
      </c>
      <c r="J71" t="s">
        <v>169</v>
      </c>
      <c r="K71" t="s">
        <v>169</v>
      </c>
      <c r="L71" t="s">
        <v>169</v>
      </c>
      <c r="M71" t="s">
        <v>169</v>
      </c>
      <c r="N71" t="s">
        <v>169</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0"/>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-8.9369075520542102E-2</v>
      </c>
      <c r="D2">
        <v>9.2789956105429505E-2</v>
      </c>
      <c r="E2">
        <v>0.33548074657425497</v>
      </c>
      <c r="F2">
        <v>-7.4919146084917093E-2</v>
      </c>
      <c r="G2">
        <v>7.58852800703506E-2</v>
      </c>
      <c r="H2">
        <v>0.32351103216001798</v>
      </c>
      <c r="I2">
        <v>-8.0441116509662403E-2</v>
      </c>
      <c r="J2">
        <v>9.1926033324857395E-2</v>
      </c>
      <c r="K2">
        <v>0.38153935540017297</v>
      </c>
      <c r="L2">
        <v>-6.5107275579518994E-2</v>
      </c>
      <c r="M2">
        <v>7.5426662533864902E-2</v>
      </c>
      <c r="N2">
        <v>0.38803494413360701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1.69710047071778E-2</v>
      </c>
      <c r="D3">
        <v>4.3546589540639002E-2</v>
      </c>
      <c r="E3">
        <v>0.69674313308302405</v>
      </c>
      <c r="F3">
        <v>6.4136812039179503E-3</v>
      </c>
      <c r="G3">
        <v>3.7373680757177799E-2</v>
      </c>
      <c r="H3">
        <v>0.86374448498985001</v>
      </c>
      <c r="I3">
        <v>8.6476371282943106E-3</v>
      </c>
      <c r="J3">
        <v>4.3076485452414E-2</v>
      </c>
      <c r="K3">
        <v>0.84089346799956299</v>
      </c>
      <c r="L3">
        <v>-1.4264321814046401E-3</v>
      </c>
      <c r="M3">
        <v>3.7001761724420698E-2</v>
      </c>
      <c r="N3">
        <v>0.96924885943602901</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-8.9533872084563995E-2</v>
      </c>
      <c r="D4">
        <v>4.7243110055324299E-2</v>
      </c>
      <c r="E4">
        <v>5.8069470595824499E-2</v>
      </c>
      <c r="F4">
        <v>-6.6753508770457104E-2</v>
      </c>
      <c r="G4">
        <v>3.6717614217866401E-2</v>
      </c>
      <c r="H4">
        <v>6.9060444266975093E-2</v>
      </c>
      <c r="I4">
        <v>-8.1723803802603606E-2</v>
      </c>
      <c r="J4">
        <v>4.6717050303904897E-2</v>
      </c>
      <c r="K4">
        <v>8.0233008762644706E-2</v>
      </c>
      <c r="L4">
        <v>-6.4804244105151398E-2</v>
      </c>
      <c r="M4">
        <v>3.64373457167863E-2</v>
      </c>
      <c r="N4">
        <v>7.5319859143958307E-2</v>
      </c>
      <c r="P4" t="str">
        <f t="shared" ref="P4:P29" si="3">IF(E4&lt;0.001,"***",IF(E4&lt;0.01,"**",IF(E4&lt;0.05,"*",IF(E4&lt;0.1,"^",""))))</f>
        <v>^</v>
      </c>
      <c r="Q4" t="str">
        <f t="shared" si="0"/>
        <v>^</v>
      </c>
      <c r="R4" t="str">
        <f t="shared" si="1"/>
        <v>^</v>
      </c>
      <c r="S4" t="str">
        <f t="shared" si="2"/>
        <v>^</v>
      </c>
    </row>
    <row r="5" spans="1:19" x14ac:dyDescent="0.25">
      <c r="A5">
        <v>4</v>
      </c>
      <c r="B5" t="s">
        <v>25</v>
      </c>
      <c r="C5">
        <v>-5.0525412643892903E-2</v>
      </c>
      <c r="D5">
        <v>6.2242733477595402E-2</v>
      </c>
      <c r="E5">
        <v>0.41693626181149401</v>
      </c>
      <c r="F5">
        <v>-7.1972742990002295E-2</v>
      </c>
      <c r="G5">
        <v>5.2361919704955698E-2</v>
      </c>
      <c r="H5">
        <v>0.16927890074457599</v>
      </c>
      <c r="I5">
        <v>-3.8824997322131502E-2</v>
      </c>
      <c r="J5">
        <v>6.1483678905544299E-2</v>
      </c>
      <c r="K5">
        <v>0.52773433682475002</v>
      </c>
      <c r="L5">
        <v>-6.3118675957110904E-2</v>
      </c>
      <c r="M5">
        <v>5.1773312220115802E-2</v>
      </c>
      <c r="N5">
        <v>0.22279281860158101</v>
      </c>
      <c r="P5" t="str">
        <f t="shared" si="3"/>
        <v/>
      </c>
      <c r="Q5" t="str">
        <f t="shared" si="0"/>
        <v/>
      </c>
      <c r="R5" t="str">
        <f t="shared" si="1"/>
        <v/>
      </c>
      <c r="S5" t="str">
        <f t="shared" si="2"/>
        <v/>
      </c>
    </row>
    <row r="6" spans="1:19" x14ac:dyDescent="0.25">
      <c r="A6">
        <v>5</v>
      </c>
      <c r="B6" t="s">
        <v>26</v>
      </c>
      <c r="C6">
        <v>0.115487783974541</v>
      </c>
      <c r="D6">
        <v>9.9650050406692794E-2</v>
      </c>
      <c r="E6">
        <v>0.246483283163138</v>
      </c>
      <c r="F6">
        <v>0.158702129198455</v>
      </c>
      <c r="G6">
        <v>8.3732656797525395E-2</v>
      </c>
      <c r="H6">
        <v>5.8046936530931098E-2</v>
      </c>
      <c r="I6">
        <v>0.10209034745952</v>
      </c>
      <c r="J6">
        <v>9.8937940194611093E-2</v>
      </c>
      <c r="K6">
        <v>0.30213654891883202</v>
      </c>
      <c r="L6">
        <v>0.14648102441775401</v>
      </c>
      <c r="M6">
        <v>8.3095813356951903E-2</v>
      </c>
      <c r="N6">
        <v>7.7934786539941805E-2</v>
      </c>
      <c r="P6" t="str">
        <f t="shared" si="3"/>
        <v/>
      </c>
      <c r="Q6" t="str">
        <f t="shared" si="0"/>
        <v>^</v>
      </c>
      <c r="R6" t="str">
        <f t="shared" si="1"/>
        <v/>
      </c>
      <c r="S6" t="str">
        <f t="shared" si="2"/>
        <v>^</v>
      </c>
    </row>
    <row r="7" spans="1:19" x14ac:dyDescent="0.25">
      <c r="A7">
        <v>6</v>
      </c>
      <c r="B7" t="s">
        <v>30</v>
      </c>
      <c r="C7">
        <v>0.121026032803805</v>
      </c>
      <c r="D7">
        <v>5.3794551943890399E-2</v>
      </c>
      <c r="E7">
        <v>2.4462765773542099E-2</v>
      </c>
      <c r="F7">
        <v>9.5323800480238294E-2</v>
      </c>
      <c r="G7">
        <v>4.3246475526225403E-2</v>
      </c>
      <c r="H7">
        <v>2.7510413244592E-2</v>
      </c>
      <c r="I7">
        <v>9.6797297736343907E-2</v>
      </c>
      <c r="J7">
        <v>5.3192773984557899E-2</v>
      </c>
      <c r="K7">
        <v>6.8797809045734501E-2</v>
      </c>
      <c r="L7">
        <v>7.2120112441182105E-2</v>
      </c>
      <c r="M7">
        <v>4.2830469312169099E-2</v>
      </c>
      <c r="N7">
        <v>9.2210540923659795E-2</v>
      </c>
      <c r="P7" t="str">
        <f t="shared" si="3"/>
        <v>*</v>
      </c>
      <c r="Q7" t="str">
        <f t="shared" si="0"/>
        <v>*</v>
      </c>
      <c r="R7" t="str">
        <f t="shared" si="1"/>
        <v>^</v>
      </c>
      <c r="S7" t="str">
        <f t="shared" si="2"/>
        <v>^</v>
      </c>
    </row>
    <row r="8" spans="1:19" x14ac:dyDescent="0.25">
      <c r="A8">
        <v>7</v>
      </c>
      <c r="B8" t="s">
        <v>29</v>
      </c>
      <c r="C8">
        <v>6.9084263597959397E-2</v>
      </c>
      <c r="D8">
        <v>5.1973666664256103E-2</v>
      </c>
      <c r="E8">
        <v>0.183776500270351</v>
      </c>
      <c r="F8">
        <v>6.16008973213623E-2</v>
      </c>
      <c r="G8">
        <v>4.1825041567194098E-2</v>
      </c>
      <c r="H8">
        <v>0.14079867775063601</v>
      </c>
      <c r="I8">
        <v>6.1635306187014502E-2</v>
      </c>
      <c r="J8">
        <v>5.1505381395386497E-2</v>
      </c>
      <c r="K8">
        <v>0.23143246835070899</v>
      </c>
      <c r="L8">
        <v>5.3307628308669197E-2</v>
      </c>
      <c r="M8">
        <v>4.1521062990827598E-2</v>
      </c>
      <c r="N8">
        <v>0.19918760442935199</v>
      </c>
      <c r="P8" t="str">
        <f t="shared" si="3"/>
        <v/>
      </c>
      <c r="Q8" t="str">
        <f t="shared" si="0"/>
        <v/>
      </c>
      <c r="R8" t="str">
        <f t="shared" si="1"/>
        <v/>
      </c>
      <c r="S8" t="str">
        <f t="shared" si="2"/>
        <v/>
      </c>
    </row>
    <row r="9" spans="1:19" x14ac:dyDescent="0.25">
      <c r="A9">
        <v>8</v>
      </c>
      <c r="B9" t="s">
        <v>27</v>
      </c>
      <c r="C9">
        <v>0.28035893725819699</v>
      </c>
      <c r="D9">
        <v>0.110684887766902</v>
      </c>
      <c r="E9">
        <v>1.13108103402801E-2</v>
      </c>
      <c r="F9">
        <v>0.24615123571903499</v>
      </c>
      <c r="G9">
        <v>9.4672075572167003E-2</v>
      </c>
      <c r="H9">
        <v>9.3212744467263704E-3</v>
      </c>
      <c r="I9">
        <v>0.219927781251893</v>
      </c>
      <c r="J9">
        <v>0.107906848893605</v>
      </c>
      <c r="K9">
        <v>4.1537308620787902E-2</v>
      </c>
      <c r="L9">
        <v>0.184681168869164</v>
      </c>
      <c r="M9">
        <v>9.1745866197802395E-2</v>
      </c>
      <c r="N9">
        <v>4.41183673688137E-2</v>
      </c>
      <c r="P9" t="str">
        <f t="shared" si="3"/>
        <v>*</v>
      </c>
      <c r="Q9" t="str">
        <f t="shared" si="0"/>
        <v>**</v>
      </c>
      <c r="R9" t="str">
        <f t="shared" si="1"/>
        <v>*</v>
      </c>
      <c r="S9" t="str">
        <f t="shared" si="2"/>
        <v>*</v>
      </c>
    </row>
    <row r="10" spans="1:19" x14ac:dyDescent="0.25">
      <c r="A10">
        <v>9</v>
      </c>
      <c r="B10" t="s">
        <v>28</v>
      </c>
      <c r="C10">
        <v>0.123384730722376</v>
      </c>
      <c r="D10">
        <v>0.12561174619859999</v>
      </c>
      <c r="E10">
        <v>0.32596653320249802</v>
      </c>
      <c r="F10">
        <v>6.4194455849082496E-2</v>
      </c>
      <c r="G10">
        <v>0.10714768740945101</v>
      </c>
      <c r="H10">
        <v>0.54909203560544995</v>
      </c>
      <c r="I10">
        <v>7.4826592258844596E-2</v>
      </c>
      <c r="J10">
        <v>0.122441357186426</v>
      </c>
      <c r="K10">
        <v>0.54111889643284505</v>
      </c>
      <c r="L10">
        <v>3.1424301801575301E-2</v>
      </c>
      <c r="M10">
        <v>0.10316806964191901</v>
      </c>
      <c r="N10">
        <v>0.76067593079263895</v>
      </c>
      <c r="P10" t="str">
        <f t="shared" si="3"/>
        <v/>
      </c>
      <c r="Q10" t="str">
        <f t="shared" si="0"/>
        <v/>
      </c>
      <c r="R10" t="str">
        <f t="shared" si="1"/>
        <v/>
      </c>
      <c r="S10" t="str">
        <f t="shared" si="2"/>
        <v/>
      </c>
    </row>
    <row r="11" spans="1:19" x14ac:dyDescent="0.25">
      <c r="A11">
        <v>10</v>
      </c>
      <c r="B11" t="s">
        <v>31</v>
      </c>
      <c r="C11">
        <v>-5.3160741780856502E-2</v>
      </c>
      <c r="D11">
        <v>6.9765565331278701E-3</v>
      </c>
      <c r="E11" s="1">
        <v>2.5424107263916101E-14</v>
      </c>
      <c r="F11">
        <v>-5.6901336359951198E-2</v>
      </c>
      <c r="G11">
        <v>6.1264091028593402E-3</v>
      </c>
      <c r="H11" s="1">
        <v>1.57395814132003E-20</v>
      </c>
      <c r="I11">
        <v>-5.1995256420206297E-2</v>
      </c>
      <c r="J11">
        <v>6.91637715277114E-3</v>
      </c>
      <c r="K11" s="1">
        <v>5.5733195836182903E-14</v>
      </c>
      <c r="L11">
        <v>-5.6295468726420397E-2</v>
      </c>
      <c r="M11">
        <v>6.0732028940108799E-3</v>
      </c>
      <c r="N11" s="1">
        <v>1.8704523999074E-20</v>
      </c>
      <c r="P11" t="str">
        <f t="shared" si="3"/>
        <v>***</v>
      </c>
      <c r="Q11" t="str">
        <f t="shared" si="0"/>
        <v>***</v>
      </c>
      <c r="R11" t="str">
        <f t="shared" si="1"/>
        <v>***</v>
      </c>
      <c r="S11" t="str">
        <f t="shared" si="2"/>
        <v>***</v>
      </c>
    </row>
    <row r="12" spans="1:19" x14ac:dyDescent="0.25">
      <c r="A12">
        <v>11</v>
      </c>
      <c r="B12" t="s">
        <v>172</v>
      </c>
      <c r="C12">
        <v>4.2569849882108803E-2</v>
      </c>
      <c r="D12">
        <v>5.2613976881015399E-2</v>
      </c>
      <c r="E12">
        <v>0.41845892709038002</v>
      </c>
      <c r="F12">
        <v>4.16881316370162E-2</v>
      </c>
      <c r="G12">
        <v>4.9493938739183702E-2</v>
      </c>
      <c r="H12">
        <v>0.39962698157147197</v>
      </c>
      <c r="I12">
        <v>4.2115396990306801E-2</v>
      </c>
      <c r="J12">
        <v>5.2213596667851699E-2</v>
      </c>
      <c r="K12">
        <v>0.419897968050437</v>
      </c>
      <c r="L12">
        <v>4.5648568408327199E-2</v>
      </c>
      <c r="M12">
        <v>4.9105500757585401E-2</v>
      </c>
      <c r="N12">
        <v>0.35257722642279199</v>
      </c>
      <c r="P12" t="str">
        <f t="shared" si="3"/>
        <v/>
      </c>
      <c r="Q12" t="str">
        <f t="shared" si="0"/>
        <v/>
      </c>
      <c r="R12" t="str">
        <f t="shared" si="1"/>
        <v/>
      </c>
      <c r="S12" t="str">
        <f t="shared" si="2"/>
        <v/>
      </c>
    </row>
    <row r="13" spans="1:19" x14ac:dyDescent="0.25">
      <c r="A13">
        <v>12</v>
      </c>
      <c r="B13" t="s">
        <v>32</v>
      </c>
      <c r="C13">
        <v>9.4626092691387793E-3</v>
      </c>
      <c r="D13">
        <v>2.1897158518414901E-2</v>
      </c>
      <c r="E13">
        <v>0.66564062047461803</v>
      </c>
      <c r="F13">
        <v>1.46660068158437E-2</v>
      </c>
      <c r="G13">
        <v>1.9403881242565899E-2</v>
      </c>
      <c r="H13">
        <v>0.44975201570763002</v>
      </c>
      <c r="I13">
        <v>8.6252857622774997E-3</v>
      </c>
      <c r="J13">
        <v>2.1710359997969601E-2</v>
      </c>
      <c r="K13">
        <v>0.69115440734530897</v>
      </c>
      <c r="L13">
        <v>1.2409039693602599E-2</v>
      </c>
      <c r="M13">
        <v>1.92990474003948E-2</v>
      </c>
      <c r="N13">
        <v>0.52023243096574301</v>
      </c>
      <c r="P13" t="str">
        <f t="shared" si="3"/>
        <v/>
      </c>
      <c r="Q13" t="str">
        <f t="shared" si="0"/>
        <v/>
      </c>
      <c r="R13" t="str">
        <f t="shared" si="1"/>
        <v/>
      </c>
      <c r="S13" t="str">
        <f t="shared" si="2"/>
        <v/>
      </c>
    </row>
    <row r="14" spans="1:19" x14ac:dyDescent="0.25">
      <c r="A14">
        <v>13</v>
      </c>
      <c r="B14" t="s">
        <v>33</v>
      </c>
      <c r="C14">
        <v>3.0268735349564899E-2</v>
      </c>
      <c r="D14">
        <v>6.69958926903265E-3</v>
      </c>
      <c r="E14" s="1">
        <v>6.2426878846277802E-6</v>
      </c>
      <c r="F14">
        <v>2.7596603220377099E-2</v>
      </c>
      <c r="G14">
        <v>6.0625627302733501E-3</v>
      </c>
      <c r="H14" s="1">
        <v>5.3145934039476899E-6</v>
      </c>
      <c r="I14">
        <v>3.0178988018157899E-2</v>
      </c>
      <c r="J14">
        <v>6.6702774526292896E-3</v>
      </c>
      <c r="K14" s="1">
        <v>6.0567737614203301E-6</v>
      </c>
      <c r="L14">
        <v>2.8002327889307999E-2</v>
      </c>
      <c r="M14">
        <v>6.0520876031256096E-3</v>
      </c>
      <c r="N14" s="1">
        <v>3.71202187779129E-6</v>
      </c>
      <c r="P14" t="str">
        <f t="shared" si="3"/>
        <v>***</v>
      </c>
      <c r="Q14" t="str">
        <f t="shared" si="0"/>
        <v>***</v>
      </c>
      <c r="R14" t="str">
        <f t="shared" si="1"/>
        <v>***</v>
      </c>
      <c r="S14" t="str">
        <f t="shared" si="2"/>
        <v>***</v>
      </c>
    </row>
    <row r="15" spans="1:19" x14ac:dyDescent="0.25">
      <c r="A15">
        <v>14</v>
      </c>
      <c r="B15" t="s">
        <v>117</v>
      </c>
      <c r="C15">
        <v>-1.7114965028707099E-2</v>
      </c>
      <c r="D15">
        <v>1.0510903648662201E-2</v>
      </c>
      <c r="E15">
        <v>0.103460067241692</v>
      </c>
      <c r="F15">
        <v>-1.8590413059051899E-2</v>
      </c>
      <c r="G15">
        <v>9.1746055320653195E-3</v>
      </c>
      <c r="H15">
        <v>4.2735057379505698E-2</v>
      </c>
      <c r="I15">
        <v>-1.8988613379545001E-2</v>
      </c>
      <c r="J15">
        <v>1.04300702819156E-2</v>
      </c>
      <c r="K15">
        <v>6.8673116952404106E-2</v>
      </c>
      <c r="L15">
        <v>-2.0205716801185401E-2</v>
      </c>
      <c r="M15">
        <v>9.1226266956325897E-3</v>
      </c>
      <c r="N15">
        <v>2.6766846839206701E-2</v>
      </c>
      <c r="P15" t="str">
        <f t="shared" si="3"/>
        <v/>
      </c>
      <c r="Q15" t="str">
        <f t="shared" si="0"/>
        <v>*</v>
      </c>
      <c r="R15" t="str">
        <f t="shared" si="1"/>
        <v>^</v>
      </c>
      <c r="S15" t="str">
        <f t="shared" si="2"/>
        <v>*</v>
      </c>
    </row>
    <row r="16" spans="1:19" x14ac:dyDescent="0.25">
      <c r="A16">
        <v>15</v>
      </c>
      <c r="B16" t="s">
        <v>34</v>
      </c>
      <c r="C16">
        <v>4.0337573261740103E-3</v>
      </c>
      <c r="D16">
        <v>1.0526620497457999E-3</v>
      </c>
      <c r="E16">
        <v>1.2712716903662299E-4</v>
      </c>
      <c r="F16">
        <v>3.25177348313029E-3</v>
      </c>
      <c r="G16">
        <v>7.8066282086957598E-4</v>
      </c>
      <c r="H16" s="1">
        <v>3.1080614499473001E-5</v>
      </c>
      <c r="I16">
        <v>4.2166883142500796E-3</v>
      </c>
      <c r="J16">
        <v>1.03738015131238E-3</v>
      </c>
      <c r="K16" s="1">
        <v>4.8084502056844302E-5</v>
      </c>
      <c r="L16">
        <v>3.4743424009545799E-3</v>
      </c>
      <c r="M16">
        <v>7.6993992987334605E-4</v>
      </c>
      <c r="N16" s="1">
        <v>6.4072460900197998E-6</v>
      </c>
      <c r="P16" t="str">
        <f t="shared" si="3"/>
        <v>***</v>
      </c>
      <c r="Q16" t="str">
        <f t="shared" si="0"/>
        <v>***</v>
      </c>
      <c r="R16" t="str">
        <f t="shared" si="1"/>
        <v>***</v>
      </c>
      <c r="S16" t="str">
        <f t="shared" si="2"/>
        <v>***</v>
      </c>
    </row>
    <row r="17" spans="1:19" x14ac:dyDescent="0.25">
      <c r="A17">
        <v>16</v>
      </c>
      <c r="B17" t="s">
        <v>35</v>
      </c>
      <c r="C17">
        <v>-5.2731153031353704E-4</v>
      </c>
      <c r="D17">
        <v>3.7170967936290698E-4</v>
      </c>
      <c r="E17">
        <v>0.15601238621803801</v>
      </c>
      <c r="F17">
        <v>-3.5696534026227202E-4</v>
      </c>
      <c r="G17">
        <v>3.4544336285466902E-4</v>
      </c>
      <c r="H17">
        <v>0.30143818449119397</v>
      </c>
      <c r="I17">
        <v>-4.2333921328552998E-4</v>
      </c>
      <c r="J17">
        <v>3.5910707055095901E-4</v>
      </c>
      <c r="K17">
        <v>0.23845143018533699</v>
      </c>
      <c r="L17">
        <v>-3.2367220784439301E-4</v>
      </c>
      <c r="M17">
        <v>3.3263337667337699E-4</v>
      </c>
      <c r="N17">
        <v>0.33052352102869897</v>
      </c>
      <c r="P17" t="str">
        <f t="shared" si="3"/>
        <v/>
      </c>
      <c r="Q17" t="str">
        <f t="shared" si="0"/>
        <v/>
      </c>
      <c r="R17" t="str">
        <f t="shared" si="1"/>
        <v/>
      </c>
      <c r="S17" t="str">
        <f t="shared" si="2"/>
        <v/>
      </c>
    </row>
    <row r="18" spans="1:19" x14ac:dyDescent="0.25">
      <c r="A18">
        <v>17</v>
      </c>
      <c r="B18" t="s">
        <v>36</v>
      </c>
      <c r="C18">
        <v>2.7429552397221802E-4</v>
      </c>
      <c r="D18">
        <v>1.7244547100155099E-4</v>
      </c>
      <c r="E18">
        <v>0.111694717335941</v>
      </c>
      <c r="F18">
        <v>5.2794143585419299E-4</v>
      </c>
      <c r="G18">
        <v>1.4020934217043299E-4</v>
      </c>
      <c r="H18">
        <v>1.6629605702178499E-4</v>
      </c>
      <c r="I18">
        <v>2.5502793445408199E-4</v>
      </c>
      <c r="J18">
        <v>1.7008730883879799E-4</v>
      </c>
      <c r="K18">
        <v>0.13377138198993599</v>
      </c>
      <c r="L18">
        <v>5.1917671730139405E-4</v>
      </c>
      <c r="M18">
        <v>1.3812314213648699E-4</v>
      </c>
      <c r="N18">
        <v>1.7073295486148601E-4</v>
      </c>
      <c r="P18" t="str">
        <f t="shared" si="3"/>
        <v/>
      </c>
      <c r="Q18" t="str">
        <f t="shared" si="0"/>
        <v>***</v>
      </c>
      <c r="R18" t="str">
        <f t="shared" si="1"/>
        <v/>
      </c>
      <c r="S18" t="str">
        <f t="shared" si="2"/>
        <v>***</v>
      </c>
    </row>
    <row r="19" spans="1:19" x14ac:dyDescent="0.25">
      <c r="A19">
        <v>18</v>
      </c>
      <c r="B19" t="s">
        <v>37</v>
      </c>
      <c r="C19">
        <v>1.9149557583443499E-2</v>
      </c>
      <c r="D19">
        <v>3.7709093024751499E-2</v>
      </c>
      <c r="E19">
        <v>0.61157723967182898</v>
      </c>
      <c r="F19">
        <v>4.5574455393392497E-3</v>
      </c>
      <c r="G19">
        <v>3.2806126266216998E-2</v>
      </c>
      <c r="H19">
        <v>0.88951292139401394</v>
      </c>
      <c r="I19">
        <v>1.8931148999904699E-2</v>
      </c>
      <c r="J19">
        <v>3.7368402812617503E-2</v>
      </c>
      <c r="K19">
        <v>0.61242957120249497</v>
      </c>
      <c r="L19">
        <v>5.8026142002634597E-3</v>
      </c>
      <c r="M19">
        <v>3.2531466025160001E-2</v>
      </c>
      <c r="N19">
        <v>0.85843297274411001</v>
      </c>
      <c r="P19" t="str">
        <f t="shared" si="3"/>
        <v/>
      </c>
      <c r="Q19" t="str">
        <f t="shared" si="0"/>
        <v/>
      </c>
      <c r="R19" t="str">
        <f t="shared" si="1"/>
        <v/>
      </c>
      <c r="S19" t="str">
        <f t="shared" si="2"/>
        <v/>
      </c>
    </row>
    <row r="20" spans="1:19" x14ac:dyDescent="0.25">
      <c r="A20">
        <v>19</v>
      </c>
      <c r="B20" t="s">
        <v>38</v>
      </c>
      <c r="C20">
        <v>0.132695038672828</v>
      </c>
      <c r="D20">
        <v>5.2438642393802498E-2</v>
      </c>
      <c r="E20">
        <v>1.1390594170440501E-2</v>
      </c>
      <c r="F20">
        <v>6.9239244123337401E-2</v>
      </c>
      <c r="G20">
        <v>4.4737415282805199E-2</v>
      </c>
      <c r="H20">
        <v>0.12169913762699</v>
      </c>
      <c r="I20">
        <v>0.13313296052969401</v>
      </c>
      <c r="J20">
        <v>5.2034189310580001E-2</v>
      </c>
      <c r="K20">
        <v>1.05104559211356E-2</v>
      </c>
      <c r="L20">
        <v>7.0137513827116402E-2</v>
      </c>
      <c r="M20">
        <v>4.4486925919377203E-2</v>
      </c>
      <c r="N20">
        <v>0.11489056134482201</v>
      </c>
      <c r="P20" t="str">
        <f t="shared" si="3"/>
        <v>*</v>
      </c>
      <c r="Q20" t="str">
        <f t="shared" si="0"/>
        <v/>
      </c>
      <c r="R20" t="str">
        <f t="shared" si="1"/>
        <v>*</v>
      </c>
      <c r="S20" t="str">
        <f t="shared" si="2"/>
        <v/>
      </c>
    </row>
    <row r="21" spans="1:19" x14ac:dyDescent="0.25">
      <c r="A21">
        <v>20</v>
      </c>
      <c r="B21" t="s">
        <v>40</v>
      </c>
      <c r="C21">
        <v>-0.241592338197479</v>
      </c>
      <c r="D21">
        <v>0.10411529352285601</v>
      </c>
      <c r="E21">
        <v>2.0317582076663902E-2</v>
      </c>
      <c r="F21">
        <v>-0.16803214121007601</v>
      </c>
      <c r="G21">
        <v>7.64188615286895E-2</v>
      </c>
      <c r="H21">
        <v>2.7889960435022801E-2</v>
      </c>
      <c r="I21">
        <v>-0.21055335679372</v>
      </c>
      <c r="J21">
        <v>0.102840921130237</v>
      </c>
      <c r="K21">
        <v>4.0621826776506498E-2</v>
      </c>
      <c r="L21">
        <v>-0.138604998398447</v>
      </c>
      <c r="M21">
        <v>7.5828992859884398E-2</v>
      </c>
      <c r="N21">
        <v>6.7570138963359894E-2</v>
      </c>
      <c r="P21" t="str">
        <f t="shared" si="3"/>
        <v>*</v>
      </c>
      <c r="Q21" t="str">
        <f t="shared" si="0"/>
        <v>*</v>
      </c>
      <c r="R21" t="str">
        <f t="shared" si="1"/>
        <v>*</v>
      </c>
      <c r="S21" t="str">
        <f t="shared" si="2"/>
        <v>^</v>
      </c>
    </row>
    <row r="22" spans="1:19" x14ac:dyDescent="0.25">
      <c r="A22">
        <v>21</v>
      </c>
      <c r="B22" t="s">
        <v>41</v>
      </c>
      <c r="C22">
        <v>-8.4593576379875302E-2</v>
      </c>
      <c r="D22">
        <v>9.1759234017334101E-2</v>
      </c>
      <c r="E22">
        <v>0.356576540516511</v>
      </c>
      <c r="F22">
        <v>-5.3293223704961097E-2</v>
      </c>
      <c r="G22">
        <v>6.8121779273220204E-2</v>
      </c>
      <c r="H22">
        <v>0.43402486831179299</v>
      </c>
      <c r="I22">
        <v>-5.6656502004585101E-2</v>
      </c>
      <c r="J22">
        <v>9.03238330693939E-2</v>
      </c>
      <c r="K22">
        <v>0.53048900408131705</v>
      </c>
      <c r="L22">
        <v>-2.5244062715850502E-2</v>
      </c>
      <c r="M22">
        <v>6.7205952532944202E-2</v>
      </c>
      <c r="N22">
        <v>0.70719761853824203</v>
      </c>
      <c r="P22" t="str">
        <f t="shared" si="3"/>
        <v/>
      </c>
      <c r="Q22" t="str">
        <f t="shared" si="0"/>
        <v/>
      </c>
      <c r="R22" t="str">
        <f t="shared" si="1"/>
        <v/>
      </c>
      <c r="S22" t="str">
        <f t="shared" si="2"/>
        <v/>
      </c>
    </row>
    <row r="23" spans="1:19" x14ac:dyDescent="0.25">
      <c r="A23">
        <v>22</v>
      </c>
      <c r="B23" t="s">
        <v>39</v>
      </c>
      <c r="C23">
        <v>-9.4689960677841106E-2</v>
      </c>
      <c r="D23">
        <v>0.100926317148837</v>
      </c>
      <c r="E23">
        <v>0.34813710782729401</v>
      </c>
      <c r="F23">
        <v>-5.8003018643739503E-2</v>
      </c>
      <c r="G23">
        <v>7.4548351182485498E-2</v>
      </c>
      <c r="H23">
        <v>0.43653420758594602</v>
      </c>
      <c r="I23">
        <v>-5.7441996613341602E-2</v>
      </c>
      <c r="J23">
        <v>9.95620578589448E-2</v>
      </c>
      <c r="K23">
        <v>0.56397548980329504</v>
      </c>
      <c r="L23">
        <v>-2.5489079933587299E-2</v>
      </c>
      <c r="M23">
        <v>7.3710170065800704E-2</v>
      </c>
      <c r="N23">
        <v>0.72949197365386498</v>
      </c>
      <c r="P23" t="str">
        <f t="shared" si="3"/>
        <v/>
      </c>
      <c r="Q23" t="str">
        <f t="shared" si="0"/>
        <v/>
      </c>
      <c r="R23" t="str">
        <f t="shared" si="1"/>
        <v/>
      </c>
      <c r="S23" t="str">
        <f t="shared" si="2"/>
        <v/>
      </c>
    </row>
    <row r="24" spans="1:19" x14ac:dyDescent="0.25">
      <c r="A24">
        <v>23</v>
      </c>
      <c r="B24" t="s">
        <v>43</v>
      </c>
      <c r="C24">
        <v>-9.4869546391473505E-2</v>
      </c>
      <c r="D24">
        <v>1.01805375905303E-2</v>
      </c>
      <c r="E24">
        <v>0</v>
      </c>
      <c r="F24">
        <v>-8.3170619536468204E-2</v>
      </c>
      <c r="G24">
        <v>9.5191525827416201E-3</v>
      </c>
      <c r="H24" s="1">
        <v>2.3898596282835401E-18</v>
      </c>
      <c r="I24">
        <v>-9.2975382830073797E-2</v>
      </c>
      <c r="J24">
        <v>1.00746284184713E-2</v>
      </c>
      <c r="K24">
        <v>0</v>
      </c>
      <c r="L24">
        <v>-8.1311160760839996E-2</v>
      </c>
      <c r="M24">
        <v>9.4191648072676406E-3</v>
      </c>
      <c r="N24" s="1">
        <v>6.0013052720825001E-18</v>
      </c>
      <c r="P24" t="str">
        <f t="shared" si="3"/>
        <v>***</v>
      </c>
      <c r="Q24" t="str">
        <f t="shared" si="0"/>
        <v>***</v>
      </c>
      <c r="R24" t="str">
        <f t="shared" si="1"/>
        <v>***</v>
      </c>
      <c r="S24" t="str">
        <f t="shared" si="2"/>
        <v>***</v>
      </c>
    </row>
    <row r="25" spans="1:19" x14ac:dyDescent="0.25">
      <c r="A25">
        <v>24</v>
      </c>
      <c r="B25" t="s">
        <v>44</v>
      </c>
      <c r="C25">
        <v>4.2784281411631903E-2</v>
      </c>
      <c r="D25">
        <v>3.5025422794913198E-2</v>
      </c>
      <c r="E25">
        <v>0.22188890660657701</v>
      </c>
      <c r="F25">
        <v>3.8793137188266699E-2</v>
      </c>
      <c r="G25">
        <v>3.2719464349770799E-2</v>
      </c>
      <c r="H25">
        <v>0.23576894850290001</v>
      </c>
      <c r="I25">
        <v>3.4205492468513801E-2</v>
      </c>
      <c r="J25">
        <v>3.3762100832576802E-2</v>
      </c>
      <c r="K25">
        <v>0.31099672304255799</v>
      </c>
      <c r="L25">
        <v>3.27078075681893E-2</v>
      </c>
      <c r="M25">
        <v>3.15671316992399E-2</v>
      </c>
      <c r="N25">
        <v>0.300139201755522</v>
      </c>
      <c r="P25" t="str">
        <f t="shared" si="3"/>
        <v/>
      </c>
      <c r="Q25" t="str">
        <f t="shared" si="0"/>
        <v/>
      </c>
      <c r="R25" t="str">
        <f t="shared" si="1"/>
        <v/>
      </c>
      <c r="S25" t="str">
        <f t="shared" si="2"/>
        <v/>
      </c>
    </row>
    <row r="26" spans="1:19" x14ac:dyDescent="0.25">
      <c r="A26">
        <v>25</v>
      </c>
      <c r="B26" t="s">
        <v>130</v>
      </c>
      <c r="C26">
        <v>0.27878785274256601</v>
      </c>
      <c r="D26">
        <v>0.396099137137019</v>
      </c>
      <c r="E26">
        <v>0.48153645184584798</v>
      </c>
      <c r="F26">
        <v>0.33211410827350002</v>
      </c>
      <c r="G26">
        <v>0.36353851565746798</v>
      </c>
      <c r="H26">
        <v>0.36094829238161502</v>
      </c>
      <c r="I26">
        <v>-9.9698167051352093E-2</v>
      </c>
      <c r="J26">
        <v>4.33677013380218E-2</v>
      </c>
      <c r="K26">
        <v>2.15104109035241E-2</v>
      </c>
      <c r="L26">
        <v>-0.131701923144876</v>
      </c>
      <c r="M26">
        <v>4.0117934296571199E-2</v>
      </c>
      <c r="N26">
        <v>1.02756401871104E-3</v>
      </c>
      <c r="P26" t="str">
        <f t="shared" si="3"/>
        <v/>
      </c>
      <c r="Q26" t="str">
        <f t="shared" si="0"/>
        <v/>
      </c>
      <c r="R26" t="str">
        <f t="shared" si="1"/>
        <v>*</v>
      </c>
      <c r="S26" t="str">
        <f t="shared" si="2"/>
        <v>**</v>
      </c>
    </row>
    <row r="27" spans="1:19" x14ac:dyDescent="0.25">
      <c r="A27">
        <v>26</v>
      </c>
      <c r="B27" t="s">
        <v>144</v>
      </c>
      <c r="C27">
        <v>-0.277410156067259</v>
      </c>
      <c r="D27">
        <v>0.45458285421186201</v>
      </c>
      <c r="E27">
        <v>0.54169480060564201</v>
      </c>
      <c r="F27">
        <v>-9.6877590838754093E-2</v>
      </c>
      <c r="G27">
        <v>0.42106143404697199</v>
      </c>
      <c r="H27">
        <v>0.81803001892046001</v>
      </c>
      <c r="I27">
        <v>-0.71755584945024897</v>
      </c>
      <c r="J27">
        <v>0.21732790662683699</v>
      </c>
      <c r="K27">
        <v>9.6094016737213695E-4</v>
      </c>
      <c r="L27">
        <v>-0.63297958899739204</v>
      </c>
      <c r="M27">
        <v>0.20642707483230399</v>
      </c>
      <c r="N27">
        <v>2.1668273229372898E-3</v>
      </c>
      <c r="P27" t="str">
        <f t="shared" si="3"/>
        <v/>
      </c>
      <c r="Q27" t="str">
        <f t="shared" si="0"/>
        <v/>
      </c>
      <c r="R27" t="str">
        <f t="shared" si="1"/>
        <v>***</v>
      </c>
      <c r="S27" t="str">
        <f t="shared" si="2"/>
        <v>**</v>
      </c>
    </row>
    <row r="28" spans="1:19" x14ac:dyDescent="0.25">
      <c r="A28">
        <v>27</v>
      </c>
      <c r="B28" t="s">
        <v>46</v>
      </c>
      <c r="C28">
        <v>1.9953737061266401E-2</v>
      </c>
      <c r="D28">
        <v>0.41514281108193801</v>
      </c>
      <c r="E28">
        <v>0.96166463601131902</v>
      </c>
      <c r="F28">
        <v>0.116485258593597</v>
      </c>
      <c r="G28">
        <v>0.38157556577143498</v>
      </c>
      <c r="H28">
        <v>0.76015715840159603</v>
      </c>
      <c r="I28">
        <v>-0.33561785270954703</v>
      </c>
      <c r="J28">
        <v>0.122541515530791</v>
      </c>
      <c r="K28">
        <v>6.1662112827212097E-3</v>
      </c>
      <c r="L28">
        <v>-0.33386678034475298</v>
      </c>
      <c r="M28">
        <v>0.114224650209822</v>
      </c>
      <c r="N28">
        <v>3.4679225746635498E-3</v>
      </c>
      <c r="P28" t="str">
        <f t="shared" si="3"/>
        <v/>
      </c>
      <c r="Q28" t="str">
        <f t="shared" si="0"/>
        <v/>
      </c>
      <c r="R28" t="str">
        <f t="shared" si="1"/>
        <v>**</v>
      </c>
      <c r="S28" t="str">
        <f t="shared" si="2"/>
        <v>**</v>
      </c>
    </row>
    <row r="29" spans="1:19" x14ac:dyDescent="0.25">
      <c r="A29">
        <v>28</v>
      </c>
      <c r="B29" t="s">
        <v>128</v>
      </c>
      <c r="C29">
        <v>-4.0609121223959599E-2</v>
      </c>
      <c r="D29">
        <v>0.41962292400460799</v>
      </c>
      <c r="E29">
        <v>0.92290486444636699</v>
      </c>
      <c r="F29">
        <v>8.0048185218392701E-3</v>
      </c>
      <c r="G29">
        <v>0.38673563978905601</v>
      </c>
      <c r="H29">
        <v>0.98348622565315402</v>
      </c>
      <c r="I29">
        <v>-0.40825810346543001</v>
      </c>
      <c r="J29">
        <v>0.141238399747671</v>
      </c>
      <c r="K29">
        <v>3.84555814775356E-3</v>
      </c>
      <c r="L29">
        <v>-0.44626310016875698</v>
      </c>
      <c r="M29">
        <v>0.133584649840124</v>
      </c>
      <c r="N29">
        <v>8.3574541159048895E-4</v>
      </c>
      <c r="P29" t="str">
        <f t="shared" si="3"/>
        <v/>
      </c>
      <c r="Q29" t="str">
        <f t="shared" si="0"/>
        <v/>
      </c>
      <c r="R29" t="str">
        <f t="shared" si="1"/>
        <v>**</v>
      </c>
      <c r="S29" t="str">
        <f t="shared" si="2"/>
        <v>***</v>
      </c>
    </row>
    <row r="30" spans="1:19" x14ac:dyDescent="0.25">
      <c r="A30">
        <v>29</v>
      </c>
      <c r="B30" t="s">
        <v>129</v>
      </c>
      <c r="C30">
        <v>0.19548946609401999</v>
      </c>
      <c r="D30">
        <v>0.41735410430344499</v>
      </c>
      <c r="E30">
        <v>0.63949719129252802</v>
      </c>
      <c r="F30">
        <v>0.26768720690901499</v>
      </c>
      <c r="G30">
        <v>0.38438639118915602</v>
      </c>
      <c r="H30">
        <v>0.48617750943295501</v>
      </c>
      <c r="I30">
        <v>-0.17593703722997001</v>
      </c>
      <c r="J30">
        <v>0.128867009590269</v>
      </c>
      <c r="K30">
        <v>0.17217119088761901</v>
      </c>
      <c r="L30">
        <v>-0.19807145289491801</v>
      </c>
      <c r="M30">
        <v>0.121519998375779</v>
      </c>
      <c r="N30">
        <v>0.103112183966427</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0.12832495373486699</v>
      </c>
      <c r="D31">
        <v>0.53339513510935399</v>
      </c>
      <c r="E31">
        <v>0.80987955966023395</v>
      </c>
      <c r="F31">
        <v>0.18584974348479799</v>
      </c>
      <c r="G31">
        <v>0.49131894405328502</v>
      </c>
      <c r="H31">
        <v>0.70523225680808499</v>
      </c>
      <c r="I31">
        <v>-0.34711959039025397</v>
      </c>
      <c r="J31">
        <v>0.34784586991283301</v>
      </c>
      <c r="K31">
        <v>0.31832200095519098</v>
      </c>
      <c r="L31">
        <v>-0.38512357775681999</v>
      </c>
      <c r="M31">
        <v>0.31845436691059498</v>
      </c>
      <c r="N31">
        <v>0.226527457571185</v>
      </c>
      <c r="P31" t="str">
        <f t="shared" si="4"/>
        <v/>
      </c>
      <c r="Q31" t="str">
        <f t="shared" si="5"/>
        <v/>
      </c>
      <c r="R31" t="str">
        <f t="shared" si="6"/>
        <v/>
      </c>
      <c r="S31" t="str">
        <f t="shared" si="7"/>
        <v/>
      </c>
    </row>
    <row r="32" spans="1:19" x14ac:dyDescent="0.25">
      <c r="A32">
        <v>31</v>
      </c>
      <c r="B32" t="s">
        <v>106</v>
      </c>
      <c r="C32">
        <v>0.15892762409528199</v>
      </c>
      <c r="D32">
        <v>0.11920906673312399</v>
      </c>
      <c r="E32">
        <v>0.18247141856551</v>
      </c>
      <c r="F32">
        <v>0.146246075085609</v>
      </c>
      <c r="G32">
        <v>0.11227724106805</v>
      </c>
      <c r="H32">
        <v>0.192730400542792</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60</v>
      </c>
      <c r="C33">
        <v>0.275739655763523</v>
      </c>
      <c r="D33">
        <v>0.290781776720555</v>
      </c>
      <c r="E33">
        <v>0.342991983640687</v>
      </c>
      <c r="F33">
        <v>0.14552683331447699</v>
      </c>
      <c r="G33">
        <v>0.27121067210676503</v>
      </c>
      <c r="H33">
        <v>0.59155620598949699</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64</v>
      </c>
      <c r="C34">
        <v>0.82160131976694495</v>
      </c>
      <c r="D34">
        <v>0.51754386507941996</v>
      </c>
      <c r="E34">
        <v>0.112399257212698</v>
      </c>
      <c r="F34">
        <v>0.77394393990117105</v>
      </c>
      <c r="G34">
        <v>0.48891461559893501</v>
      </c>
      <c r="H34">
        <v>0.113425145725065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62</v>
      </c>
      <c r="C35">
        <v>0.21094761069218501</v>
      </c>
      <c r="D35">
        <v>0.266456523228846</v>
      </c>
      <c r="E35">
        <v>0.42854879634880999</v>
      </c>
      <c r="F35">
        <v>0.14233029922872001</v>
      </c>
      <c r="G35">
        <v>0.24658674327024799</v>
      </c>
      <c r="H35">
        <v>0.56380317643161904</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0.267418992772678</v>
      </c>
      <c r="D36">
        <v>0.26985046747443903</v>
      </c>
      <c r="E36">
        <v>0.32169068400400003</v>
      </c>
      <c r="F36">
        <v>0.17459130777457299</v>
      </c>
      <c r="G36">
        <v>0.25117829171608902</v>
      </c>
      <c r="H36">
        <v>0.48699942770397198</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54</v>
      </c>
      <c r="C37">
        <v>0.47287895324111601</v>
      </c>
      <c r="D37">
        <v>0.314440500532706</v>
      </c>
      <c r="E37">
        <v>0.13261376364783201</v>
      </c>
      <c r="F37">
        <v>0.22770095396538301</v>
      </c>
      <c r="G37">
        <v>0.29150287962811899</v>
      </c>
      <c r="H37">
        <v>0.43472743182456403</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51</v>
      </c>
      <c r="C38">
        <v>-6.4354647698382103E-2</v>
      </c>
      <c r="D38">
        <v>0.53998301965814599</v>
      </c>
      <c r="E38">
        <v>0.90513352690808002</v>
      </c>
      <c r="F38">
        <v>-0.20454893243952099</v>
      </c>
      <c r="G38">
        <v>0.514406413185303</v>
      </c>
      <c r="H38">
        <v>0.690895045959805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56</v>
      </c>
      <c r="C39">
        <v>0.384319018104681</v>
      </c>
      <c r="D39">
        <v>0.29181692737941201</v>
      </c>
      <c r="E39">
        <v>0.18784307593664501</v>
      </c>
      <c r="F39">
        <v>0.285771104712643</v>
      </c>
      <c r="G39">
        <v>0.271452553289104</v>
      </c>
      <c r="H39">
        <v>0.29245655014153199</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52</v>
      </c>
      <c r="C40">
        <v>-6.6966329952538206E-2</v>
      </c>
      <c r="D40">
        <v>0.33266288267654698</v>
      </c>
      <c r="E40">
        <v>0.84046096666196701</v>
      </c>
      <c r="F40">
        <v>-0.121392077577609</v>
      </c>
      <c r="G40">
        <v>0.30823790527880801</v>
      </c>
      <c r="H40">
        <v>0.69370956406959905</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58</v>
      </c>
      <c r="C41">
        <v>0.174781926534017</v>
      </c>
      <c r="D41">
        <v>0.27749507361272302</v>
      </c>
      <c r="E41">
        <v>0.52878882768198898</v>
      </c>
      <c r="F41">
        <v>9.9205989143004894E-2</v>
      </c>
      <c r="G41">
        <v>0.25872302954360499</v>
      </c>
      <c r="H41">
        <v>0.70139002338299505</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67</v>
      </c>
      <c r="C42">
        <v>0.215517406936827</v>
      </c>
      <c r="D42">
        <v>0.29464709410947598</v>
      </c>
      <c r="E42">
        <v>0.46450891431792402</v>
      </c>
      <c r="F42">
        <v>0.12840799564624999</v>
      </c>
      <c r="G42">
        <v>0.27385643847304603</v>
      </c>
      <c r="H42">
        <v>0.63914969959156698</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57</v>
      </c>
      <c r="C43">
        <v>-7.0657715627562706E-2</v>
      </c>
      <c r="D43">
        <v>0.330442718030587</v>
      </c>
      <c r="E43">
        <v>0.83068163719241195</v>
      </c>
      <c r="F43">
        <v>-7.47074290648823E-2</v>
      </c>
      <c r="G43">
        <v>0.30625470107792702</v>
      </c>
      <c r="H43">
        <v>0.80727815595098995</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59</v>
      </c>
      <c r="C44">
        <v>0.292512642260917</v>
      </c>
      <c r="D44">
        <v>0.28528330139899699</v>
      </c>
      <c r="E44">
        <v>0.305202354986566</v>
      </c>
      <c r="F44">
        <v>0.19677053881357701</v>
      </c>
      <c r="G44">
        <v>0.265403179893893</v>
      </c>
      <c r="H44">
        <v>0.45844952565775798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55</v>
      </c>
      <c r="C45">
        <v>0.29745870684029302</v>
      </c>
      <c r="D45">
        <v>0.38298625416621601</v>
      </c>
      <c r="E45">
        <v>0.437346136465742</v>
      </c>
      <c r="F45">
        <v>0.249269248715424</v>
      </c>
      <c r="G45">
        <v>0.35262069465518497</v>
      </c>
      <c r="H45">
        <v>0.47962566363256898</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53</v>
      </c>
      <c r="C46">
        <v>0.73564162204092198</v>
      </c>
      <c r="D46">
        <v>0.47831286445785398</v>
      </c>
      <c r="E46">
        <v>0.124050436399854</v>
      </c>
      <c r="F46">
        <v>0.76791191183870999</v>
      </c>
      <c r="G46">
        <v>0.39774817097376503</v>
      </c>
      <c r="H46">
        <v>5.35265350533995E-2</v>
      </c>
      <c r="I46" t="s">
        <v>169</v>
      </c>
      <c r="J46" t="s">
        <v>169</v>
      </c>
      <c r="K46" t="s">
        <v>169</v>
      </c>
      <c r="L46" t="s">
        <v>169</v>
      </c>
      <c r="M46" t="s">
        <v>169</v>
      </c>
      <c r="N46" t="s">
        <v>169</v>
      </c>
      <c r="P46" t="str">
        <f t="shared" si="4"/>
        <v/>
      </c>
      <c r="Q46" t="str">
        <f t="shared" si="5"/>
        <v>^</v>
      </c>
      <c r="R46" t="str">
        <f t="shared" si="6"/>
        <v/>
      </c>
      <c r="S46" t="str">
        <f t="shared" si="7"/>
        <v/>
      </c>
    </row>
    <row r="47" spans="1:19" x14ac:dyDescent="0.25">
      <c r="A47">
        <v>46</v>
      </c>
      <c r="B47" t="s">
        <v>47</v>
      </c>
      <c r="C47">
        <v>-6.4608397313576899E-2</v>
      </c>
      <c r="D47">
        <v>0.34982995622133201</v>
      </c>
      <c r="E47">
        <v>0.85347599579299904</v>
      </c>
      <c r="F47">
        <v>-0.10587152419946</v>
      </c>
      <c r="G47">
        <v>0.323740488434555</v>
      </c>
      <c r="H47">
        <v>0.74364829685380096</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65</v>
      </c>
      <c r="C48">
        <v>0.78285168919118497</v>
      </c>
      <c r="D48">
        <v>0.52894616206828604</v>
      </c>
      <c r="E48">
        <v>0.13886751055966801</v>
      </c>
      <c r="F48">
        <v>0.70860358097457099</v>
      </c>
      <c r="G48">
        <v>0.49501995884038202</v>
      </c>
      <c r="H48">
        <v>0.15229708613562101</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66</v>
      </c>
      <c r="C49">
        <v>0.15462258703751</v>
      </c>
      <c r="D49">
        <v>0.306376882121145</v>
      </c>
      <c r="E49">
        <v>0.613782917705752</v>
      </c>
      <c r="F49">
        <v>6.6786083655534401E-2</v>
      </c>
      <c r="G49">
        <v>0.28682464387010098</v>
      </c>
      <c r="H49">
        <v>0.81588068670754899</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48</v>
      </c>
      <c r="C50">
        <v>0.56033365575501404</v>
      </c>
      <c r="D50">
        <v>0.39638390298658099</v>
      </c>
      <c r="E50">
        <v>0.15747540098792501</v>
      </c>
      <c r="F50">
        <v>0.44421168192803001</v>
      </c>
      <c r="G50">
        <v>0.36927891820799702</v>
      </c>
      <c r="H50">
        <v>0.22900865750303101</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-0.153367084535316</v>
      </c>
      <c r="D51">
        <v>0.43300546603067602</v>
      </c>
      <c r="E51">
        <v>0.72319497692055901</v>
      </c>
      <c r="F51">
        <v>-0.14445623654736101</v>
      </c>
      <c r="G51">
        <v>0.408605785230577</v>
      </c>
      <c r="H51">
        <v>0.72368777915746796</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0.66364226301668905</v>
      </c>
      <c r="D52">
        <v>1.15327697452246</v>
      </c>
      <c r="E52">
        <v>0.564993429499143</v>
      </c>
      <c r="F52">
        <v>0.41747244272144302</v>
      </c>
      <c r="G52">
        <v>1.1027992638881501</v>
      </c>
      <c r="H52">
        <v>0.70501681699771401</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50</v>
      </c>
      <c r="C53">
        <v>1.00866998953691</v>
      </c>
      <c r="D53">
        <v>1.09565598298131</v>
      </c>
      <c r="E53">
        <v>0.35725496838204901</v>
      </c>
      <c r="F53">
        <v>1.02751359560677</v>
      </c>
      <c r="G53">
        <v>1.0375867072587699</v>
      </c>
      <c r="H53">
        <v>0.32203151924447698</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71</v>
      </c>
      <c r="C54">
        <v>-0.67329357211732499</v>
      </c>
      <c r="D54">
        <v>0.43971413219658401</v>
      </c>
      <c r="E54">
        <v>0.12571812057296899</v>
      </c>
      <c r="F54">
        <v>-0.63893433715509396</v>
      </c>
      <c r="G54">
        <v>0.39894931407805401</v>
      </c>
      <c r="H54">
        <v>0.109256783993934</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78</v>
      </c>
      <c r="C55">
        <v>-0.64439431433468297</v>
      </c>
      <c r="D55">
        <v>0.42435366436640998</v>
      </c>
      <c r="E55">
        <v>0.12888051945873399</v>
      </c>
      <c r="F55">
        <v>-0.66251740252707403</v>
      </c>
      <c r="G55">
        <v>0.38497130911046901</v>
      </c>
      <c r="H55">
        <v>8.5259412699626003E-2</v>
      </c>
      <c r="I55" t="s">
        <v>169</v>
      </c>
      <c r="J55" t="s">
        <v>169</v>
      </c>
      <c r="K55" t="s">
        <v>169</v>
      </c>
      <c r="L55" t="s">
        <v>169</v>
      </c>
      <c r="M55" t="s">
        <v>169</v>
      </c>
      <c r="N55" t="s">
        <v>169</v>
      </c>
      <c r="P55" t="str">
        <f t="shared" si="4"/>
        <v/>
      </c>
      <c r="Q55" t="str">
        <f t="shared" si="5"/>
        <v>^</v>
      </c>
      <c r="R55" t="str">
        <f t="shared" si="6"/>
        <v/>
      </c>
      <c r="S55" t="str">
        <f t="shared" si="7"/>
        <v/>
      </c>
    </row>
    <row r="56" spans="1:19" x14ac:dyDescent="0.25">
      <c r="A56">
        <v>55</v>
      </c>
      <c r="B56" t="s">
        <v>68</v>
      </c>
      <c r="C56">
        <v>-0.62685056602312295</v>
      </c>
      <c r="D56">
        <v>0.46767617510864701</v>
      </c>
      <c r="E56">
        <v>0.18013102392765701</v>
      </c>
      <c r="F56">
        <v>-0.65645504757074602</v>
      </c>
      <c r="G56">
        <v>0.427922309123903</v>
      </c>
      <c r="H56">
        <v>0.12501687587909199</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72</v>
      </c>
      <c r="C57">
        <v>-0.50729913192956499</v>
      </c>
      <c r="D57">
        <v>0.42444093723661203</v>
      </c>
      <c r="E57">
        <v>0.232002158621372</v>
      </c>
      <c r="F57">
        <v>-0.50867005139684196</v>
      </c>
      <c r="G57">
        <v>0.38598108438878498</v>
      </c>
      <c r="H57">
        <v>0.187549633695654</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-0.64864241941554401</v>
      </c>
      <c r="D58">
        <v>0.42593514770225399</v>
      </c>
      <c r="E58">
        <v>0.127792078042233</v>
      </c>
      <c r="F58">
        <v>-0.64033687005040896</v>
      </c>
      <c r="G58">
        <v>0.38671398967559201</v>
      </c>
      <c r="H58">
        <v>9.7754027251010303E-2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80</v>
      </c>
      <c r="C59">
        <v>-0.71685879746981296</v>
      </c>
      <c r="D59">
        <v>0.44429340718122501</v>
      </c>
      <c r="E59">
        <v>0.106640132613199</v>
      </c>
      <c r="F59">
        <v>-0.65817437222240704</v>
      </c>
      <c r="G59">
        <v>0.40462091384034299</v>
      </c>
      <c r="H59">
        <v>0.10381262863178201</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81</v>
      </c>
      <c r="C60">
        <v>-0.60705835789670404</v>
      </c>
      <c r="D60">
        <v>0.449158625134981</v>
      </c>
      <c r="E60">
        <v>0.17652072700056801</v>
      </c>
      <c r="F60">
        <v>-0.61172235472481395</v>
      </c>
      <c r="G60">
        <v>0.40999590565059602</v>
      </c>
      <c r="H60">
        <v>0.13569373381003999</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76</v>
      </c>
      <c r="C61">
        <v>-0.62538645474883403</v>
      </c>
      <c r="D61">
        <v>0.43228471170489202</v>
      </c>
      <c r="E61">
        <v>0.14798085926023899</v>
      </c>
      <c r="F61">
        <v>-0.63627534603611202</v>
      </c>
      <c r="G61">
        <v>0.39367934242895902</v>
      </c>
      <c r="H61">
        <v>0.10604515348651999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82</v>
      </c>
      <c r="C62">
        <v>-0.66561657903127003</v>
      </c>
      <c r="D62">
        <v>0.45028187648457202</v>
      </c>
      <c r="E62">
        <v>0.13934836541984</v>
      </c>
      <c r="F62">
        <v>-0.67389472791729599</v>
      </c>
      <c r="G62">
        <v>0.409589277151093</v>
      </c>
      <c r="H62">
        <v>9.9909222872034006E-2</v>
      </c>
      <c r="I62" t="s">
        <v>169</v>
      </c>
      <c r="J62" t="s">
        <v>169</v>
      </c>
      <c r="K62" t="s">
        <v>169</v>
      </c>
      <c r="L62" t="s">
        <v>169</v>
      </c>
      <c r="M62" t="s">
        <v>169</v>
      </c>
      <c r="N62" t="s">
        <v>169</v>
      </c>
      <c r="P62" t="str">
        <f t="shared" si="4"/>
        <v/>
      </c>
      <c r="Q62" t="str">
        <f t="shared" si="5"/>
        <v>^</v>
      </c>
      <c r="R62" t="str">
        <f t="shared" si="6"/>
        <v/>
      </c>
      <c r="S62" t="str">
        <f t="shared" si="7"/>
        <v/>
      </c>
    </row>
    <row r="63" spans="1:19" x14ac:dyDescent="0.25">
      <c r="A63">
        <v>62</v>
      </c>
      <c r="B63" t="s">
        <v>74</v>
      </c>
      <c r="C63">
        <v>-0.76033628157009303</v>
      </c>
      <c r="D63">
        <v>0.431745908381651</v>
      </c>
      <c r="E63">
        <v>7.8225962194183304E-2</v>
      </c>
      <c r="F63">
        <v>-0.78457947766191205</v>
      </c>
      <c r="G63">
        <v>0.39189507686208203</v>
      </c>
      <c r="H63">
        <v>4.5283212870604501E-2</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77</v>
      </c>
      <c r="C64">
        <v>-0.57703870332862395</v>
      </c>
      <c r="D64">
        <v>0.45415904674720298</v>
      </c>
      <c r="E64">
        <v>0.20388335558527501</v>
      </c>
      <c r="F64">
        <v>-0.55314691266484195</v>
      </c>
      <c r="G64">
        <v>0.41481759351752201</v>
      </c>
      <c r="H64">
        <v>0.182377538029391</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84</v>
      </c>
      <c r="C65">
        <v>-0.88691794475428198</v>
      </c>
      <c r="D65">
        <v>0.49671831551544698</v>
      </c>
      <c r="E65">
        <v>7.41713147668394E-2</v>
      </c>
      <c r="F65">
        <v>-0.91427603613249198</v>
      </c>
      <c r="G65">
        <v>0.455178671235691</v>
      </c>
      <c r="H65">
        <v>4.4578602001172599E-2</v>
      </c>
      <c r="I65" t="s">
        <v>169</v>
      </c>
      <c r="J65" t="s">
        <v>169</v>
      </c>
      <c r="K65" t="s">
        <v>169</v>
      </c>
      <c r="L65" t="s">
        <v>169</v>
      </c>
      <c r="M65" t="s">
        <v>169</v>
      </c>
      <c r="N65" t="s">
        <v>169</v>
      </c>
      <c r="P65" t="str">
        <f t="shared" si="4"/>
        <v>^</v>
      </c>
      <c r="Q65" t="str">
        <f t="shared" si="5"/>
        <v>*</v>
      </c>
      <c r="R65" t="str">
        <f t="shared" si="6"/>
        <v/>
      </c>
      <c r="S65" t="str">
        <f t="shared" si="7"/>
        <v/>
      </c>
    </row>
    <row r="66" spans="1:19" x14ac:dyDescent="0.25">
      <c r="B66" t="s">
        <v>75</v>
      </c>
      <c r="C66">
        <v>-0.54988266784373796</v>
      </c>
      <c r="D66">
        <v>0.45209335443403398</v>
      </c>
      <c r="E66">
        <v>0.223869380527563</v>
      </c>
      <c r="F66">
        <v>-0.58775615781146595</v>
      </c>
      <c r="G66">
        <v>0.41038567743196203</v>
      </c>
      <c r="H66">
        <v>0.15208534340544799</v>
      </c>
      <c r="I66" t="s">
        <v>169</v>
      </c>
      <c r="J66" t="s">
        <v>169</v>
      </c>
      <c r="K66" t="s">
        <v>169</v>
      </c>
      <c r="L66" t="s">
        <v>169</v>
      </c>
      <c r="M66" t="s">
        <v>169</v>
      </c>
      <c r="N66" t="s">
        <v>169</v>
      </c>
      <c r="P66" t="str">
        <f t="shared" si="4"/>
        <v/>
      </c>
      <c r="Q66" t="str">
        <f t="shared" si="5"/>
        <v/>
      </c>
      <c r="R66" t="str">
        <f t="shared" si="6"/>
        <v/>
      </c>
      <c r="S66" t="str">
        <f t="shared" si="7"/>
        <v/>
      </c>
    </row>
    <row r="67" spans="1:19" x14ac:dyDescent="0.25">
      <c r="B67" t="s">
        <v>70</v>
      </c>
      <c r="C67">
        <v>-0.72342746195003205</v>
      </c>
      <c r="D67">
        <v>0.59048345766426902</v>
      </c>
      <c r="E67">
        <v>0.22052084403136599</v>
      </c>
      <c r="F67">
        <v>-0.70547623916730895</v>
      </c>
      <c r="G67">
        <v>0.53871354936875504</v>
      </c>
      <c r="H67">
        <v>0.19034565539672399</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83</v>
      </c>
      <c r="C68">
        <v>-1.67250949072467</v>
      </c>
      <c r="D68">
        <v>0.86758400861395701</v>
      </c>
      <c r="E68">
        <v>5.3882727250062601E-2</v>
      </c>
      <c r="F68">
        <v>-1.46917254692432</v>
      </c>
      <c r="G68">
        <v>0.81235423875303603</v>
      </c>
      <c r="H68">
        <v>7.0522992506895907E-2</v>
      </c>
      <c r="I68" t="s">
        <v>169</v>
      </c>
      <c r="J68" t="s">
        <v>169</v>
      </c>
      <c r="K68" t="s">
        <v>169</v>
      </c>
      <c r="L68" t="s">
        <v>169</v>
      </c>
      <c r="M68" t="s">
        <v>169</v>
      </c>
      <c r="N68" t="s">
        <v>169</v>
      </c>
      <c r="P68" t="str">
        <f t="shared" si="4"/>
        <v>^</v>
      </c>
      <c r="Q68" t="str">
        <f t="shared" si="5"/>
        <v>^</v>
      </c>
      <c r="R68" t="str">
        <f t="shared" si="6"/>
        <v/>
      </c>
      <c r="S68" t="str">
        <f t="shared" si="7"/>
        <v/>
      </c>
    </row>
    <row r="69" spans="1:19" x14ac:dyDescent="0.25">
      <c r="B69" t="s">
        <v>69</v>
      </c>
      <c r="C69">
        <v>-2.6629135506361301</v>
      </c>
      <c r="D69">
        <v>0.87221243250292801</v>
      </c>
      <c r="E69">
        <v>2.26523531348488E-3</v>
      </c>
      <c r="F69">
        <v>-2.1710750937585601</v>
      </c>
      <c r="G69">
        <v>0.81758574395924999</v>
      </c>
      <c r="H69">
        <v>7.9197782829677297E-3</v>
      </c>
      <c r="I69" t="s">
        <v>169</v>
      </c>
      <c r="J69" t="s">
        <v>169</v>
      </c>
      <c r="K69" t="s">
        <v>169</v>
      </c>
      <c r="L69" t="s">
        <v>169</v>
      </c>
      <c r="M69" t="s">
        <v>169</v>
      </c>
      <c r="N69" t="s">
        <v>169</v>
      </c>
      <c r="P69" t="str">
        <f t="shared" si="4"/>
        <v>**</v>
      </c>
      <c r="Q69" t="str">
        <f t="shared" si="5"/>
        <v>**</v>
      </c>
      <c r="R69" t="str">
        <f t="shared" si="6"/>
        <v/>
      </c>
      <c r="S69" t="str">
        <f t="shared" si="7"/>
        <v/>
      </c>
    </row>
    <row r="70" spans="1:19" x14ac:dyDescent="0.25">
      <c r="B70" t="s">
        <v>73</v>
      </c>
      <c r="C70">
        <v>1.23019821201769</v>
      </c>
      <c r="D70">
        <v>0.87965550160818595</v>
      </c>
      <c r="E70">
        <v>0.161962975049188</v>
      </c>
      <c r="F70">
        <v>0.84122103476802901</v>
      </c>
      <c r="G70">
        <v>0.82604204291494898</v>
      </c>
      <c r="H70">
        <v>0.30849950840418999</v>
      </c>
      <c r="I70" t="s">
        <v>169</v>
      </c>
      <c r="J70" t="s">
        <v>169</v>
      </c>
      <c r="K70" t="s">
        <v>169</v>
      </c>
      <c r="L70" t="s">
        <v>169</v>
      </c>
      <c r="M70" t="s">
        <v>169</v>
      </c>
      <c r="N70" t="s">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A15"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95" t="s">
        <v>279</v>
      </c>
      <c r="B1" s="95"/>
      <c r="C1" s="95"/>
      <c r="D1" s="95"/>
      <c r="E1" s="95"/>
    </row>
    <row r="2" spans="1:10" ht="16.5" thickBot="1" x14ac:dyDescent="0.3">
      <c r="A2" s="96" t="s">
        <v>280</v>
      </c>
      <c r="B2" s="96"/>
      <c r="C2" s="96"/>
      <c r="D2" s="96"/>
      <c r="E2" s="96"/>
    </row>
    <row r="3" spans="1:10" ht="15.75" thickBot="1" x14ac:dyDescent="0.3">
      <c r="A3" s="25"/>
      <c r="B3" s="29" t="s">
        <v>113</v>
      </c>
      <c r="C3" s="29" t="s">
        <v>114</v>
      </c>
      <c r="D3" s="29" t="s">
        <v>115</v>
      </c>
      <c r="E3" s="34" t="s">
        <v>116</v>
      </c>
    </row>
    <row r="4" spans="1:10" x14ac:dyDescent="0.25">
      <c r="A4" s="91" t="s">
        <v>122</v>
      </c>
      <c r="B4" s="26" t="str">
        <f>_xlfn.CONCAT(ROUND(VLOOKUP($G4,'mod1'!$A:$G,2,0),4)," ",VLOOKUP(Table2!$G4,'mod1'!$A:$G,7,0))</f>
        <v xml:space="preserve">-0.0101 </v>
      </c>
      <c r="C4" s="26" t="str">
        <f>_xlfn.CONCAT(ROUND(VLOOKUP($H4,mod1L!$A:$G,2,0),4)," ",VLOOKUP($H4,mod1L!$A:$G,7,0))</f>
        <v xml:space="preserve">0.0077 </v>
      </c>
      <c r="D4" s="26" t="str">
        <f>_xlfn.CONCAT(ROUND(VLOOKUP($G4,'mod1.fr'!$A:$G,2,0),4)," ",VLOOKUP(Table2!$G4,'mod1.fr'!$A:$G,7,0))</f>
        <v xml:space="preserve">0.0413 </v>
      </c>
      <c r="E4" s="26" t="str">
        <f>_xlfn.CONCAT(ROUND(VLOOKUP($H4,mod1L.fr!$A:$G,2,0),4)," ",VLOOKUP($H4,mod1L.fr!$A:$G,7,0))</f>
        <v xml:space="preserve">0.0573 </v>
      </c>
      <c r="G4" t="s">
        <v>119</v>
      </c>
      <c r="H4" t="s">
        <v>120</v>
      </c>
      <c r="J4">
        <f>(0.129-0.0366)/(SQRT(((1.1376^2)/15021)+((1.0373^2)/15021)))</f>
        <v>7.3558991108595295</v>
      </c>
    </row>
    <row r="5" spans="1:10" x14ac:dyDescent="0.25">
      <c r="A5" s="92"/>
      <c r="B5" s="27" t="str">
        <f>_xlfn.CONCAT("(",ROUND(VLOOKUP($G4,'mod1'!$A:$G,4,0),4),")")</f>
        <v>(0.0311)</v>
      </c>
      <c r="C5" s="27" t="str">
        <f>_xlfn.CONCAT("(",ROUND(VLOOKUP($H4,mod1L!$A:$G,4,0),4),")")</f>
        <v>(0.0285)</v>
      </c>
      <c r="D5" s="27" t="str">
        <f>_xlfn.CONCAT("(",ROUND(VLOOKUP($G4,'mod1.fr'!$A:$G,4,0),4),")")</f>
        <v>(0.0387)</v>
      </c>
      <c r="E5" s="27" t="str">
        <f>_xlfn.CONCAT("(",ROUND(VLOOKUP($H4,mod1L.fr!$A:$G,4,0),4),")")</f>
        <v>(0.0352)</v>
      </c>
    </row>
    <row r="6" spans="1:10" x14ac:dyDescent="0.25">
      <c r="A6" s="91" t="s">
        <v>0</v>
      </c>
      <c r="B6" s="26" t="str">
        <f>_xlfn.CONCAT(ROUND(VLOOKUP($G6,'mod1'!$A:$G,2,0),4)," ",VLOOKUP(Table2!$G6,'mod1'!$A:$G,7,0))</f>
        <v>-0.1201 ***</v>
      </c>
      <c r="C6" s="26" t="str">
        <f>_xlfn.CONCAT(ROUND(VLOOKUP($H6,mod1L!$A:$G,2,0),4)," ",VLOOKUP($H6,mod1L!$A:$G,7,0))</f>
        <v>-0.1454 ***</v>
      </c>
      <c r="D6" s="26" t="str">
        <f>_xlfn.CONCAT(ROUND(VLOOKUP($G6,'mod1.fr'!$A:$G,2,0),4)," ",VLOOKUP(Table2!$G6,'mod1.fr'!$A:$G,7,0))</f>
        <v>-0.1874 ***</v>
      </c>
      <c r="E6" s="26" t="str">
        <f>_xlfn.CONCAT(ROUND(VLOOKUP($H6,mod1L.fr!$A:$G,2,0),4)," ",VLOOKUP($H6,mod1L.fr!$A:$G,7,0))</f>
        <v>-0.2197 ***</v>
      </c>
      <c r="G6" t="s">
        <v>10</v>
      </c>
      <c r="H6" t="s">
        <v>13</v>
      </c>
      <c r="J6">
        <f>(0.1822-0.1398)/(SQRT(((0.0242^2)/15021)+((0.0242^2)/15228)))</f>
        <v>152.35820127655697</v>
      </c>
    </row>
    <row r="7" spans="1:10" x14ac:dyDescent="0.25">
      <c r="A7" s="92" t="s">
        <v>1</v>
      </c>
      <c r="B7" s="27" t="str">
        <f>_xlfn.CONCAT("(",ROUND(VLOOKUP($G6,'mod1'!$A:$G,4,0),4),")")</f>
        <v>(0.015)</v>
      </c>
      <c r="C7" s="27" t="str">
        <f>_xlfn.CONCAT("(",ROUND(VLOOKUP($H6,mod1L!$A:$G,4,0),4),")")</f>
        <v>(0.0151)</v>
      </c>
      <c r="D7" s="27" t="str">
        <f>_xlfn.CONCAT("(",ROUND(VLOOKUP($G6,'mod1.fr'!$A:$G,4,0),4),")")</f>
        <v>(0.0184)</v>
      </c>
      <c r="E7" s="27" t="str">
        <f>_xlfn.CONCAT("(",ROUND(VLOOKUP($H6,mod1L.fr!$A:$G,4,0),4),")")</f>
        <v>(0.0184)</v>
      </c>
    </row>
    <row r="8" spans="1:10" x14ac:dyDescent="0.25">
      <c r="A8" s="91" t="s">
        <v>2</v>
      </c>
      <c r="B8" s="26" t="str">
        <f>_xlfn.CONCAT(ROUND(VLOOKUP($G8,'mod1'!$A:$G,2,0),4)," ",VLOOKUP(Table2!$G8,'mod1'!$A:$G,7,0))</f>
        <v>-0.1956 ***</v>
      </c>
      <c r="C8" s="26" t="str">
        <f>_xlfn.CONCAT(FIXED(VLOOKUP($H8,mod1L!$A:$G,2,0),4)," ",VLOOKUP($H8,mod1L!$A:$G,7,0))</f>
        <v>-0.2023 ***</v>
      </c>
      <c r="D8" s="26" t="str">
        <f>_xlfn.CONCAT(ROUND(VLOOKUP($G8,'mod1.fr'!$A:$G,2,0),4)," ",VLOOKUP(Table2!$G8,'mod1.fr'!$A:$G,7,0))</f>
        <v>-0.317 ***</v>
      </c>
      <c r="E8" s="26" t="str">
        <f>_xlfn.CONCAT(ROUND(VLOOKUP($H8,mod1L.fr!$A:$G,2,0),4)," ",VLOOKUP($H8,mod1L.fr!$A:$G,7,0))</f>
        <v>-0.3313 ***</v>
      </c>
      <c r="G8" t="s">
        <v>12</v>
      </c>
      <c r="H8" t="s">
        <v>14</v>
      </c>
      <c r="J8">
        <f>(0.3043-0.2843)/(SQRT(((0.0278^2)/15021)+((0.0271^2)/15228)))</f>
        <v>63.347547956472681</v>
      </c>
    </row>
    <row r="9" spans="1:10" x14ac:dyDescent="0.25">
      <c r="A9" s="92"/>
      <c r="B9" s="27" t="str">
        <f>_xlfn.CONCAT("(",ROUND(VLOOKUP($G8,'mod1'!$A:$G,4,0),4),")")</f>
        <v>(0.0158)</v>
      </c>
      <c r="C9" s="27" t="str">
        <f>_xlfn.CONCAT("(",ROUND(VLOOKUP($H8,mod1L!$A:$G,4,0),4),")")</f>
        <v>(0.0162)</v>
      </c>
      <c r="D9" s="27" t="str">
        <f>_xlfn.CONCAT("(",ROUND(VLOOKUP($G8,'mod1.fr'!$A:$G,4,0),4),")")</f>
        <v>(0.0215)</v>
      </c>
      <c r="E9" s="27" t="str">
        <f>_xlfn.CONCAT("(",ROUND(VLOOKUP($H8,mod1L.fr!$A:$G,4,0),4),")")</f>
        <v>(0.0219)</v>
      </c>
    </row>
    <row r="10" spans="1:10" ht="15.75" thickBot="1" x14ac:dyDescent="0.3">
      <c r="A10" s="28" t="s">
        <v>112</v>
      </c>
      <c r="B10" s="30"/>
      <c r="C10" s="30"/>
      <c r="D10" s="30" t="str">
        <f>FIXED('mod1.fr'!C7,4)</f>
        <v>0.4608</v>
      </c>
      <c r="E10" s="30" t="str">
        <f>FIXED(mod1L.fr!C7,4)</f>
        <v>0.4616</v>
      </c>
    </row>
    <row r="11" spans="1:10" x14ac:dyDescent="0.25">
      <c r="A11" s="11" t="s">
        <v>109</v>
      </c>
      <c r="B11" s="31">
        <f>'mod1'!B7</f>
        <v>26730</v>
      </c>
      <c r="C11" s="31">
        <f>mod1L!B7</f>
        <v>26475</v>
      </c>
      <c r="D11" s="31">
        <f>'mod1.fr'!B9</f>
        <v>26730</v>
      </c>
      <c r="E11" s="31">
        <f>mod1L.fr!B9</f>
        <v>26475</v>
      </c>
    </row>
    <row r="12" spans="1:10" x14ac:dyDescent="0.25">
      <c r="A12" s="11" t="s">
        <v>3</v>
      </c>
      <c r="B12" s="32" t="str">
        <f>FIXED('mod1'!B8,2)</f>
        <v>491,327.30</v>
      </c>
      <c r="C12" s="32" t="str">
        <f>FIXED(mod1L!B8,2)</f>
        <v>486,104.50</v>
      </c>
      <c r="D12" s="32" t="str">
        <f>FIXED('mod1.fr'!B10,2)</f>
        <v>488,988.80</v>
      </c>
      <c r="E12" s="32" t="str">
        <f>FIXED(mod1L.fr!B10,2)</f>
        <v>483,779.00</v>
      </c>
    </row>
    <row r="13" spans="1:10" x14ac:dyDescent="0.25">
      <c r="A13" s="11" t="s">
        <v>4</v>
      </c>
      <c r="B13" s="32" t="str">
        <f>FIXED('mod1'!B9,2)</f>
        <v>491,351.90</v>
      </c>
      <c r="C13" s="32" t="str">
        <f>FIXED(mod1L!B9,2)</f>
        <v>486,129.00</v>
      </c>
      <c r="D13" s="32" t="str">
        <f>FIXED('mod1.fr'!B11,2)</f>
        <v>508,605.60</v>
      </c>
      <c r="E13" s="32" t="str">
        <f>FIXED(mod1L.fr!B11,2)</f>
        <v>503,262.10</v>
      </c>
    </row>
    <row r="14" spans="1:10" ht="15.75" thickBot="1" x14ac:dyDescent="0.3">
      <c r="A14" s="25" t="s">
        <v>746</v>
      </c>
      <c r="B14" s="33" t="str">
        <f>FIXED('mod1'!B10,2)</f>
        <v>-245,660.70</v>
      </c>
      <c r="C14" s="32" t="str">
        <f>FIXED(mod1L!B10,2)</f>
        <v>-243,049.20</v>
      </c>
      <c r="D14" s="32" t="str">
        <f>FIXED('mod1.fr'!B12,2)</f>
        <v>-242,100.20</v>
      </c>
      <c r="E14" s="32" t="str">
        <f>FIXED(mod1L.fr!B12,2)</f>
        <v>-239,508.80</v>
      </c>
    </row>
    <row r="15" spans="1:10" x14ac:dyDescent="0.25">
      <c r="A15" s="93" t="s">
        <v>281</v>
      </c>
      <c r="B15" s="93"/>
      <c r="C15" s="93"/>
      <c r="D15" s="93"/>
      <c r="E15" s="93"/>
    </row>
    <row r="16" spans="1:10" x14ac:dyDescent="0.25">
      <c r="A16" s="94"/>
      <c r="B16" s="94"/>
      <c r="C16" s="94"/>
      <c r="D16" s="94"/>
      <c r="E16" s="94"/>
    </row>
    <row r="17" spans="1:5" x14ac:dyDescent="0.25">
      <c r="A17" s="94"/>
      <c r="B17" s="94"/>
      <c r="C17" s="94"/>
      <c r="D17" s="94"/>
      <c r="E17" s="9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-0.11348644893620401</v>
      </c>
      <c r="D2">
        <v>0.109342882345608</v>
      </c>
      <c r="E2">
        <v>0.29931886467470498</v>
      </c>
      <c r="F2">
        <v>-7.8906694407741798E-2</v>
      </c>
      <c r="G2">
        <v>9.1105085889871998E-2</v>
      </c>
      <c r="H2">
        <v>0.38643183721729302</v>
      </c>
      <c r="I2">
        <v>-0.109820068615631</v>
      </c>
      <c r="J2">
        <v>0.108750302087635</v>
      </c>
      <c r="K2">
        <v>0.312573435044391</v>
      </c>
      <c r="L2">
        <v>-8.0167366987363001E-2</v>
      </c>
      <c r="M2">
        <v>9.0740096166043602E-2</v>
      </c>
      <c r="N2">
        <v>0.37697515762796802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3.3357399155235001E-2</v>
      </c>
      <c r="D3">
        <v>4.3356508707868398E-2</v>
      </c>
      <c r="E3">
        <v>0.44167092698311899</v>
      </c>
      <c r="F3">
        <v>4.7362090977995701E-2</v>
      </c>
      <c r="G3">
        <v>3.6276567675328997E-2</v>
      </c>
      <c r="H3">
        <v>0.19169420834866699</v>
      </c>
      <c r="I3">
        <v>4.4202548332909999E-2</v>
      </c>
      <c r="J3">
        <v>4.32458787252403E-2</v>
      </c>
      <c r="K3">
        <v>0.306723333882504</v>
      </c>
      <c r="L3">
        <v>5.2094834732054597E-2</v>
      </c>
      <c r="M3">
        <v>3.6036474780699101E-2</v>
      </c>
      <c r="N3">
        <v>0.148285479949023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-1.7731794022849599E-2</v>
      </c>
      <c r="D4">
        <v>5.3317381946100202E-2</v>
      </c>
      <c r="E4">
        <v>0.73945843451936499</v>
      </c>
      <c r="F4">
        <v>-1.531284231826E-3</v>
      </c>
      <c r="G4">
        <v>4.1570472363472402E-2</v>
      </c>
      <c r="H4">
        <v>0.97061587876938504</v>
      </c>
      <c r="I4">
        <v>-1.25064018204969E-2</v>
      </c>
      <c r="J4">
        <v>5.2820956728229999E-2</v>
      </c>
      <c r="K4">
        <v>0.81283546291918696</v>
      </c>
      <c r="L4">
        <v>-1.53186366640673E-3</v>
      </c>
      <c r="M4">
        <v>4.0997918779272703E-2</v>
      </c>
      <c r="N4">
        <v>0.97019443749174195</v>
      </c>
      <c r="P4" t="str">
        <f t="shared" si="0"/>
        <v/>
      </c>
      <c r="Q4" t="str">
        <f t="shared" si="1"/>
        <v/>
      </c>
      <c r="R4" t="str">
        <f t="shared" si="2"/>
        <v/>
      </c>
      <c r="S4" t="str">
        <f t="shared" si="3"/>
        <v/>
      </c>
    </row>
    <row r="5" spans="1:19" x14ac:dyDescent="0.25">
      <c r="A5">
        <v>4</v>
      </c>
      <c r="B5" t="s">
        <v>25</v>
      </c>
      <c r="C5">
        <v>2.8213293896689098E-2</v>
      </c>
      <c r="D5">
        <v>6.7338609944962394E-2</v>
      </c>
      <c r="E5">
        <v>0.67523332014915105</v>
      </c>
      <c r="F5">
        <v>4.1103043532248501E-2</v>
      </c>
      <c r="G5">
        <v>5.68836312314209E-2</v>
      </c>
      <c r="H5">
        <v>0.46993721085844398</v>
      </c>
      <c r="I5">
        <v>2.52663861144901E-2</v>
      </c>
      <c r="J5">
        <v>6.6589658592317399E-2</v>
      </c>
      <c r="K5">
        <v>0.70436554410972896</v>
      </c>
      <c r="L5">
        <v>3.7118366267615499E-2</v>
      </c>
      <c r="M5">
        <v>5.6194647686131298E-2</v>
      </c>
      <c r="N5">
        <v>0.50891245318853295</v>
      </c>
      <c r="P5" t="str">
        <f t="shared" si="0"/>
        <v/>
      </c>
      <c r="Q5" t="str">
        <f t="shared" si="1"/>
        <v/>
      </c>
      <c r="R5" t="str">
        <f t="shared" si="2"/>
        <v/>
      </c>
      <c r="S5" t="str">
        <f t="shared" si="3"/>
        <v/>
      </c>
    </row>
    <row r="6" spans="1:19" x14ac:dyDescent="0.25">
      <c r="A6">
        <v>5</v>
      </c>
      <c r="B6" t="s">
        <v>26</v>
      </c>
      <c r="C6">
        <v>-2.3333308470078699E-2</v>
      </c>
      <c r="D6">
        <v>0.117211169223429</v>
      </c>
      <c r="E6">
        <v>0.84220744742073606</v>
      </c>
      <c r="F6">
        <v>2.78835938039845E-3</v>
      </c>
      <c r="G6">
        <v>0.10237152623953499</v>
      </c>
      <c r="H6">
        <v>0.97827018976159996</v>
      </c>
      <c r="I6">
        <v>-3.5705210699197701E-2</v>
      </c>
      <c r="J6">
        <v>0.115554729505545</v>
      </c>
      <c r="K6">
        <v>0.75732943107025397</v>
      </c>
      <c r="L6">
        <v>1.13278475155129E-2</v>
      </c>
      <c r="M6">
        <v>0.100855481037025</v>
      </c>
      <c r="N6">
        <v>0.91057157207986095</v>
      </c>
      <c r="P6" t="str">
        <f t="shared" si="0"/>
        <v/>
      </c>
      <c r="Q6" t="str">
        <f t="shared" si="1"/>
        <v/>
      </c>
      <c r="R6" t="str">
        <f t="shared" si="2"/>
        <v/>
      </c>
      <c r="S6" t="str">
        <f t="shared" si="3"/>
        <v/>
      </c>
    </row>
    <row r="7" spans="1:19" x14ac:dyDescent="0.25">
      <c r="A7">
        <v>6</v>
      </c>
      <c r="B7" t="s">
        <v>30</v>
      </c>
      <c r="C7">
        <v>0.178275335405569</v>
      </c>
      <c r="D7">
        <v>5.7225604856362099E-2</v>
      </c>
      <c r="E7">
        <v>1.8375346650934001E-3</v>
      </c>
      <c r="F7">
        <v>0.171749846176868</v>
      </c>
      <c r="G7">
        <v>4.5588280598204897E-2</v>
      </c>
      <c r="H7">
        <v>1.6494850028208E-4</v>
      </c>
      <c r="I7">
        <v>0.17956903817195699</v>
      </c>
      <c r="J7">
        <v>5.6947607977869102E-2</v>
      </c>
      <c r="K7">
        <v>1.6147324177695501E-3</v>
      </c>
      <c r="L7">
        <v>0.167083560184005</v>
      </c>
      <c r="M7">
        <v>4.5175402466901299E-2</v>
      </c>
      <c r="N7">
        <v>2.16833214302679E-4</v>
      </c>
      <c r="P7" t="str">
        <f t="shared" si="0"/>
        <v>**</v>
      </c>
      <c r="Q7" t="str">
        <f t="shared" si="1"/>
        <v>***</v>
      </c>
      <c r="R7" t="str">
        <f t="shared" si="2"/>
        <v>**</v>
      </c>
      <c r="S7" t="str">
        <f t="shared" si="3"/>
        <v>***</v>
      </c>
    </row>
    <row r="8" spans="1:19" x14ac:dyDescent="0.25">
      <c r="A8">
        <v>7</v>
      </c>
      <c r="B8" t="s">
        <v>29</v>
      </c>
      <c r="C8">
        <v>0.153232305738498</v>
      </c>
      <c r="D8">
        <v>4.6772412982117602E-2</v>
      </c>
      <c r="E8">
        <v>1.05241697282399E-3</v>
      </c>
      <c r="F8">
        <v>0.14149503427980301</v>
      </c>
      <c r="G8">
        <v>3.7941426924128399E-2</v>
      </c>
      <c r="H8">
        <v>1.9201101654663799E-4</v>
      </c>
      <c r="I8">
        <v>0.16037462960871399</v>
      </c>
      <c r="J8">
        <v>4.6588651895809199E-2</v>
      </c>
      <c r="K8">
        <v>5.7667517847237405E-4</v>
      </c>
      <c r="L8">
        <v>0.14351226329251701</v>
      </c>
      <c r="M8">
        <v>3.7591830434961303E-2</v>
      </c>
      <c r="N8">
        <v>1.3473160677885399E-4</v>
      </c>
      <c r="P8" t="str">
        <f t="shared" si="0"/>
        <v>**</v>
      </c>
      <c r="Q8" t="str">
        <f t="shared" si="1"/>
        <v>***</v>
      </c>
      <c r="R8" t="str">
        <f t="shared" si="2"/>
        <v>***</v>
      </c>
      <c r="S8" t="str">
        <f t="shared" si="3"/>
        <v>***</v>
      </c>
    </row>
    <row r="9" spans="1:19" x14ac:dyDescent="0.25">
      <c r="A9">
        <v>8</v>
      </c>
      <c r="B9" t="s">
        <v>27</v>
      </c>
      <c r="C9">
        <v>0.17080451316187101</v>
      </c>
      <c r="D9">
        <v>0.123671507270257</v>
      </c>
      <c r="E9">
        <v>0.167243754851544</v>
      </c>
      <c r="F9">
        <v>0.167530804069383</v>
      </c>
      <c r="G9">
        <v>0.102999452155173</v>
      </c>
      <c r="H9">
        <v>0.103838803381545</v>
      </c>
      <c r="I9">
        <v>0.166592718158565</v>
      </c>
      <c r="J9">
        <v>0.11774373813377401</v>
      </c>
      <c r="K9">
        <v>0.15710503291857</v>
      </c>
      <c r="L9">
        <v>0.15640895181824599</v>
      </c>
      <c r="M9">
        <v>9.7143956857201799E-2</v>
      </c>
      <c r="N9">
        <v>0.107381718924145</v>
      </c>
      <c r="P9" t="str">
        <f t="shared" si="0"/>
        <v/>
      </c>
      <c r="Q9" t="str">
        <f t="shared" si="1"/>
        <v/>
      </c>
      <c r="R9" t="str">
        <f t="shared" si="2"/>
        <v/>
      </c>
      <c r="S9" t="str">
        <f t="shared" si="3"/>
        <v/>
      </c>
    </row>
    <row r="10" spans="1:19" x14ac:dyDescent="0.25">
      <c r="A10">
        <v>9</v>
      </c>
      <c r="B10" t="s">
        <v>28</v>
      </c>
      <c r="C10">
        <v>0.86990759781527505</v>
      </c>
      <c r="D10">
        <v>0.25676201241850699</v>
      </c>
      <c r="E10">
        <v>7.0406364010377998E-4</v>
      </c>
      <c r="F10">
        <v>0.83162004084514696</v>
      </c>
      <c r="G10">
        <v>0.22494222686267301</v>
      </c>
      <c r="H10">
        <v>2.1812939445858801E-4</v>
      </c>
      <c r="I10">
        <v>0.83905994585365695</v>
      </c>
      <c r="J10">
        <v>0.24265185873582201</v>
      </c>
      <c r="K10">
        <v>5.4445268718972305E-4</v>
      </c>
      <c r="L10">
        <v>0.79650682498724301</v>
      </c>
      <c r="M10">
        <v>0.212802805083361</v>
      </c>
      <c r="N10">
        <v>1.8188411445211399E-4</v>
      </c>
      <c r="P10" t="str">
        <f t="shared" si="0"/>
        <v>***</v>
      </c>
      <c r="Q10" t="str">
        <f t="shared" si="1"/>
        <v>***</v>
      </c>
      <c r="R10" t="str">
        <f t="shared" si="2"/>
        <v>***</v>
      </c>
      <c r="S10" t="str">
        <f t="shared" si="3"/>
        <v>***</v>
      </c>
    </row>
    <row r="11" spans="1:19" x14ac:dyDescent="0.25">
      <c r="A11">
        <v>10</v>
      </c>
      <c r="B11" t="s">
        <v>31</v>
      </c>
      <c r="C11">
        <v>-5.8251655528929303E-2</v>
      </c>
      <c r="D11">
        <v>5.9284259909456998E-3</v>
      </c>
      <c r="E11">
        <v>0</v>
      </c>
      <c r="F11">
        <v>-5.7457873558069299E-2</v>
      </c>
      <c r="G11">
        <v>6.1739683632353499E-3</v>
      </c>
      <c r="H11" s="1">
        <v>1.32146982473364E-20</v>
      </c>
      <c r="I11">
        <v>-5.2239648508382398E-2</v>
      </c>
      <c r="J11">
        <v>6.8948687024573303E-3</v>
      </c>
      <c r="K11" s="1">
        <v>3.5527136788005003E-14</v>
      </c>
      <c r="L11">
        <v>-5.7155368693210598E-2</v>
      </c>
      <c r="M11">
        <v>6.13138319119231E-3</v>
      </c>
      <c r="N11" s="1">
        <v>1.14411050984511E-20</v>
      </c>
      <c r="P11" t="str">
        <f t="shared" si="0"/>
        <v>***</v>
      </c>
      <c r="Q11" t="str">
        <f t="shared" si="1"/>
        <v>***</v>
      </c>
      <c r="R11" t="str">
        <f t="shared" si="2"/>
        <v>***</v>
      </c>
      <c r="S11" t="str">
        <f t="shared" si="3"/>
        <v>***</v>
      </c>
    </row>
    <row r="12" spans="1:19" x14ac:dyDescent="0.25">
      <c r="A12">
        <v>11</v>
      </c>
      <c r="B12" t="s">
        <v>32</v>
      </c>
      <c r="C12">
        <v>7.9001953808546202E-2</v>
      </c>
      <c r="D12">
        <v>2.88032562870939E-2</v>
      </c>
      <c r="E12">
        <v>6.0915312823608403E-3</v>
      </c>
      <c r="F12">
        <v>8.0757047693543499E-2</v>
      </c>
      <c r="G12">
        <v>2.5894831277856599E-2</v>
      </c>
      <c r="H12">
        <v>1.8167849136285501E-3</v>
      </c>
      <c r="I12">
        <v>8.6859048616905798E-2</v>
      </c>
      <c r="J12">
        <v>2.8691120217613501E-2</v>
      </c>
      <c r="K12">
        <v>2.4668007793287E-3</v>
      </c>
      <c r="L12">
        <v>8.4114919472355207E-2</v>
      </c>
      <c r="M12">
        <v>2.5709968588351999E-2</v>
      </c>
      <c r="N12">
        <v>1.0690860476892201E-3</v>
      </c>
      <c r="P12" t="str">
        <f t="shared" si="0"/>
        <v>**</v>
      </c>
      <c r="Q12" t="str">
        <f t="shared" si="1"/>
        <v>**</v>
      </c>
      <c r="R12" t="str">
        <f t="shared" si="2"/>
        <v>**</v>
      </c>
      <c r="S12" t="str">
        <f t="shared" si="3"/>
        <v>**</v>
      </c>
    </row>
    <row r="13" spans="1:19" x14ac:dyDescent="0.25">
      <c r="A13">
        <v>12</v>
      </c>
      <c r="B13" t="s">
        <v>33</v>
      </c>
      <c r="C13">
        <v>1.13424947773968E-2</v>
      </c>
      <c r="D13">
        <v>5.4343285353021702E-3</v>
      </c>
      <c r="E13">
        <v>3.6870653768139097E-2</v>
      </c>
      <c r="F13">
        <v>1.4234460818384399E-2</v>
      </c>
      <c r="G13">
        <v>4.8473411805882698E-3</v>
      </c>
      <c r="H13">
        <v>3.3188507609226599E-3</v>
      </c>
      <c r="I13">
        <v>1.1896893295602499E-2</v>
      </c>
      <c r="J13">
        <v>5.4043973434192401E-3</v>
      </c>
      <c r="K13">
        <v>2.7712260960871201E-2</v>
      </c>
      <c r="L13">
        <v>1.4672667200723299E-2</v>
      </c>
      <c r="M13">
        <v>4.8198564904899897E-3</v>
      </c>
      <c r="N13">
        <v>2.3329031981589999E-3</v>
      </c>
      <c r="P13" t="str">
        <f t="shared" si="0"/>
        <v>*</v>
      </c>
      <c r="Q13" t="str">
        <f t="shared" si="1"/>
        <v>**</v>
      </c>
      <c r="R13" t="str">
        <f t="shared" si="2"/>
        <v>*</v>
      </c>
      <c r="S13" t="str">
        <f t="shared" si="3"/>
        <v>**</v>
      </c>
    </row>
    <row r="14" spans="1:19" x14ac:dyDescent="0.25">
      <c r="A14">
        <v>13</v>
      </c>
      <c r="B14" t="s">
        <v>117</v>
      </c>
      <c r="C14">
        <v>-1.5912383103761099E-2</v>
      </c>
      <c r="D14">
        <v>1.10047721348223E-2</v>
      </c>
      <c r="E14">
        <v>0.148190389429708</v>
      </c>
      <c r="F14">
        <v>-1.2738412513381699E-2</v>
      </c>
      <c r="G14">
        <v>9.3588212960828993E-3</v>
      </c>
      <c r="H14">
        <v>0.17347800961107299</v>
      </c>
      <c r="I14">
        <v>-1.8279226504167901E-2</v>
      </c>
      <c r="J14">
        <v>1.09692394168975E-2</v>
      </c>
      <c r="K14">
        <v>9.5632211396303707E-2</v>
      </c>
      <c r="L14">
        <v>-1.4115901283282901E-2</v>
      </c>
      <c r="M14">
        <v>9.3002500157425404E-3</v>
      </c>
      <c r="N14">
        <v>0.129065318341436</v>
      </c>
      <c r="P14" t="str">
        <f t="shared" si="0"/>
        <v/>
      </c>
      <c r="Q14" t="str">
        <f t="shared" si="1"/>
        <v/>
      </c>
      <c r="R14" t="str">
        <f t="shared" si="2"/>
        <v>^</v>
      </c>
      <c r="S14" t="str">
        <f t="shared" si="3"/>
        <v/>
      </c>
    </row>
    <row r="15" spans="1:19" x14ac:dyDescent="0.25">
      <c r="A15">
        <v>14</v>
      </c>
      <c r="B15" t="s">
        <v>34</v>
      </c>
      <c r="C15">
        <v>4.41775075012744E-3</v>
      </c>
      <c r="D15">
        <v>1.11709067251505E-3</v>
      </c>
      <c r="E15" s="1">
        <v>7.6632964345124704E-5</v>
      </c>
      <c r="F15">
        <v>2.9936418164394599E-3</v>
      </c>
      <c r="G15">
        <v>8.2109462496577702E-4</v>
      </c>
      <c r="H15">
        <v>2.6644127676784499E-4</v>
      </c>
      <c r="I15">
        <v>4.2556721175399702E-3</v>
      </c>
      <c r="J15">
        <v>1.1066820345362999E-3</v>
      </c>
      <c r="K15">
        <v>1.20339521657353E-4</v>
      </c>
      <c r="L15">
        <v>2.8536932274703599E-3</v>
      </c>
      <c r="M15">
        <v>8.1265515786452095E-4</v>
      </c>
      <c r="N15">
        <v>4.45472759895597E-4</v>
      </c>
      <c r="P15" t="str">
        <f t="shared" si="0"/>
        <v>***</v>
      </c>
      <c r="Q15" t="str">
        <f t="shared" si="1"/>
        <v>***</v>
      </c>
      <c r="R15" t="str">
        <f t="shared" si="2"/>
        <v>***</v>
      </c>
      <c r="S15" t="str">
        <f t="shared" si="3"/>
        <v>***</v>
      </c>
    </row>
    <row r="16" spans="1:19" x14ac:dyDescent="0.25">
      <c r="A16">
        <v>15</v>
      </c>
      <c r="B16" t="s">
        <v>35</v>
      </c>
      <c r="C16">
        <v>-1.38753345779609E-4</v>
      </c>
      <c r="D16">
        <v>3.4354880623976402E-4</v>
      </c>
      <c r="E16">
        <v>0.68629913626961203</v>
      </c>
      <c r="F16">
        <v>-2.9570920861632599E-4</v>
      </c>
      <c r="G16">
        <v>3.1894572370095903E-4</v>
      </c>
      <c r="H16">
        <v>0.35385080596148</v>
      </c>
      <c r="I16">
        <v>-3.1807274780240499E-4</v>
      </c>
      <c r="J16">
        <v>3.2580578937707502E-4</v>
      </c>
      <c r="K16">
        <v>0.32893322215349302</v>
      </c>
      <c r="L16">
        <v>-4.6319372044714002E-4</v>
      </c>
      <c r="M16">
        <v>3.0198657043407001E-4</v>
      </c>
      <c r="N16">
        <v>0.12507338801819001</v>
      </c>
      <c r="P16" t="str">
        <f t="shared" si="0"/>
        <v/>
      </c>
      <c r="Q16" t="str">
        <f t="shared" si="1"/>
        <v/>
      </c>
      <c r="R16" t="str">
        <f t="shared" si="2"/>
        <v/>
      </c>
      <c r="S16" t="str">
        <f t="shared" si="3"/>
        <v/>
      </c>
    </row>
    <row r="17" spans="1:19" x14ac:dyDescent="0.25">
      <c r="A17">
        <v>16</v>
      </c>
      <c r="B17" t="s">
        <v>36</v>
      </c>
      <c r="C17">
        <v>3.6692753776411603E-4</v>
      </c>
      <c r="D17">
        <v>1.66062311351865E-4</v>
      </c>
      <c r="E17">
        <v>2.71345020427061E-2</v>
      </c>
      <c r="F17">
        <v>5.7792405358468796E-4</v>
      </c>
      <c r="G17">
        <v>1.3462907399851401E-4</v>
      </c>
      <c r="H17" s="1">
        <v>1.7650263489334499E-5</v>
      </c>
      <c r="I17">
        <v>3.2637301499314998E-4</v>
      </c>
      <c r="J17">
        <v>1.6421161937196999E-4</v>
      </c>
      <c r="K17">
        <v>4.6865383428129598E-2</v>
      </c>
      <c r="L17">
        <v>5.4943510440648902E-4</v>
      </c>
      <c r="M17">
        <v>1.3306040415032801E-4</v>
      </c>
      <c r="N17" s="1">
        <v>3.6400285779685497E-5</v>
      </c>
      <c r="P17" t="str">
        <f t="shared" si="0"/>
        <v>*</v>
      </c>
      <c r="Q17" t="str">
        <f t="shared" si="1"/>
        <v>***</v>
      </c>
      <c r="R17" t="str">
        <f t="shared" si="2"/>
        <v>*</v>
      </c>
      <c r="S17" t="str">
        <f t="shared" si="3"/>
        <v>***</v>
      </c>
    </row>
    <row r="18" spans="1:19" x14ac:dyDescent="0.25">
      <c r="A18">
        <v>17</v>
      </c>
      <c r="B18" t="s">
        <v>37</v>
      </c>
      <c r="C18">
        <v>-7.0050602010968202E-3</v>
      </c>
      <c r="D18">
        <v>4.0163880955487598E-2</v>
      </c>
      <c r="E18">
        <v>0.86154173517291199</v>
      </c>
      <c r="F18">
        <v>-6.30180756275661E-3</v>
      </c>
      <c r="G18">
        <v>3.5506082409082998E-2</v>
      </c>
      <c r="H18">
        <v>0.85912721360669098</v>
      </c>
      <c r="I18">
        <v>-8.2100674421128601E-4</v>
      </c>
      <c r="J18">
        <v>3.9878402576886997E-2</v>
      </c>
      <c r="K18">
        <v>0.983574509248484</v>
      </c>
      <c r="L18">
        <v>-1.09454638760956E-3</v>
      </c>
      <c r="M18">
        <v>3.52711139421618E-2</v>
      </c>
      <c r="N18">
        <v>0.97524372164398998</v>
      </c>
      <c r="P18" t="str">
        <f t="shared" si="0"/>
        <v/>
      </c>
      <c r="Q18" t="str">
        <f t="shared" si="1"/>
        <v/>
      </c>
      <c r="R18" t="str">
        <f t="shared" si="2"/>
        <v/>
      </c>
      <c r="S18" t="str">
        <f t="shared" si="3"/>
        <v/>
      </c>
    </row>
    <row r="19" spans="1:19" x14ac:dyDescent="0.25">
      <c r="A19">
        <v>18</v>
      </c>
      <c r="B19" t="s">
        <v>38</v>
      </c>
      <c r="C19">
        <v>-9.0117878989355193E-2</v>
      </c>
      <c r="D19">
        <v>5.71512419497213E-2</v>
      </c>
      <c r="E19">
        <v>0.11483429982636</v>
      </c>
      <c r="F19">
        <v>-0.111860306985947</v>
      </c>
      <c r="G19">
        <v>4.9430669414973899E-2</v>
      </c>
      <c r="H19">
        <v>2.3637307926223299E-2</v>
      </c>
      <c r="I19">
        <v>-8.6621739730300198E-2</v>
      </c>
      <c r="J19">
        <v>5.6933133290702799E-2</v>
      </c>
      <c r="K19">
        <v>0.12814331978135099</v>
      </c>
      <c r="L19">
        <v>-0.100993422872786</v>
      </c>
      <c r="M19">
        <v>4.9194012447557202E-2</v>
      </c>
      <c r="N19">
        <v>4.0076293277340302E-2</v>
      </c>
      <c r="P19" t="str">
        <f t="shared" si="0"/>
        <v/>
      </c>
      <c r="Q19" t="str">
        <f t="shared" si="1"/>
        <v>*</v>
      </c>
      <c r="R19" t="str">
        <f t="shared" si="2"/>
        <v/>
      </c>
      <c r="S19" t="str">
        <f t="shared" si="3"/>
        <v>*</v>
      </c>
    </row>
    <row r="20" spans="1:19" x14ac:dyDescent="0.25">
      <c r="A20">
        <v>19</v>
      </c>
      <c r="B20" t="s">
        <v>40</v>
      </c>
      <c r="C20">
        <v>-0.463435195751353</v>
      </c>
      <c r="D20">
        <v>9.7969398583309594E-2</v>
      </c>
      <c r="E20" s="1">
        <v>2.2406940386465701E-6</v>
      </c>
      <c r="F20">
        <v>-0.37987591607460902</v>
      </c>
      <c r="G20">
        <v>7.3383096381013105E-2</v>
      </c>
      <c r="H20" s="1">
        <v>2.25949804079838E-7</v>
      </c>
      <c r="I20">
        <v>-0.44154742702787603</v>
      </c>
      <c r="J20">
        <v>9.7016922346006104E-2</v>
      </c>
      <c r="K20" s="1">
        <v>5.3330333917855901E-6</v>
      </c>
      <c r="L20">
        <v>-0.37031192027529403</v>
      </c>
      <c r="M20">
        <v>7.2676320803338995E-2</v>
      </c>
      <c r="N20" s="1">
        <v>3.4808164071389699E-7</v>
      </c>
      <c r="P20" t="str">
        <f t="shared" si="0"/>
        <v>***</v>
      </c>
      <c r="Q20" t="str">
        <f t="shared" si="1"/>
        <v>***</v>
      </c>
      <c r="R20" t="str">
        <f t="shared" si="2"/>
        <v>***</v>
      </c>
      <c r="S20" t="str">
        <f t="shared" si="3"/>
        <v>***</v>
      </c>
    </row>
    <row r="21" spans="1:19" x14ac:dyDescent="0.25">
      <c r="A21">
        <v>20</v>
      </c>
      <c r="B21" t="s">
        <v>41</v>
      </c>
      <c r="C21">
        <v>-0.22670924064322201</v>
      </c>
      <c r="D21">
        <v>8.3071522487440097E-2</v>
      </c>
      <c r="E21">
        <v>6.35103436366646E-3</v>
      </c>
      <c r="F21">
        <v>-0.185749739509742</v>
      </c>
      <c r="G21">
        <v>6.2919420762735503E-2</v>
      </c>
      <c r="H21">
        <v>3.1553432271824102E-3</v>
      </c>
      <c r="I21">
        <v>-0.20364456289587801</v>
      </c>
      <c r="J21">
        <v>8.2280290471151707E-2</v>
      </c>
      <c r="K21">
        <v>1.3323234928249199E-2</v>
      </c>
      <c r="L21">
        <v>-0.17482093495933601</v>
      </c>
      <c r="M21">
        <v>6.2292053082835398E-2</v>
      </c>
      <c r="N21">
        <v>5.00871850049336E-3</v>
      </c>
      <c r="P21" t="str">
        <f t="shared" si="0"/>
        <v>**</v>
      </c>
      <c r="Q21" t="str">
        <f t="shared" si="1"/>
        <v>**</v>
      </c>
      <c r="R21" t="str">
        <f t="shared" si="2"/>
        <v>*</v>
      </c>
      <c r="S21" t="str">
        <f t="shared" si="3"/>
        <v>**</v>
      </c>
    </row>
    <row r="22" spans="1:19" x14ac:dyDescent="0.25">
      <c r="A22">
        <v>21</v>
      </c>
      <c r="B22" t="s">
        <v>39</v>
      </c>
      <c r="C22">
        <v>-0.24652650872849</v>
      </c>
      <c r="D22">
        <v>9.1637728254580095E-2</v>
      </c>
      <c r="E22">
        <v>7.1402921521125399E-3</v>
      </c>
      <c r="F22">
        <v>-0.224329634171753</v>
      </c>
      <c r="G22">
        <v>6.8363665672486307E-2</v>
      </c>
      <c r="H22">
        <v>1.03287242531919E-3</v>
      </c>
      <c r="I22">
        <v>-0.23359436116086699</v>
      </c>
      <c r="J22">
        <v>9.0865315527541998E-2</v>
      </c>
      <c r="K22">
        <v>1.0147097179345701E-2</v>
      </c>
      <c r="L22">
        <v>-0.21592428884197901</v>
      </c>
      <c r="M22">
        <v>6.78255282489479E-2</v>
      </c>
      <c r="N22">
        <v>1.4549337077325399E-3</v>
      </c>
      <c r="P22" t="str">
        <f t="shared" si="0"/>
        <v>**</v>
      </c>
      <c r="Q22" t="str">
        <f t="shared" si="1"/>
        <v>**</v>
      </c>
      <c r="R22" t="str">
        <f t="shared" si="2"/>
        <v>*</v>
      </c>
      <c r="S22" t="str">
        <f t="shared" si="3"/>
        <v>**</v>
      </c>
    </row>
    <row r="23" spans="1:19" x14ac:dyDescent="0.25">
      <c r="A23">
        <v>22</v>
      </c>
      <c r="B23" t="s">
        <v>43</v>
      </c>
      <c r="C23">
        <v>-7.8049419094984598E-2</v>
      </c>
      <c r="D23">
        <v>1.00628045513819E-2</v>
      </c>
      <c r="E23" s="1">
        <v>8.7707618945387398E-15</v>
      </c>
      <c r="F23">
        <v>-6.8717630303150104E-2</v>
      </c>
      <c r="G23">
        <v>9.6870669240038502E-3</v>
      </c>
      <c r="H23" s="1">
        <v>1.3052590066919801E-12</v>
      </c>
      <c r="I23">
        <v>-7.5681172650985895E-2</v>
      </c>
      <c r="J23">
        <v>1.01606597114383E-2</v>
      </c>
      <c r="K23" s="1">
        <v>9.4479979395600796E-14</v>
      </c>
      <c r="L23">
        <v>-6.8983002074383903E-2</v>
      </c>
      <c r="M23">
        <v>9.5900228971600304E-3</v>
      </c>
      <c r="N23" s="1">
        <v>6.3287739274211095E-13</v>
      </c>
      <c r="P23" t="str">
        <f t="shared" si="0"/>
        <v>***</v>
      </c>
      <c r="Q23" t="str">
        <f t="shared" si="1"/>
        <v>***</v>
      </c>
      <c r="R23" t="str">
        <f t="shared" si="2"/>
        <v>***</v>
      </c>
      <c r="S23" t="str">
        <f t="shared" si="3"/>
        <v>***</v>
      </c>
    </row>
    <row r="24" spans="1:19" x14ac:dyDescent="0.25">
      <c r="A24">
        <v>23</v>
      </c>
      <c r="B24" t="s">
        <v>44</v>
      </c>
      <c r="C24">
        <v>-4.96686209078065E-2</v>
      </c>
      <c r="D24">
        <v>3.4958969809141503E-2</v>
      </c>
      <c r="E24">
        <v>0.15538392287979499</v>
      </c>
      <c r="F24">
        <v>-5.2318779806291897E-2</v>
      </c>
      <c r="G24">
        <v>3.2514475657486303E-2</v>
      </c>
      <c r="H24">
        <v>0.10759624550486301</v>
      </c>
      <c r="I24">
        <v>-4.1961727014839099E-2</v>
      </c>
      <c r="J24">
        <v>3.4269614209019902E-2</v>
      </c>
      <c r="K24">
        <v>0.220779239836144</v>
      </c>
      <c r="L24">
        <v>-4.3283830338764498E-2</v>
      </c>
      <c r="M24">
        <v>3.1721007604276603E-2</v>
      </c>
      <c r="N24">
        <v>0.17240514341354701</v>
      </c>
      <c r="P24" t="str">
        <f t="shared" si="0"/>
        <v/>
      </c>
      <c r="Q24" t="str">
        <f t="shared" si="1"/>
        <v/>
      </c>
      <c r="R24" t="str">
        <f t="shared" si="2"/>
        <v/>
      </c>
      <c r="S24" t="str">
        <f t="shared" si="3"/>
        <v/>
      </c>
    </row>
    <row r="25" spans="1:19" x14ac:dyDescent="0.25">
      <c r="A25">
        <v>24</v>
      </c>
      <c r="B25" t="s">
        <v>130</v>
      </c>
      <c r="C25">
        <v>-0.38299319058036502</v>
      </c>
      <c r="D25">
        <v>0.278440109824519</v>
      </c>
      <c r="E25">
        <v>0.168977799206804</v>
      </c>
      <c r="F25">
        <v>-0.31708217171693798</v>
      </c>
      <c r="G25">
        <v>0.26204582707701402</v>
      </c>
      <c r="H25">
        <v>0.226269051378688</v>
      </c>
      <c r="I25">
        <v>-0.128463218774958</v>
      </c>
      <c r="J25">
        <v>4.5116254334130398E-2</v>
      </c>
      <c r="K25">
        <v>4.4080407193668502E-3</v>
      </c>
      <c r="L25">
        <v>-0.127672304663736</v>
      </c>
      <c r="M25">
        <v>4.1428510996133101E-2</v>
      </c>
      <c r="N25">
        <v>2.0578774230178899E-3</v>
      </c>
      <c r="P25" t="str">
        <f t="shared" si="0"/>
        <v/>
      </c>
      <c r="Q25" t="str">
        <f t="shared" si="1"/>
        <v/>
      </c>
      <c r="R25" t="str">
        <f t="shared" si="2"/>
        <v>**</v>
      </c>
      <c r="S25" t="str">
        <f t="shared" si="3"/>
        <v>**</v>
      </c>
    </row>
    <row r="26" spans="1:19" x14ac:dyDescent="0.25">
      <c r="A26">
        <v>25</v>
      </c>
      <c r="B26" t="s">
        <v>144</v>
      </c>
      <c r="C26">
        <v>-0.71774622886233197</v>
      </c>
      <c r="D26">
        <v>0.34959360630859798</v>
      </c>
      <c r="E26">
        <v>4.0064101577727197E-2</v>
      </c>
      <c r="F26">
        <v>-0.56320089010249796</v>
      </c>
      <c r="G26">
        <v>0.32968576757083701</v>
      </c>
      <c r="H26">
        <v>8.7581426335608406E-2</v>
      </c>
      <c r="I26">
        <v>-0.48776793971379501</v>
      </c>
      <c r="J26">
        <v>0.20625344376273</v>
      </c>
      <c r="K26">
        <v>1.8035135739871901E-2</v>
      </c>
      <c r="L26">
        <v>-0.42822301850585798</v>
      </c>
      <c r="M26">
        <v>0.194821010011139</v>
      </c>
      <c r="N26">
        <v>2.7946750939553799E-2</v>
      </c>
      <c r="P26" t="str">
        <f t="shared" si="0"/>
        <v>*</v>
      </c>
      <c r="Q26" t="str">
        <f t="shared" si="1"/>
        <v>^</v>
      </c>
      <c r="R26" t="str">
        <f t="shared" si="2"/>
        <v>*</v>
      </c>
      <c r="S26" t="str">
        <f t="shared" si="3"/>
        <v>*</v>
      </c>
    </row>
    <row r="27" spans="1:19" x14ac:dyDescent="0.25">
      <c r="A27">
        <v>26</v>
      </c>
      <c r="B27" t="s">
        <v>46</v>
      </c>
      <c r="C27">
        <v>-0.56466898609384297</v>
      </c>
      <c r="D27">
        <v>0.30251176610765501</v>
      </c>
      <c r="E27">
        <v>6.1957225772549702E-2</v>
      </c>
      <c r="F27">
        <v>-0.51022346322030998</v>
      </c>
      <c r="G27">
        <v>0.28402600681379903</v>
      </c>
      <c r="H27">
        <v>7.2431402514425702E-2</v>
      </c>
      <c r="I27">
        <v>-0.28299954910518599</v>
      </c>
      <c r="J27">
        <v>0.11750410290174899</v>
      </c>
      <c r="K27">
        <v>1.6021618638580499E-2</v>
      </c>
      <c r="L27">
        <v>-0.30910412056724501</v>
      </c>
      <c r="M27">
        <v>0.110416050262214</v>
      </c>
      <c r="N27">
        <v>5.1189874809595597E-3</v>
      </c>
      <c r="P27" t="str">
        <f t="shared" si="0"/>
        <v>^</v>
      </c>
      <c r="Q27" t="str">
        <f t="shared" si="1"/>
        <v>^</v>
      </c>
      <c r="R27" t="str">
        <f t="shared" si="2"/>
        <v>*</v>
      </c>
      <c r="S27" t="str">
        <f t="shared" si="3"/>
        <v>**</v>
      </c>
    </row>
    <row r="28" spans="1:19" x14ac:dyDescent="0.25">
      <c r="A28">
        <v>27</v>
      </c>
      <c r="B28" t="s">
        <v>128</v>
      </c>
      <c r="C28">
        <v>-0.662262541253405</v>
      </c>
      <c r="D28">
        <v>0.312588648232622</v>
      </c>
      <c r="E28">
        <v>3.4120976281873702E-2</v>
      </c>
      <c r="F28">
        <v>-0.65535820492074004</v>
      </c>
      <c r="G28">
        <v>0.29457902917499101</v>
      </c>
      <c r="H28">
        <v>2.60995055713753E-2</v>
      </c>
      <c r="I28">
        <v>-0.41423463796752402</v>
      </c>
      <c r="J28">
        <v>0.142052945182573</v>
      </c>
      <c r="K28">
        <v>3.5448451024754401E-3</v>
      </c>
      <c r="L28">
        <v>-0.48232007061501297</v>
      </c>
      <c r="M28">
        <v>0.13310861112070899</v>
      </c>
      <c r="N28">
        <v>2.90634604191167E-4</v>
      </c>
      <c r="P28" t="str">
        <f t="shared" si="0"/>
        <v>*</v>
      </c>
      <c r="Q28" t="str">
        <f t="shared" si="1"/>
        <v>*</v>
      </c>
      <c r="R28" t="str">
        <f t="shared" si="2"/>
        <v>**</v>
      </c>
      <c r="S28" t="str">
        <f t="shared" si="3"/>
        <v>***</v>
      </c>
    </row>
    <row r="29" spans="1:19" x14ac:dyDescent="0.25">
      <c r="A29">
        <v>28</v>
      </c>
      <c r="B29" t="s">
        <v>129</v>
      </c>
      <c r="C29">
        <v>-0.58180664756912703</v>
      </c>
      <c r="D29">
        <v>0.30055621408538802</v>
      </c>
      <c r="E29">
        <v>5.2896306835282E-2</v>
      </c>
      <c r="F29">
        <v>-0.479790227945044</v>
      </c>
      <c r="G29">
        <v>0.28136447725366198</v>
      </c>
      <c r="H29">
        <v>8.8152146291335901E-2</v>
      </c>
      <c r="I29">
        <v>-0.31054710462976198</v>
      </c>
      <c r="J29">
        <v>0.122091680082377</v>
      </c>
      <c r="K29">
        <v>1.0973026236826401E-2</v>
      </c>
      <c r="L29">
        <v>-0.28406869386522399</v>
      </c>
      <c r="M29">
        <v>0.11512301442228599</v>
      </c>
      <c r="N29">
        <v>1.36051454528294E-2</v>
      </c>
      <c r="P29" t="str">
        <f t="shared" si="0"/>
        <v>^</v>
      </c>
      <c r="Q29" t="str">
        <f t="shared" si="1"/>
        <v>^</v>
      </c>
      <c r="R29" t="str">
        <f t="shared" si="2"/>
        <v>*</v>
      </c>
      <c r="S29" t="str">
        <f t="shared" si="3"/>
        <v>*</v>
      </c>
    </row>
    <row r="30" spans="1:19" x14ac:dyDescent="0.25">
      <c r="A30">
        <v>29</v>
      </c>
      <c r="B30" t="s">
        <v>45</v>
      </c>
      <c r="C30">
        <v>-0.83180256097798999</v>
      </c>
      <c r="D30">
        <v>0.42418463084631802</v>
      </c>
      <c r="E30">
        <v>4.9885485899919702E-2</v>
      </c>
      <c r="F30">
        <v>-0.65879031831489998</v>
      </c>
      <c r="G30">
        <v>0.40343719472477702</v>
      </c>
      <c r="H30">
        <v>0.102480789696539</v>
      </c>
      <c r="I30">
        <v>-0.650580600508879</v>
      </c>
      <c r="J30">
        <v>0.31931810033414498</v>
      </c>
      <c r="K30">
        <v>4.1609377183759802E-2</v>
      </c>
      <c r="L30">
        <v>-0.51086318913735096</v>
      </c>
      <c r="M30">
        <v>0.30577439820840702</v>
      </c>
      <c r="N30">
        <v>9.4777134487055006E-2</v>
      </c>
      <c r="P30" t="str">
        <f>IF(E30&lt;0.001,"***",IF(E30&lt;0.01,"**",IF(E30&lt;0.05,"*",IF(E30&lt;0.1,"^",""))))</f>
        <v>*</v>
      </c>
      <c r="Q30" t="str">
        <f t="shared" si="1"/>
        <v/>
      </c>
      <c r="R30" t="str">
        <f t="shared" si="2"/>
        <v>*</v>
      </c>
      <c r="S30" t="str">
        <f t="shared" si="3"/>
        <v>^</v>
      </c>
    </row>
    <row r="31" spans="1:19" x14ac:dyDescent="0.25">
      <c r="A31">
        <v>30</v>
      </c>
      <c r="B31" t="s">
        <v>106</v>
      </c>
      <c r="C31">
        <v>4.4767142090778797E-2</v>
      </c>
      <c r="D31">
        <v>0.105928211394813</v>
      </c>
      <c r="E31">
        <v>0.67257417589586699</v>
      </c>
      <c r="F31">
        <v>4.5155923652447E-2</v>
      </c>
      <c r="G31">
        <v>9.8422934551808297E-2</v>
      </c>
      <c r="H31">
        <v>0.64638157978581601</v>
      </c>
      <c r="I31" t="s">
        <v>169</v>
      </c>
      <c r="J31" t="s">
        <v>169</v>
      </c>
      <c r="K31" t="s">
        <v>169</v>
      </c>
      <c r="L31" t="s">
        <v>169</v>
      </c>
      <c r="M31" t="s">
        <v>169</v>
      </c>
      <c r="N31" t="s">
        <v>169</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0.17140392571385701</v>
      </c>
      <c r="D32">
        <v>0.39861481178424302</v>
      </c>
      <c r="E32">
        <v>0.66719645026114105</v>
      </c>
      <c r="F32">
        <v>0.173754785572827</v>
      </c>
      <c r="G32">
        <v>0.38585200244838203</v>
      </c>
      <c r="H32">
        <v>0.65248362160803397</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64</v>
      </c>
      <c r="C33">
        <v>0.26842568015575102</v>
      </c>
      <c r="D33">
        <v>0.43099719058733998</v>
      </c>
      <c r="E33">
        <v>0.53341499787132496</v>
      </c>
      <c r="F33">
        <v>0.26197466688656101</v>
      </c>
      <c r="G33">
        <v>0.41342245080972301</v>
      </c>
      <c r="H33">
        <v>0.52629421395485698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56</v>
      </c>
      <c r="C34">
        <v>-6.2112829939728997E-2</v>
      </c>
      <c r="D34">
        <v>0.50610439858693501</v>
      </c>
      <c r="E34">
        <v>0.90232303940153202</v>
      </c>
      <c r="F34">
        <v>-0.135835651034861</v>
      </c>
      <c r="G34">
        <v>0.48391220750008002</v>
      </c>
      <c r="H34">
        <v>0.77893813995515804</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58</v>
      </c>
      <c r="C35">
        <v>0.14916082432973601</v>
      </c>
      <c r="D35">
        <v>0.41117514504874703</v>
      </c>
      <c r="E35">
        <v>0.716778853437672</v>
      </c>
      <c r="F35">
        <v>0.112750187121946</v>
      </c>
      <c r="G35">
        <v>0.39824991449357799</v>
      </c>
      <c r="H35">
        <v>0.77708933292501703</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48</v>
      </c>
      <c r="C36">
        <v>0.13019162021252201</v>
      </c>
      <c r="D36">
        <v>0.49085407777099099</v>
      </c>
      <c r="E36">
        <v>0.79082852992560104</v>
      </c>
      <c r="F36">
        <v>6.8615259097109096E-2</v>
      </c>
      <c r="G36">
        <v>0.46917127923722401</v>
      </c>
      <c r="H36">
        <v>0.88372578622829701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55</v>
      </c>
      <c r="C37">
        <v>-9.9870054132246602E-2</v>
      </c>
      <c r="D37">
        <v>0.47214623139858503</v>
      </c>
      <c r="E37">
        <v>0.83247874586241999</v>
      </c>
      <c r="F37">
        <v>6.0021518248638802E-3</v>
      </c>
      <c r="G37">
        <v>0.45345497141136198</v>
      </c>
      <c r="H37">
        <v>0.98943911802707496</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52</v>
      </c>
      <c r="C38">
        <v>0.34360735331415099</v>
      </c>
      <c r="D38">
        <v>0.51528002967228204</v>
      </c>
      <c r="E38">
        <v>0.50487679631344495</v>
      </c>
      <c r="F38">
        <v>0.30066554248523703</v>
      </c>
      <c r="G38">
        <v>0.49230787039037999</v>
      </c>
      <c r="H38">
        <v>0.54138055186531198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0.33477263555457798</v>
      </c>
      <c r="D39">
        <v>0.40509911335363502</v>
      </c>
      <c r="E39">
        <v>0.40857900365786798</v>
      </c>
      <c r="F39">
        <v>0.31539525871440899</v>
      </c>
      <c r="G39">
        <v>0.39300680237925401</v>
      </c>
      <c r="H39">
        <v>0.42225304841307398</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0.33047270309125198</v>
      </c>
      <c r="D40">
        <v>0.39981645731700899</v>
      </c>
      <c r="E40">
        <v>0.40848591262018102</v>
      </c>
      <c r="F40">
        <v>0.28762918234387003</v>
      </c>
      <c r="G40">
        <v>0.38817047697706403</v>
      </c>
      <c r="H40">
        <v>0.45870147084183399</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0.27663458732747598</v>
      </c>
      <c r="D41">
        <v>0.40714300196957698</v>
      </c>
      <c r="E41">
        <v>0.49685079517060399</v>
      </c>
      <c r="F41">
        <v>0.29481002786055999</v>
      </c>
      <c r="G41">
        <v>0.39489565964360102</v>
      </c>
      <c r="H41">
        <v>0.45533421012900299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5.0754410795280598E-2</v>
      </c>
      <c r="D42">
        <v>0.59346748402943905</v>
      </c>
      <c r="E42">
        <v>0.93184656061947702</v>
      </c>
      <c r="F42">
        <v>0.17888891883001601</v>
      </c>
      <c r="G42">
        <v>0.55568970231823001</v>
      </c>
      <c r="H42">
        <v>0.74751154274099196</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51</v>
      </c>
      <c r="C43">
        <v>-0.24024589325339499</v>
      </c>
      <c r="D43">
        <v>0.77485930659928703</v>
      </c>
      <c r="E43">
        <v>0.75652218301243901</v>
      </c>
      <c r="F43">
        <v>-7.0634579357431407E-2</v>
      </c>
      <c r="G43">
        <v>0.72718258825422499</v>
      </c>
      <c r="H43">
        <v>0.92261951538549702</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66</v>
      </c>
      <c r="C44">
        <v>0.43378742304597201</v>
      </c>
      <c r="D44">
        <v>0.40266058351211098</v>
      </c>
      <c r="E44">
        <v>0.28134495748918398</v>
      </c>
      <c r="F44">
        <v>0.406175141820455</v>
      </c>
      <c r="G44">
        <v>0.39130423122031299</v>
      </c>
      <c r="H44">
        <v>0.29926844912685502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57</v>
      </c>
      <c r="C45">
        <v>0.299830943684471</v>
      </c>
      <c r="D45">
        <v>0.42099344995196297</v>
      </c>
      <c r="E45">
        <v>0.476341806687336</v>
      </c>
      <c r="F45">
        <v>0.27791679453756801</v>
      </c>
      <c r="G45">
        <v>0.40634307834165301</v>
      </c>
      <c r="H45">
        <v>0.494009154228853</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65</v>
      </c>
      <c r="C46">
        <v>0.22643846053626501</v>
      </c>
      <c r="D46">
        <v>0.42824197997916003</v>
      </c>
      <c r="E46">
        <v>0.59696995443156198</v>
      </c>
      <c r="F46">
        <v>0.19771983781100999</v>
      </c>
      <c r="G46">
        <v>0.41359775851417402</v>
      </c>
      <c r="H46">
        <v>0.63261560011844498</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53</v>
      </c>
      <c r="C47">
        <v>0.198015661030089</v>
      </c>
      <c r="D47">
        <v>0.67454541307701998</v>
      </c>
      <c r="E47">
        <v>0.76909855271592198</v>
      </c>
      <c r="F47">
        <v>2.92605046554117E-2</v>
      </c>
      <c r="G47">
        <v>0.65471082171225603</v>
      </c>
      <c r="H47">
        <v>0.96435260512481902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49</v>
      </c>
      <c r="C48">
        <v>0.25261560791891302</v>
      </c>
      <c r="D48">
        <v>0.50602498132358498</v>
      </c>
      <c r="E48">
        <v>0.61762744559493898</v>
      </c>
      <c r="F48">
        <v>0.22880764232207301</v>
      </c>
      <c r="G48">
        <v>0.48595240800391298</v>
      </c>
      <c r="H48">
        <v>0.63775233673002696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-8.85499520765929E-3</v>
      </c>
      <c r="D49">
        <v>0.587738003093773</v>
      </c>
      <c r="E49">
        <v>0.98797934344571203</v>
      </c>
      <c r="F49">
        <v>0.116292937888421</v>
      </c>
      <c r="G49">
        <v>0.56135687332637896</v>
      </c>
      <c r="H49">
        <v>0.83588177765596305</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47</v>
      </c>
      <c r="C50">
        <v>7.0825841408948903E-2</v>
      </c>
      <c r="D50">
        <v>0.45311519262653399</v>
      </c>
      <c r="E50">
        <v>0.87578970824357105</v>
      </c>
      <c r="F50">
        <v>7.2902175814642006E-2</v>
      </c>
      <c r="G50">
        <v>0.43580234001529999</v>
      </c>
      <c r="H50">
        <v>0.86714764514229903</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60</v>
      </c>
      <c r="C51">
        <v>0.21703324464170001</v>
      </c>
      <c r="D51">
        <v>0.44724428254188098</v>
      </c>
      <c r="E51">
        <v>0.62748640046571902</v>
      </c>
      <c r="F51">
        <v>0.27597201187202403</v>
      </c>
      <c r="G51">
        <v>0.431535382202762</v>
      </c>
      <c r="H51">
        <v>0.52248997520299101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0.53750456263274304</v>
      </c>
      <c r="D52">
        <v>0.60042999940734398</v>
      </c>
      <c r="E52">
        <v>0.37068051662728602</v>
      </c>
      <c r="F52">
        <v>0.51573519502350296</v>
      </c>
      <c r="G52">
        <v>0.56767637800036597</v>
      </c>
      <c r="H52">
        <v>0.36361299221056698</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74</v>
      </c>
      <c r="C53">
        <v>0.11071719926196399</v>
      </c>
      <c r="D53">
        <v>0.43015171242601602</v>
      </c>
      <c r="E53">
        <v>0.79687691424722396</v>
      </c>
      <c r="F53">
        <v>4.8312984529758199E-2</v>
      </c>
      <c r="G53">
        <v>0.41370429309168599</v>
      </c>
      <c r="H53">
        <v>0.907033249063114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76</v>
      </c>
      <c r="C54">
        <v>7.2460031137263903E-2</v>
      </c>
      <c r="D54">
        <v>0.48549343876469903</v>
      </c>
      <c r="E54">
        <v>0.88135614742462298</v>
      </c>
      <c r="F54">
        <v>1.6350833644656101E-2</v>
      </c>
      <c r="G54">
        <v>0.46914269689264598</v>
      </c>
      <c r="H54">
        <v>0.97219729283799095</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78</v>
      </c>
      <c r="C55">
        <v>1.3506813137477799E-4</v>
      </c>
      <c r="D55">
        <v>0.43684280915156298</v>
      </c>
      <c r="E55">
        <v>0.99975330079217095</v>
      </c>
      <c r="F55">
        <v>-4.8005353739639101E-2</v>
      </c>
      <c r="G55">
        <v>0.42519083306629901</v>
      </c>
      <c r="H55">
        <v>0.91010739614047198</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70</v>
      </c>
      <c r="C56">
        <v>5.2961347336835503E-2</v>
      </c>
      <c r="D56">
        <v>0.466782968281515</v>
      </c>
      <c r="E56">
        <v>0.90966561589065997</v>
      </c>
      <c r="F56">
        <v>5.6032581878983002E-2</v>
      </c>
      <c r="G56">
        <v>0.44938909738947302</v>
      </c>
      <c r="H56">
        <v>0.90077204811757505</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75</v>
      </c>
      <c r="C57">
        <v>-0.26186758666035898</v>
      </c>
      <c r="D57">
        <v>0.468112442174628</v>
      </c>
      <c r="E57">
        <v>0.57588076427495805</v>
      </c>
      <c r="F57">
        <v>-0.28001179449665597</v>
      </c>
      <c r="G57">
        <v>0.45356894076170901</v>
      </c>
      <c r="H57">
        <v>0.53700242704769996</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-1.3972751758066801E-2</v>
      </c>
      <c r="D58">
        <v>0.43826229592577298</v>
      </c>
      <c r="E58">
        <v>0.97456601999239401</v>
      </c>
      <c r="F58">
        <v>-9.7018881939298404E-2</v>
      </c>
      <c r="G58">
        <v>0.42653347728641</v>
      </c>
      <c r="H58">
        <v>0.82006684015463505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81</v>
      </c>
      <c r="C59">
        <v>-0.125615494145355</v>
      </c>
      <c r="D59">
        <v>0.46418915777040098</v>
      </c>
      <c r="E59">
        <v>0.78668890570078498</v>
      </c>
      <c r="F59">
        <v>-0.13265080324429401</v>
      </c>
      <c r="G59">
        <v>0.44959652282679402</v>
      </c>
      <c r="H59">
        <v>0.76796018838183899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82</v>
      </c>
      <c r="C60">
        <v>-0.101353945279202</v>
      </c>
      <c r="D60">
        <v>0.44649813773161501</v>
      </c>
      <c r="E60">
        <v>0.82042571355674598</v>
      </c>
      <c r="F60">
        <v>-0.140118066541848</v>
      </c>
      <c r="G60">
        <v>0.43396763271612099</v>
      </c>
      <c r="H60">
        <v>0.74678857146324695</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72</v>
      </c>
      <c r="C61">
        <v>3.9518226686441102E-2</v>
      </c>
      <c r="D61">
        <v>0.444563509852552</v>
      </c>
      <c r="E61">
        <v>0.929167585628769</v>
      </c>
      <c r="F61">
        <v>1.1144032901951499E-2</v>
      </c>
      <c r="G61">
        <v>0.43203755824152101</v>
      </c>
      <c r="H61">
        <v>0.97942154394839698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71</v>
      </c>
      <c r="C62">
        <v>0.189667418631635</v>
      </c>
      <c r="D62">
        <v>0.48676345725505399</v>
      </c>
      <c r="E62">
        <v>0.69679531697260799</v>
      </c>
      <c r="F62">
        <v>3.4078706575787002E-2</v>
      </c>
      <c r="G62">
        <v>0.47221464858407403</v>
      </c>
      <c r="H62">
        <v>0.94246834617991404</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84</v>
      </c>
      <c r="C63">
        <v>0.22059589000320901</v>
      </c>
      <c r="D63">
        <v>0.46800510398381501</v>
      </c>
      <c r="E63">
        <v>0.63738824590072896</v>
      </c>
      <c r="F63">
        <v>0.128981841218618</v>
      </c>
      <c r="G63">
        <v>0.45285012973745897</v>
      </c>
      <c r="H63">
        <v>0.77578024311181204</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68</v>
      </c>
      <c r="C64">
        <v>-0.19626190038845201</v>
      </c>
      <c r="D64">
        <v>0.50115195687118796</v>
      </c>
      <c r="E64">
        <v>0.69533787114204904</v>
      </c>
      <c r="F64">
        <v>-0.26024896964088601</v>
      </c>
      <c r="G64">
        <v>0.48424363011842098</v>
      </c>
      <c r="H64">
        <v>0.59096789367191704</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80</v>
      </c>
      <c r="C65">
        <v>-1.1727206498018001E-2</v>
      </c>
      <c r="D65">
        <v>0.53666798880931998</v>
      </c>
      <c r="E65">
        <v>0.98256610681241097</v>
      </c>
      <c r="F65">
        <v>8.1593135776911199E-2</v>
      </c>
      <c r="G65">
        <v>0.51951145602343696</v>
      </c>
      <c r="H65">
        <v>0.875199584583783</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77</v>
      </c>
      <c r="C66">
        <v>-0.14280471193592201</v>
      </c>
      <c r="D66">
        <v>0.43803531544241697</v>
      </c>
      <c r="E66">
        <v>0.74441537503510902</v>
      </c>
      <c r="F66">
        <v>-0.18563388582986401</v>
      </c>
      <c r="G66">
        <v>0.42717858905529998</v>
      </c>
      <c r="H66">
        <v>0.66388326526318098</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83</v>
      </c>
      <c r="C67">
        <v>0.79913604604028798</v>
      </c>
      <c r="D67">
        <v>0.69775603706858702</v>
      </c>
      <c r="E67">
        <v>0.252087246187855</v>
      </c>
      <c r="F67">
        <v>0.54631804973682696</v>
      </c>
      <c r="G67">
        <v>0.66892600325131002</v>
      </c>
      <c r="H67">
        <v>0.41409460792158598</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73</v>
      </c>
      <c r="C68">
        <v>-0.32095700010968897</v>
      </c>
      <c r="D68">
        <v>0.57678242099285304</v>
      </c>
      <c r="E68">
        <v>0.57789565668476806</v>
      </c>
      <c r="F68">
        <v>-0.26558897764879502</v>
      </c>
      <c r="G68">
        <v>0.54023744726478296</v>
      </c>
      <c r="H68">
        <v>0.62299134764654995</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-0.24947731375708199</v>
      </c>
      <c r="D69">
        <v>0.58907297325802699</v>
      </c>
      <c r="E69">
        <v>0.67192441904407096</v>
      </c>
      <c r="F69">
        <v>-0.316232341057743</v>
      </c>
      <c r="G69">
        <v>0.56267611675972595</v>
      </c>
      <c r="H69">
        <v>0.57410589212867102</v>
      </c>
      <c r="I69" t="s">
        <v>169</v>
      </c>
      <c r="J69" t="s">
        <v>169</v>
      </c>
      <c r="K69" t="s">
        <v>169</v>
      </c>
      <c r="L69" t="s">
        <v>169</v>
      </c>
      <c r="M69" t="s">
        <v>169</v>
      </c>
      <c r="N69" t="s">
        <v>169</v>
      </c>
      <c r="P69" t="str">
        <f t="shared" si="4"/>
        <v/>
      </c>
      <c r="Q69" t="str">
        <f t="shared" si="5"/>
        <v/>
      </c>
      <c r="R69" t="str">
        <f t="shared" si="6"/>
        <v/>
      </c>
      <c r="S69" t="str">
        <f t="shared" si="7"/>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-8.6566402460354797E-2</v>
      </c>
      <c r="D2">
        <v>4.9179299330305001E-2</v>
      </c>
      <c r="E2">
        <v>7.8370456390306403E-2</v>
      </c>
      <c r="F2">
        <v>-8.8735821792196398E-2</v>
      </c>
      <c r="G2">
        <v>4.21658190987182E-2</v>
      </c>
      <c r="H2">
        <v>3.5339286627839001E-2</v>
      </c>
      <c r="I2">
        <v>-8.69499175372003E-2</v>
      </c>
      <c r="J2">
        <v>4.9063378290694001E-2</v>
      </c>
      <c r="K2">
        <v>7.6362045030653899E-2</v>
      </c>
      <c r="L2">
        <v>-8.7903803292096502E-2</v>
      </c>
      <c r="M2">
        <v>4.20707165623899E-2</v>
      </c>
      <c r="N2">
        <v>3.6669063012337001E-2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-7.5423527738900306E-2</v>
      </c>
      <c r="D3">
        <v>2.7110019310608E-2</v>
      </c>
      <c r="E3">
        <v>5.4003834943070501E-3</v>
      </c>
      <c r="F3">
        <v>-5.7615962022610101E-2</v>
      </c>
      <c r="G3">
        <v>2.2985253126572298E-2</v>
      </c>
      <c r="H3">
        <v>1.21881672112704E-2</v>
      </c>
      <c r="I3">
        <v>-7.7618032470751899E-2</v>
      </c>
      <c r="J3">
        <v>2.6987722061512402E-2</v>
      </c>
      <c r="K3">
        <v>4.0268618196971397E-3</v>
      </c>
      <c r="L3">
        <v>-6.0017560962946297E-2</v>
      </c>
      <c r="M3">
        <v>2.28902808173519E-2</v>
      </c>
      <c r="N3">
        <v>8.7423895243177296E-3</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-3.5491136342137901E-2</v>
      </c>
      <c r="D4">
        <v>3.30210147617448E-2</v>
      </c>
      <c r="E4">
        <v>0.282462250665453</v>
      </c>
      <c r="F4">
        <v>-2.7846155455643101E-2</v>
      </c>
      <c r="G4">
        <v>2.60897368063015E-2</v>
      </c>
      <c r="H4">
        <v>0.28582636374954501</v>
      </c>
      <c r="I4">
        <v>-3.7517404776344999E-2</v>
      </c>
      <c r="J4">
        <v>3.28863549098245E-2</v>
      </c>
      <c r="K4">
        <v>0.25394491995026902</v>
      </c>
      <c r="L4">
        <v>-2.7701332972867702E-2</v>
      </c>
      <c r="M4">
        <v>2.5980215116379799E-2</v>
      </c>
      <c r="N4">
        <v>0.28631188716007699</v>
      </c>
      <c r="P4" t="str">
        <f t="shared" si="0"/>
        <v/>
      </c>
      <c r="Q4" t="str">
        <f t="shared" si="1"/>
        <v/>
      </c>
      <c r="R4" t="str">
        <f t="shared" si="2"/>
        <v/>
      </c>
      <c r="S4" t="str">
        <f t="shared" si="3"/>
        <v/>
      </c>
    </row>
    <row r="5" spans="1:19" x14ac:dyDescent="0.25">
      <c r="A5">
        <v>4</v>
      </c>
      <c r="B5" t="s">
        <v>123</v>
      </c>
      <c r="C5">
        <v>0.102196044468231</v>
      </c>
      <c r="D5">
        <v>2.6430118522258399E-2</v>
      </c>
      <c r="E5">
        <v>1.10340150666244E-4</v>
      </c>
      <c r="F5">
        <v>7.0295721985339593E-2</v>
      </c>
      <c r="G5">
        <v>2.0054188714285302E-2</v>
      </c>
      <c r="H5">
        <v>4.5611231752786002E-4</v>
      </c>
      <c r="I5">
        <v>9.6207369317906993E-2</v>
      </c>
      <c r="J5">
        <v>2.5518940525656501E-2</v>
      </c>
      <c r="K5">
        <v>1.6322285163838899E-4</v>
      </c>
      <c r="L5">
        <v>6.5963780454125195E-2</v>
      </c>
      <c r="M5">
        <v>1.9090587141827799E-2</v>
      </c>
      <c r="N5">
        <v>5.4967285423637496E-4</v>
      </c>
      <c r="P5" t="str">
        <f t="shared" si="0"/>
        <v>***</v>
      </c>
      <c r="Q5" t="str">
        <f t="shared" si="1"/>
        <v>***</v>
      </c>
      <c r="R5" t="str">
        <f t="shared" si="2"/>
        <v>***</v>
      </c>
      <c r="S5" t="str">
        <f t="shared" si="3"/>
        <v>***</v>
      </c>
    </row>
    <row r="6" spans="1:19" x14ac:dyDescent="0.25">
      <c r="A6">
        <v>5</v>
      </c>
      <c r="B6" t="s">
        <v>25</v>
      </c>
      <c r="C6">
        <v>8.4745636831734097E-2</v>
      </c>
      <c r="D6">
        <v>3.4220611350015903E-2</v>
      </c>
      <c r="E6">
        <v>1.32696168130779E-2</v>
      </c>
      <c r="F6">
        <v>9.0805077940596099E-2</v>
      </c>
      <c r="G6">
        <v>2.9203167133853802E-2</v>
      </c>
      <c r="H6">
        <v>1.8745143412989399E-3</v>
      </c>
      <c r="I6">
        <v>7.6316259542234199E-2</v>
      </c>
      <c r="J6">
        <v>3.3980782043846199E-2</v>
      </c>
      <c r="K6">
        <v>2.4712636574076699E-2</v>
      </c>
      <c r="L6">
        <v>8.40314338018915E-2</v>
      </c>
      <c r="M6">
        <v>2.9058765109263199E-2</v>
      </c>
      <c r="N6">
        <v>3.8307119965246801E-3</v>
      </c>
      <c r="P6" t="str">
        <f t="shared" si="0"/>
        <v>*</v>
      </c>
      <c r="Q6" t="str">
        <f t="shared" si="1"/>
        <v>**</v>
      </c>
      <c r="R6" t="str">
        <f t="shared" si="2"/>
        <v>*</v>
      </c>
      <c r="S6" t="str">
        <f t="shared" si="3"/>
        <v>**</v>
      </c>
    </row>
    <row r="7" spans="1:19" x14ac:dyDescent="0.25">
      <c r="A7">
        <v>6</v>
      </c>
      <c r="B7" t="s">
        <v>26</v>
      </c>
      <c r="C7">
        <v>-5.07653587331095E-2</v>
      </c>
      <c r="D7">
        <v>5.0119655832647603E-2</v>
      </c>
      <c r="E7">
        <v>0.31111594094385497</v>
      </c>
      <c r="F7">
        <v>-4.2479551707710998E-2</v>
      </c>
      <c r="G7">
        <v>4.1367414184703202E-2</v>
      </c>
      <c r="H7">
        <v>0.30447490751271</v>
      </c>
      <c r="I7">
        <v>-5.89791661187134E-2</v>
      </c>
      <c r="J7">
        <v>4.9707181303051101E-2</v>
      </c>
      <c r="K7">
        <v>0.235412233302011</v>
      </c>
      <c r="L7">
        <v>-4.9707194504842497E-2</v>
      </c>
      <c r="M7">
        <v>4.0999074999262801E-2</v>
      </c>
      <c r="N7">
        <v>0.225360085044395</v>
      </c>
      <c r="P7" t="str">
        <f t="shared" si="0"/>
        <v/>
      </c>
      <c r="Q7" t="str">
        <f t="shared" si="1"/>
        <v/>
      </c>
      <c r="R7" t="str">
        <f t="shared" si="2"/>
        <v/>
      </c>
      <c r="S7" t="str">
        <f t="shared" si="3"/>
        <v/>
      </c>
    </row>
    <row r="8" spans="1:19" x14ac:dyDescent="0.25">
      <c r="A8">
        <v>7</v>
      </c>
      <c r="B8" t="s">
        <v>30</v>
      </c>
      <c r="C8">
        <v>0.22365153797297799</v>
      </c>
      <c r="D8">
        <v>3.4520603520302402E-2</v>
      </c>
      <c r="E8" s="1">
        <v>9.2464702561301199E-11</v>
      </c>
      <c r="F8">
        <v>0.21085566197347699</v>
      </c>
      <c r="G8">
        <v>2.84783969018567E-2</v>
      </c>
      <c r="H8" s="1">
        <v>1.32086102402921E-13</v>
      </c>
      <c r="I8">
        <v>0.214296338918398</v>
      </c>
      <c r="J8">
        <v>3.43771387682896E-2</v>
      </c>
      <c r="K8" s="1">
        <v>4.55581572467167E-10</v>
      </c>
      <c r="L8">
        <v>0.20213088686141001</v>
      </c>
      <c r="M8">
        <v>2.83486077399745E-2</v>
      </c>
      <c r="N8" s="1">
        <v>1.0023233682185799E-12</v>
      </c>
      <c r="P8" t="str">
        <f t="shared" si="0"/>
        <v>***</v>
      </c>
      <c r="Q8" t="str">
        <f t="shared" si="1"/>
        <v>***</v>
      </c>
      <c r="R8" t="str">
        <f t="shared" si="2"/>
        <v>***</v>
      </c>
      <c r="S8" t="str">
        <f t="shared" si="3"/>
        <v>***</v>
      </c>
    </row>
    <row r="9" spans="1:19" x14ac:dyDescent="0.25">
      <c r="A9">
        <v>8</v>
      </c>
      <c r="B9" t="s">
        <v>29</v>
      </c>
      <c r="C9">
        <v>3.7894371334523502E-2</v>
      </c>
      <c r="D9">
        <v>3.3471647130561097E-2</v>
      </c>
      <c r="E9">
        <v>0.257578333840361</v>
      </c>
      <c r="F9">
        <v>2.8251936577281998E-2</v>
      </c>
      <c r="G9">
        <v>2.7667427580892499E-2</v>
      </c>
      <c r="H9">
        <v>0.30719462774575901</v>
      </c>
      <c r="I9">
        <v>3.3055486075333401E-2</v>
      </c>
      <c r="J9">
        <v>3.3304364843595002E-2</v>
      </c>
      <c r="K9">
        <v>0.32094044567655799</v>
      </c>
      <c r="L9">
        <v>2.4292503312932898E-2</v>
      </c>
      <c r="M9">
        <v>2.7555452365622301E-2</v>
      </c>
      <c r="N9">
        <v>0.37800068385188601</v>
      </c>
      <c r="P9" t="str">
        <f t="shared" si="0"/>
        <v/>
      </c>
      <c r="Q9" t="str">
        <f t="shared" si="1"/>
        <v/>
      </c>
      <c r="R9" t="str">
        <f t="shared" si="2"/>
        <v/>
      </c>
      <c r="S9" t="str">
        <f t="shared" si="3"/>
        <v/>
      </c>
    </row>
    <row r="10" spans="1:19" x14ac:dyDescent="0.25">
      <c r="A10">
        <v>9</v>
      </c>
      <c r="B10" t="s">
        <v>27</v>
      </c>
      <c r="C10">
        <v>0.15617001217181201</v>
      </c>
      <c r="D10">
        <v>5.2744671203777301E-2</v>
      </c>
      <c r="E10">
        <v>3.0677333038992001E-3</v>
      </c>
      <c r="F10">
        <v>0.19128763823753001</v>
      </c>
      <c r="G10">
        <v>4.4773164976888803E-2</v>
      </c>
      <c r="H10" s="1">
        <v>1.9340415201510801E-5</v>
      </c>
      <c r="I10">
        <v>0.128070018124742</v>
      </c>
      <c r="J10">
        <v>5.1696683489605197E-2</v>
      </c>
      <c r="K10">
        <v>1.3236749045638299E-2</v>
      </c>
      <c r="L10">
        <v>0.167952930844534</v>
      </c>
      <c r="M10">
        <v>4.3591475172424697E-2</v>
      </c>
      <c r="N10">
        <v>1.16734333752162E-4</v>
      </c>
      <c r="P10" t="str">
        <f t="shared" si="0"/>
        <v>**</v>
      </c>
      <c r="Q10" t="str">
        <f t="shared" si="1"/>
        <v>***</v>
      </c>
      <c r="R10" t="str">
        <f t="shared" si="2"/>
        <v>*</v>
      </c>
      <c r="S10" t="str">
        <f t="shared" si="3"/>
        <v>***</v>
      </c>
    </row>
    <row r="11" spans="1:19" x14ac:dyDescent="0.25">
      <c r="A11">
        <v>10</v>
      </c>
      <c r="B11" t="s">
        <v>28</v>
      </c>
      <c r="C11">
        <v>7.7170744919979495E-2</v>
      </c>
      <c r="D11">
        <v>7.0813477337967903E-2</v>
      </c>
      <c r="E11">
        <v>0.27581234588121001</v>
      </c>
      <c r="F11">
        <v>0.110247123899589</v>
      </c>
      <c r="G11">
        <v>6.0549096471714497E-2</v>
      </c>
      <c r="H11">
        <v>6.8638949393059395E-2</v>
      </c>
      <c r="I11">
        <v>4.5819465072795398E-2</v>
      </c>
      <c r="J11">
        <v>6.9709829263392503E-2</v>
      </c>
      <c r="K11">
        <v>0.51099546677593699</v>
      </c>
      <c r="L11">
        <v>8.8386503805084102E-2</v>
      </c>
      <c r="M11">
        <v>5.94715379309931E-2</v>
      </c>
      <c r="N11">
        <v>0.137226653811476</v>
      </c>
      <c r="P11" t="str">
        <f t="shared" si="0"/>
        <v/>
      </c>
      <c r="Q11" t="str">
        <f t="shared" si="1"/>
        <v>^</v>
      </c>
      <c r="R11" t="str">
        <f t="shared" si="2"/>
        <v/>
      </c>
      <c r="S11" t="str">
        <f t="shared" si="3"/>
        <v/>
      </c>
    </row>
    <row r="12" spans="1:19" x14ac:dyDescent="0.25">
      <c r="A12">
        <v>11</v>
      </c>
      <c r="B12" t="s">
        <v>31</v>
      </c>
      <c r="C12">
        <v>-5.9682988852398401E-2</v>
      </c>
      <c r="D12">
        <v>4.9943087516592802E-3</v>
      </c>
      <c r="E12">
        <v>0</v>
      </c>
      <c r="F12">
        <v>-6.2375043636381897E-2</v>
      </c>
      <c r="G12">
        <v>4.2886569653249797E-3</v>
      </c>
      <c r="H12" s="1">
        <v>6.3578541633774806E-48</v>
      </c>
      <c r="I12">
        <v>-5.8841297289030502E-2</v>
      </c>
      <c r="J12">
        <v>4.9750942362296099E-3</v>
      </c>
      <c r="K12">
        <v>0</v>
      </c>
      <c r="L12">
        <v>-6.1880763338432898E-2</v>
      </c>
      <c r="M12">
        <v>4.2721641572077799E-3</v>
      </c>
      <c r="N12" s="1">
        <v>1.5151258722158599E-47</v>
      </c>
      <c r="P12" t="str">
        <f t="shared" si="0"/>
        <v>***</v>
      </c>
      <c r="Q12" t="str">
        <f t="shared" si="1"/>
        <v>***</v>
      </c>
      <c r="R12" t="str">
        <f t="shared" si="2"/>
        <v>***</v>
      </c>
      <c r="S12" t="str">
        <f t="shared" si="3"/>
        <v>***</v>
      </c>
    </row>
    <row r="13" spans="1:19" x14ac:dyDescent="0.25">
      <c r="A13">
        <v>12</v>
      </c>
      <c r="B13" t="s">
        <v>172</v>
      </c>
      <c r="C13">
        <v>-0.110893200356237</v>
      </c>
      <c r="D13">
        <v>3.38645446031915E-2</v>
      </c>
      <c r="E13">
        <v>1.0580767152245101E-3</v>
      </c>
      <c r="F13">
        <v>-9.2010584320298697E-2</v>
      </c>
      <c r="G13">
        <v>3.1335934536456E-2</v>
      </c>
      <c r="H13">
        <v>3.3219121159764301E-3</v>
      </c>
      <c r="I13">
        <v>-0.10971067727532299</v>
      </c>
      <c r="J13">
        <v>3.3713913501779998E-2</v>
      </c>
      <c r="K13">
        <v>1.1372572996654099E-3</v>
      </c>
      <c r="L13">
        <v>-9.2630770972311399E-2</v>
      </c>
      <c r="M13">
        <v>3.1193475346491799E-2</v>
      </c>
      <c r="N13">
        <v>2.9823047759302401E-3</v>
      </c>
      <c r="P13" t="str">
        <f t="shared" si="0"/>
        <v>**</v>
      </c>
      <c r="Q13" t="str">
        <f t="shared" si="1"/>
        <v>**</v>
      </c>
      <c r="R13" t="str">
        <f t="shared" si="2"/>
        <v>**</v>
      </c>
      <c r="S13" t="str">
        <f t="shared" si="3"/>
        <v>**</v>
      </c>
    </row>
    <row r="14" spans="1:19" x14ac:dyDescent="0.25">
      <c r="A14">
        <v>13</v>
      </c>
      <c r="B14" t="s">
        <v>32</v>
      </c>
      <c r="C14">
        <v>-3.5139773514599598E-3</v>
      </c>
      <c r="D14">
        <v>1.9945961788001999E-2</v>
      </c>
      <c r="E14">
        <v>0.86015655783982603</v>
      </c>
      <c r="F14">
        <v>-6.8458281762923401E-3</v>
      </c>
      <c r="G14">
        <v>1.7726218052413201E-2</v>
      </c>
      <c r="H14">
        <v>0.69935010933163</v>
      </c>
      <c r="I14">
        <v>-6.7379517493921799E-4</v>
      </c>
      <c r="J14">
        <v>1.9874936184189299E-2</v>
      </c>
      <c r="K14">
        <v>0.97295549540031501</v>
      </c>
      <c r="L14">
        <v>-4.5464831333175398E-3</v>
      </c>
      <c r="M14">
        <v>1.7671506837652302E-2</v>
      </c>
      <c r="N14">
        <v>0.79696447158132799</v>
      </c>
      <c r="P14" t="str">
        <f t="shared" si="0"/>
        <v/>
      </c>
      <c r="Q14" t="str">
        <f t="shared" si="1"/>
        <v/>
      </c>
      <c r="R14" t="str">
        <f t="shared" si="2"/>
        <v/>
      </c>
      <c r="S14" t="str">
        <f t="shared" si="3"/>
        <v/>
      </c>
    </row>
    <row r="15" spans="1:19" x14ac:dyDescent="0.25">
      <c r="A15">
        <v>14</v>
      </c>
      <c r="B15" t="s">
        <v>33</v>
      </c>
      <c r="C15">
        <v>2.0977579182836499E-2</v>
      </c>
      <c r="D15">
        <v>5.4020767290793902E-3</v>
      </c>
      <c r="E15">
        <v>1.03072267785387E-4</v>
      </c>
      <c r="F15">
        <v>1.77245718134308E-2</v>
      </c>
      <c r="G15">
        <v>4.7936787767498901E-3</v>
      </c>
      <c r="H15">
        <v>2.1774314055404001E-4</v>
      </c>
      <c r="I15">
        <v>2.0432795014282499E-2</v>
      </c>
      <c r="J15">
        <v>5.3780854413237903E-3</v>
      </c>
      <c r="K15">
        <v>1.4512332057736699E-4</v>
      </c>
      <c r="L15">
        <v>1.7163601740655201E-2</v>
      </c>
      <c r="M15">
        <v>4.7696226769088001E-3</v>
      </c>
      <c r="N15">
        <v>3.2002830449005598E-4</v>
      </c>
      <c r="P15" t="str">
        <f t="shared" si="0"/>
        <v>***</v>
      </c>
      <c r="Q15" t="str">
        <f t="shared" si="1"/>
        <v>***</v>
      </c>
      <c r="R15" t="str">
        <f t="shared" si="2"/>
        <v>***</v>
      </c>
      <c r="S15" t="str">
        <f t="shared" si="3"/>
        <v>***</v>
      </c>
    </row>
    <row r="16" spans="1:19" x14ac:dyDescent="0.25">
      <c r="A16">
        <v>15</v>
      </c>
      <c r="B16" t="s">
        <v>117</v>
      </c>
      <c r="C16">
        <v>-2.1679215647238299E-3</v>
      </c>
      <c r="D16">
        <v>8.0353199658278699E-3</v>
      </c>
      <c r="E16">
        <v>0.78731486602433198</v>
      </c>
      <c r="F16">
        <v>2.8923699876835102E-3</v>
      </c>
      <c r="G16">
        <v>7.1146733564348601E-3</v>
      </c>
      <c r="H16">
        <v>0.68434889992027403</v>
      </c>
      <c r="I16">
        <v>-1.4114797590795199E-3</v>
      </c>
      <c r="J16">
        <v>8.00659211284966E-3</v>
      </c>
      <c r="K16">
        <v>0.86006634984318797</v>
      </c>
      <c r="L16">
        <v>3.2109907902944301E-3</v>
      </c>
      <c r="M16">
        <v>7.0870105682245797E-3</v>
      </c>
      <c r="N16">
        <v>0.65049031924578904</v>
      </c>
      <c r="P16" t="str">
        <f t="shared" si="0"/>
        <v/>
      </c>
      <c r="Q16" t="str">
        <f t="shared" si="1"/>
        <v/>
      </c>
      <c r="R16" t="str">
        <f t="shared" si="2"/>
        <v/>
      </c>
      <c r="S16" t="str">
        <f t="shared" si="3"/>
        <v/>
      </c>
    </row>
    <row r="17" spans="1:19" x14ac:dyDescent="0.25">
      <c r="A17">
        <v>16</v>
      </c>
      <c r="B17" t="s">
        <v>34</v>
      </c>
      <c r="C17">
        <v>3.9479145454782497E-3</v>
      </c>
      <c r="D17">
        <v>5.1282041477498398E-4</v>
      </c>
      <c r="E17" s="1">
        <v>1.37667655053519E-14</v>
      </c>
      <c r="F17">
        <v>3.1326112073595401E-3</v>
      </c>
      <c r="G17">
        <v>3.9112973891622301E-4</v>
      </c>
      <c r="H17" s="1">
        <v>1.1551726545917301E-15</v>
      </c>
      <c r="I17">
        <v>3.8714418330227898E-3</v>
      </c>
      <c r="J17">
        <v>5.0980471923862795E-4</v>
      </c>
      <c r="K17" s="1">
        <v>3.0975222387041899E-14</v>
      </c>
      <c r="L17">
        <v>3.0704506598387199E-3</v>
      </c>
      <c r="M17">
        <v>3.88454353406436E-4</v>
      </c>
      <c r="N17" s="1">
        <v>2.6949399716122798E-15</v>
      </c>
      <c r="P17" t="str">
        <f t="shared" si="0"/>
        <v>***</v>
      </c>
      <c r="Q17" t="str">
        <f t="shared" si="1"/>
        <v>***</v>
      </c>
      <c r="R17" t="str">
        <f t="shared" si="2"/>
        <v>***</v>
      </c>
      <c r="S17" t="str">
        <f t="shared" si="3"/>
        <v>***</v>
      </c>
    </row>
    <row r="18" spans="1:19" x14ac:dyDescent="0.25">
      <c r="A18">
        <v>17</v>
      </c>
      <c r="B18" t="s">
        <v>35</v>
      </c>
      <c r="C18">
        <v>-4.45598736115462E-4</v>
      </c>
      <c r="D18">
        <v>1.74525968323136E-4</v>
      </c>
      <c r="E18">
        <v>1.0673988243381101E-2</v>
      </c>
      <c r="F18">
        <v>-3.8647860419903899E-4</v>
      </c>
      <c r="G18">
        <v>1.60120364431244E-4</v>
      </c>
      <c r="H18">
        <v>1.57925193551872E-2</v>
      </c>
      <c r="I18">
        <v>-5.4979309121517802E-4</v>
      </c>
      <c r="J18">
        <v>1.7302252936544701E-4</v>
      </c>
      <c r="K18">
        <v>1.4850923177851499E-3</v>
      </c>
      <c r="L18">
        <v>-5.0146083380510299E-4</v>
      </c>
      <c r="M18">
        <v>1.58692854481958E-4</v>
      </c>
      <c r="N18">
        <v>1.57798439933907E-3</v>
      </c>
      <c r="P18" t="str">
        <f t="shared" si="0"/>
        <v>*</v>
      </c>
      <c r="Q18" t="str">
        <f t="shared" si="1"/>
        <v>*</v>
      </c>
      <c r="R18" t="str">
        <f t="shared" si="2"/>
        <v>**</v>
      </c>
      <c r="S18" t="str">
        <f t="shared" si="3"/>
        <v>**</v>
      </c>
    </row>
    <row r="19" spans="1:19" x14ac:dyDescent="0.25">
      <c r="A19">
        <v>18</v>
      </c>
      <c r="B19" t="s">
        <v>36</v>
      </c>
      <c r="C19">
        <v>4.7086121658875598E-4</v>
      </c>
      <c r="D19">
        <v>1.06936984959107E-4</v>
      </c>
      <c r="E19" s="1">
        <v>1.06682839884353E-5</v>
      </c>
      <c r="F19">
        <v>6.4569747355406801E-4</v>
      </c>
      <c r="G19" s="1">
        <v>8.73268939357884E-5</v>
      </c>
      <c r="H19" s="1">
        <v>1.4244670754553201E-13</v>
      </c>
      <c r="I19">
        <v>4.6078689472881499E-4</v>
      </c>
      <c r="J19">
        <v>1.0627213835677701E-4</v>
      </c>
      <c r="K19" s="1">
        <v>1.4515542980153601E-5</v>
      </c>
      <c r="L19">
        <v>6.4447416120128704E-4</v>
      </c>
      <c r="M19" s="1">
        <v>8.6856808586837999E-5</v>
      </c>
      <c r="N19" s="1">
        <v>1.1715453208943199E-13</v>
      </c>
      <c r="P19" t="str">
        <f t="shared" si="0"/>
        <v>***</v>
      </c>
      <c r="Q19" t="str">
        <f t="shared" si="1"/>
        <v>***</v>
      </c>
      <c r="R19" t="str">
        <f t="shared" si="2"/>
        <v>***</v>
      </c>
      <c r="S19" t="str">
        <f t="shared" si="3"/>
        <v>***</v>
      </c>
    </row>
    <row r="20" spans="1:19" x14ac:dyDescent="0.25">
      <c r="A20">
        <v>19</v>
      </c>
      <c r="B20" t="s">
        <v>37</v>
      </c>
      <c r="C20">
        <v>-4.6676427324890503E-2</v>
      </c>
      <c r="D20">
        <v>2.40200179609944E-2</v>
      </c>
      <c r="E20">
        <v>5.19883355493269E-2</v>
      </c>
      <c r="F20">
        <v>-5.5025394479235899E-2</v>
      </c>
      <c r="G20">
        <v>2.1075269513837501E-2</v>
      </c>
      <c r="H20">
        <v>9.0304630069363706E-3</v>
      </c>
      <c r="I20">
        <v>-4.3806025547668603E-2</v>
      </c>
      <c r="J20">
        <v>2.3941053364662301E-2</v>
      </c>
      <c r="K20">
        <v>6.7288060666010702E-2</v>
      </c>
      <c r="L20">
        <v>-5.1946502930243797E-2</v>
      </c>
      <c r="M20">
        <v>2.1004363963225799E-2</v>
      </c>
      <c r="N20">
        <v>1.33935764429053E-2</v>
      </c>
      <c r="P20" t="str">
        <f t="shared" si="0"/>
        <v>^</v>
      </c>
      <c r="Q20" t="str">
        <f t="shared" si="1"/>
        <v>**</v>
      </c>
      <c r="R20" t="str">
        <f t="shared" si="2"/>
        <v>^</v>
      </c>
      <c r="S20" t="str">
        <f t="shared" si="3"/>
        <v>*</v>
      </c>
    </row>
    <row r="21" spans="1:19" x14ac:dyDescent="0.25">
      <c r="A21">
        <v>20</v>
      </c>
      <c r="B21" t="s">
        <v>38</v>
      </c>
      <c r="C21">
        <v>-6.8618455738855999E-2</v>
      </c>
      <c r="D21">
        <v>3.7237730989683103E-2</v>
      </c>
      <c r="E21">
        <v>6.53709062937015E-2</v>
      </c>
      <c r="F21">
        <v>-8.0539696956244203E-2</v>
      </c>
      <c r="G21">
        <v>3.2368347607121303E-2</v>
      </c>
      <c r="H21">
        <v>1.2838286989161399E-2</v>
      </c>
      <c r="I21">
        <v>-6.6054125039092901E-2</v>
      </c>
      <c r="J21">
        <v>3.71740755396563E-2</v>
      </c>
      <c r="K21">
        <v>7.5586862590946394E-2</v>
      </c>
      <c r="L21">
        <v>-7.7422513152910502E-2</v>
      </c>
      <c r="M21">
        <v>3.2312343410215202E-2</v>
      </c>
      <c r="N21">
        <v>1.6572097971501401E-2</v>
      </c>
      <c r="P21" t="str">
        <f t="shared" si="0"/>
        <v>^</v>
      </c>
      <c r="Q21" t="str">
        <f t="shared" si="1"/>
        <v>*</v>
      </c>
      <c r="R21" t="str">
        <f t="shared" si="2"/>
        <v>^</v>
      </c>
      <c r="S21" t="str">
        <f t="shared" si="3"/>
        <v>*</v>
      </c>
    </row>
    <row r="22" spans="1:19" x14ac:dyDescent="0.25">
      <c r="A22">
        <v>21</v>
      </c>
      <c r="B22" t="s">
        <v>40</v>
      </c>
      <c r="C22">
        <v>-0.17412929424551399</v>
      </c>
      <c r="D22">
        <v>3.92067921866147E-2</v>
      </c>
      <c r="E22" s="1">
        <v>8.9415248806235004E-6</v>
      </c>
      <c r="F22">
        <v>-0.13508023496796301</v>
      </c>
      <c r="G22">
        <v>3.01723057297714E-2</v>
      </c>
      <c r="H22" s="1">
        <v>7.5713086408882799E-6</v>
      </c>
      <c r="I22">
        <v>-0.17112843259817001</v>
      </c>
      <c r="J22">
        <v>3.9030158985053298E-2</v>
      </c>
      <c r="K22" s="1">
        <v>1.1624289893208399E-5</v>
      </c>
      <c r="L22">
        <v>-0.13365157544494399</v>
      </c>
      <c r="M22">
        <v>3.0039302681341602E-2</v>
      </c>
      <c r="N22" s="1">
        <v>8.6181245150009807E-6</v>
      </c>
      <c r="P22" t="str">
        <f t="shared" si="0"/>
        <v>***</v>
      </c>
      <c r="Q22" t="str">
        <f t="shared" si="1"/>
        <v>***</v>
      </c>
      <c r="R22" t="str">
        <f t="shared" si="2"/>
        <v>***</v>
      </c>
      <c r="S22" t="str">
        <f t="shared" si="3"/>
        <v>***</v>
      </c>
    </row>
    <row r="23" spans="1:19" x14ac:dyDescent="0.25">
      <c r="A23">
        <v>22</v>
      </c>
      <c r="B23" t="s">
        <v>41</v>
      </c>
      <c r="C23">
        <v>-0.14777725492938101</v>
      </c>
      <c r="D23">
        <v>3.3634904651752097E-2</v>
      </c>
      <c r="E23" s="1">
        <v>1.1150507322699201E-5</v>
      </c>
      <c r="F23">
        <v>-0.11421364836782</v>
      </c>
      <c r="G23">
        <v>2.5795507413629098E-2</v>
      </c>
      <c r="H23" s="1">
        <v>9.5262410704918005E-6</v>
      </c>
      <c r="I23">
        <v>-0.14378766092891901</v>
      </c>
      <c r="J23">
        <v>3.3463772335829797E-2</v>
      </c>
      <c r="K23" s="1">
        <v>1.7326916971760499E-5</v>
      </c>
      <c r="L23">
        <v>-0.111179972054891</v>
      </c>
      <c r="M23">
        <v>2.5637944641002601E-2</v>
      </c>
      <c r="N23" s="1">
        <v>1.4474310685184099E-5</v>
      </c>
      <c r="P23" t="str">
        <f t="shared" si="0"/>
        <v>***</v>
      </c>
      <c r="Q23" t="str">
        <f t="shared" si="1"/>
        <v>***</v>
      </c>
      <c r="R23" t="str">
        <f t="shared" si="2"/>
        <v>***</v>
      </c>
      <c r="S23" t="str">
        <f t="shared" si="3"/>
        <v>***</v>
      </c>
    </row>
    <row r="24" spans="1:19" x14ac:dyDescent="0.25">
      <c r="A24">
        <v>23</v>
      </c>
      <c r="B24" t="s">
        <v>39</v>
      </c>
      <c r="C24">
        <v>-9.3869279800358002E-2</v>
      </c>
      <c r="D24">
        <v>3.4197555848146502E-2</v>
      </c>
      <c r="E24">
        <v>6.05271344368541E-3</v>
      </c>
      <c r="F24">
        <v>-8.5417357140687294E-2</v>
      </c>
      <c r="G24">
        <v>2.6259363006077299E-2</v>
      </c>
      <c r="H24">
        <v>1.14260098034377E-3</v>
      </c>
      <c r="I24">
        <v>-8.8176227424516501E-2</v>
      </c>
      <c r="J24">
        <v>3.4000555433310403E-2</v>
      </c>
      <c r="K24">
        <v>9.5038779661574795E-3</v>
      </c>
      <c r="L24">
        <v>-8.15103126353105E-2</v>
      </c>
      <c r="M24">
        <v>2.61059989359919E-2</v>
      </c>
      <c r="N24">
        <v>1.7945443898576101E-3</v>
      </c>
      <c r="P24" t="str">
        <f t="shared" si="0"/>
        <v>**</v>
      </c>
      <c r="Q24" t="str">
        <f t="shared" si="1"/>
        <v>**</v>
      </c>
      <c r="R24" t="str">
        <f t="shared" si="2"/>
        <v>**</v>
      </c>
      <c r="S24" t="str">
        <f t="shared" si="3"/>
        <v>**</v>
      </c>
    </row>
    <row r="25" spans="1:19" x14ac:dyDescent="0.25">
      <c r="A25">
        <v>24</v>
      </c>
      <c r="B25" t="s">
        <v>43</v>
      </c>
      <c r="C25">
        <v>-8.0671340745334899E-2</v>
      </c>
      <c r="D25">
        <v>6.5207727070188404E-3</v>
      </c>
      <c r="E25">
        <v>0</v>
      </c>
      <c r="F25">
        <v>-7.3739062421875307E-2</v>
      </c>
      <c r="G25">
        <v>6.0492052749750204E-3</v>
      </c>
      <c r="H25" s="1">
        <v>3.5195635454400101E-34</v>
      </c>
      <c r="I25">
        <v>-8.0782316292962397E-2</v>
      </c>
      <c r="J25">
        <v>6.5000133092799599E-3</v>
      </c>
      <c r="K25">
        <v>0</v>
      </c>
      <c r="L25">
        <v>-7.3755873132161406E-2</v>
      </c>
      <c r="M25">
        <v>6.0259666774977001E-3</v>
      </c>
      <c r="N25" s="1">
        <v>1.90795298592886E-34</v>
      </c>
      <c r="P25" t="str">
        <f t="shared" si="0"/>
        <v>***</v>
      </c>
      <c r="Q25" t="str">
        <f t="shared" si="1"/>
        <v>***</v>
      </c>
      <c r="R25" t="str">
        <f t="shared" si="2"/>
        <v>***</v>
      </c>
      <c r="S25" t="str">
        <f t="shared" si="3"/>
        <v>***</v>
      </c>
    </row>
    <row r="26" spans="1:19" x14ac:dyDescent="0.25">
      <c r="A26">
        <v>25</v>
      </c>
      <c r="B26" t="s">
        <v>44</v>
      </c>
      <c r="C26">
        <v>1.0925406539975599E-2</v>
      </c>
      <c r="D26">
        <v>1.6765105163604702E-2</v>
      </c>
      <c r="E26">
        <v>0.51461059822394495</v>
      </c>
      <c r="F26">
        <v>4.7999490500851404E-3</v>
      </c>
      <c r="G26">
        <v>1.5374522985941301E-2</v>
      </c>
      <c r="H26">
        <v>0.75488739655273296</v>
      </c>
      <c r="I26">
        <v>1.31898743340525E-2</v>
      </c>
      <c r="J26">
        <v>1.6692288766596598E-2</v>
      </c>
      <c r="K26">
        <v>0.42942399786291502</v>
      </c>
      <c r="L26">
        <v>6.8850567211322699E-3</v>
      </c>
      <c r="M26">
        <v>1.5289102015086599E-2</v>
      </c>
      <c r="N26">
        <v>0.65247649920642803</v>
      </c>
      <c r="P26" t="str">
        <f t="shared" si="0"/>
        <v/>
      </c>
      <c r="Q26" t="str">
        <f t="shared" si="1"/>
        <v/>
      </c>
      <c r="R26" t="str">
        <f t="shared" si="2"/>
        <v/>
      </c>
      <c r="S26" t="str">
        <f t="shared" si="3"/>
        <v/>
      </c>
    </row>
    <row r="27" spans="1:19" x14ac:dyDescent="0.25">
      <c r="A27">
        <v>26</v>
      </c>
      <c r="B27" t="s">
        <v>130</v>
      </c>
      <c r="C27">
        <v>-4.0666593072448496E-3</v>
      </c>
      <c r="D27">
        <v>0.21416537393181201</v>
      </c>
      <c r="E27">
        <v>0.98485035353676398</v>
      </c>
      <c r="F27">
        <v>-4.2386778710594902E-2</v>
      </c>
      <c r="G27">
        <v>0.201310568291169</v>
      </c>
      <c r="H27">
        <v>0.83323518106175598</v>
      </c>
      <c r="I27">
        <v>-5.8343360245469801E-2</v>
      </c>
      <c r="J27">
        <v>2.5949718219230401E-2</v>
      </c>
      <c r="K27">
        <v>2.4555571852329799E-2</v>
      </c>
      <c r="L27">
        <v>-7.8719889133388204E-2</v>
      </c>
      <c r="M27">
        <v>2.3628712789353801E-2</v>
      </c>
      <c r="N27">
        <v>8.6368366744553804E-4</v>
      </c>
      <c r="P27" t="str">
        <f t="shared" si="0"/>
        <v/>
      </c>
      <c r="Q27" t="str">
        <f t="shared" si="1"/>
        <v/>
      </c>
      <c r="R27" t="str">
        <f t="shared" si="2"/>
        <v>*</v>
      </c>
      <c r="S27" t="str">
        <f t="shared" si="3"/>
        <v>***</v>
      </c>
    </row>
    <row r="28" spans="1:19" x14ac:dyDescent="0.25">
      <c r="A28">
        <v>27</v>
      </c>
      <c r="B28" t="s">
        <v>144</v>
      </c>
      <c r="C28">
        <v>-0.39889574090405799</v>
      </c>
      <c r="D28">
        <v>0.240864658346257</v>
      </c>
      <c r="E28">
        <v>9.7701754119321596E-2</v>
      </c>
      <c r="F28">
        <v>-0.45185217759632001</v>
      </c>
      <c r="G28">
        <v>0.226209724995554</v>
      </c>
      <c r="H28">
        <v>4.5771733099184697E-2</v>
      </c>
      <c r="I28">
        <v>-0.42284879587971003</v>
      </c>
      <c r="J28">
        <v>0.10972673700318</v>
      </c>
      <c r="K28">
        <v>1.1636837268169699E-4</v>
      </c>
      <c r="L28">
        <v>-0.46120133201334701</v>
      </c>
      <c r="M28">
        <v>0.102948541091401</v>
      </c>
      <c r="N28" s="1">
        <v>7.4670668273642497E-6</v>
      </c>
      <c r="P28" t="str">
        <f t="shared" si="0"/>
        <v>^</v>
      </c>
      <c r="Q28" t="str">
        <f t="shared" si="1"/>
        <v>*</v>
      </c>
      <c r="R28" t="str">
        <f t="shared" si="2"/>
        <v>***</v>
      </c>
      <c r="S28" t="str">
        <f t="shared" si="3"/>
        <v>***</v>
      </c>
    </row>
    <row r="29" spans="1:19" x14ac:dyDescent="0.25">
      <c r="A29">
        <v>28</v>
      </c>
      <c r="B29" t="s">
        <v>46</v>
      </c>
      <c r="C29">
        <v>-0.34593563713745001</v>
      </c>
      <c r="D29">
        <v>0.225606449331998</v>
      </c>
      <c r="E29">
        <v>0.125187471188275</v>
      </c>
      <c r="F29">
        <v>-0.36673716138640899</v>
      </c>
      <c r="G29">
        <v>0.211659436182767</v>
      </c>
      <c r="H29">
        <v>8.3153326242242906E-2</v>
      </c>
      <c r="I29">
        <v>-0.39534282266155901</v>
      </c>
      <c r="J29">
        <v>7.2128477715236894E-2</v>
      </c>
      <c r="K29" s="1">
        <v>4.2270856925874498E-8</v>
      </c>
      <c r="L29">
        <v>-0.402776260265717</v>
      </c>
      <c r="M29">
        <v>6.7275856955604299E-2</v>
      </c>
      <c r="N29" s="1">
        <v>2.13830670475391E-9</v>
      </c>
      <c r="P29" t="str">
        <f t="shared" si="0"/>
        <v/>
      </c>
      <c r="Q29" t="str">
        <f t="shared" si="1"/>
        <v>^</v>
      </c>
      <c r="R29" t="str">
        <f t="shared" si="2"/>
        <v>***</v>
      </c>
      <c r="S29" t="str">
        <f t="shared" si="3"/>
        <v>***</v>
      </c>
    </row>
    <row r="30" spans="1:19" x14ac:dyDescent="0.25">
      <c r="A30">
        <v>29</v>
      </c>
      <c r="B30" t="s">
        <v>128</v>
      </c>
      <c r="C30">
        <v>-0.357106822637479</v>
      </c>
      <c r="D30">
        <v>0.23406292206877299</v>
      </c>
      <c r="E30">
        <v>0.12708776413456899</v>
      </c>
      <c r="F30">
        <v>-0.34212820216732598</v>
      </c>
      <c r="G30">
        <v>0.22031478056130099</v>
      </c>
      <c r="H30">
        <v>0.120445530762536</v>
      </c>
      <c r="I30">
        <v>-0.38623836170478998</v>
      </c>
      <c r="J30">
        <v>9.8097147952822497E-2</v>
      </c>
      <c r="K30" s="1">
        <v>8.2401947946508805E-5</v>
      </c>
      <c r="L30">
        <v>-0.360856752865578</v>
      </c>
      <c r="M30">
        <v>9.1865347326040805E-2</v>
      </c>
      <c r="N30" s="1">
        <v>8.56177434208667E-5</v>
      </c>
      <c r="P30" t="str">
        <f t="shared" si="0"/>
        <v/>
      </c>
      <c r="Q30" t="str">
        <f t="shared" si="1"/>
        <v/>
      </c>
      <c r="R30" t="str">
        <f t="shared" si="2"/>
        <v>***</v>
      </c>
      <c r="S30" t="str">
        <f t="shared" si="3"/>
        <v>***</v>
      </c>
    </row>
    <row r="31" spans="1:19" x14ac:dyDescent="0.25">
      <c r="A31">
        <v>30</v>
      </c>
      <c r="B31" t="s">
        <v>129</v>
      </c>
      <c r="C31">
        <v>-0.28136862412896502</v>
      </c>
      <c r="D31">
        <v>0.23313220811502899</v>
      </c>
      <c r="E31">
        <v>0.22746840727326401</v>
      </c>
      <c r="F31">
        <v>-0.28779160664104098</v>
      </c>
      <c r="G31">
        <v>0.21906191316124099</v>
      </c>
      <c r="H31">
        <v>0.188931857451861</v>
      </c>
      <c r="I31">
        <v>-0.35011901763479097</v>
      </c>
      <c r="J31">
        <v>9.1630544637736303E-2</v>
      </c>
      <c r="K31">
        <v>1.3291926060487999E-4</v>
      </c>
      <c r="L31">
        <v>-0.34214001152519802</v>
      </c>
      <c r="M31">
        <v>8.5309556303998293E-2</v>
      </c>
      <c r="N31" s="1">
        <v>6.0572144960259801E-5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-0.19760220507010701</v>
      </c>
      <c r="D32">
        <v>0.314411861550698</v>
      </c>
      <c r="E32">
        <v>0.52968821484057904</v>
      </c>
      <c r="F32">
        <v>-0.34187187173123001</v>
      </c>
      <c r="G32">
        <v>0.29435741352420203</v>
      </c>
      <c r="H32">
        <v>0.24547212745005001</v>
      </c>
      <c r="I32">
        <v>-0.27834896310254098</v>
      </c>
      <c r="J32">
        <v>0.226386810528137</v>
      </c>
      <c r="K32">
        <v>0.21887383898929799</v>
      </c>
      <c r="L32">
        <v>-0.39846024174983202</v>
      </c>
      <c r="M32">
        <v>0.213885490647168</v>
      </c>
      <c r="N32">
        <v>6.2467809888962701E-2</v>
      </c>
      <c r="P32" t="str">
        <f t="shared" si="4"/>
        <v/>
      </c>
      <c r="Q32" t="str">
        <f t="shared" si="5"/>
        <v/>
      </c>
      <c r="R32" t="str">
        <f t="shared" si="6"/>
        <v/>
      </c>
      <c r="S32" t="str">
        <f t="shared" si="7"/>
        <v>^</v>
      </c>
    </row>
    <row r="33" spans="1:19" x14ac:dyDescent="0.25">
      <c r="A33">
        <v>32</v>
      </c>
      <c r="B33" t="s">
        <v>106</v>
      </c>
      <c r="C33">
        <v>-0.13282284522260801</v>
      </c>
      <c r="D33">
        <v>7.4332319254096002E-2</v>
      </c>
      <c r="E33">
        <v>7.3957080104004105E-2</v>
      </c>
      <c r="F33">
        <v>-0.11337955918484099</v>
      </c>
      <c r="G33">
        <v>6.8445696343870502E-2</v>
      </c>
      <c r="H33">
        <v>9.7622783281954201E-2</v>
      </c>
      <c r="I33" t="s">
        <v>169</v>
      </c>
      <c r="J33" t="s">
        <v>169</v>
      </c>
      <c r="K33" t="s">
        <v>169</v>
      </c>
      <c r="L33" t="s">
        <v>169</v>
      </c>
      <c r="M33" t="s">
        <v>169</v>
      </c>
      <c r="N33" t="s">
        <v>169</v>
      </c>
      <c r="P33" t="str">
        <f t="shared" si="4"/>
        <v>^</v>
      </c>
      <c r="Q33" t="str">
        <f t="shared" si="5"/>
        <v>^</v>
      </c>
      <c r="R33" t="str">
        <f t="shared" si="6"/>
        <v/>
      </c>
      <c r="S33" t="str">
        <f t="shared" si="7"/>
        <v/>
      </c>
    </row>
    <row r="34" spans="1:19" x14ac:dyDescent="0.25">
      <c r="A34">
        <v>33</v>
      </c>
      <c r="B34" t="s">
        <v>47</v>
      </c>
      <c r="C34">
        <v>8.4406691797599007E-2</v>
      </c>
      <c r="D34">
        <v>0.180229489590047</v>
      </c>
      <c r="E34">
        <v>0.639549352146766</v>
      </c>
      <c r="F34">
        <v>6.9500257048835307E-2</v>
      </c>
      <c r="G34">
        <v>0.16208553937151901</v>
      </c>
      <c r="H34">
        <v>0.66807785920068896</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62</v>
      </c>
      <c r="C35">
        <v>0.131542434759296</v>
      </c>
      <c r="D35">
        <v>0.159405763265069</v>
      </c>
      <c r="E35">
        <v>0.40925520854029501</v>
      </c>
      <c r="F35">
        <v>9.7885985685965501E-2</v>
      </c>
      <c r="G35">
        <v>0.142781993227375</v>
      </c>
      <c r="H35">
        <v>0.49298901159908198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0.25115388963537999</v>
      </c>
      <c r="D36">
        <v>0.162454212541392</v>
      </c>
      <c r="E36">
        <v>0.12210504793346599</v>
      </c>
      <c r="F36">
        <v>0.19142822427947101</v>
      </c>
      <c r="G36">
        <v>0.14559824653641301</v>
      </c>
      <c r="H36">
        <v>0.18858717191171201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58</v>
      </c>
      <c r="C37">
        <v>0.13010469495990201</v>
      </c>
      <c r="D37">
        <v>0.16731523412400801</v>
      </c>
      <c r="E37">
        <v>0.43680356081143701</v>
      </c>
      <c r="F37">
        <v>7.7158475927324693E-2</v>
      </c>
      <c r="G37">
        <v>0.15042869062039901</v>
      </c>
      <c r="H37">
        <v>0.60800452993551102</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54</v>
      </c>
      <c r="C38">
        <v>0.20706973392122899</v>
      </c>
      <c r="D38">
        <v>0.18887974423435799</v>
      </c>
      <c r="E38">
        <v>0.27294549360401099</v>
      </c>
      <c r="F38">
        <v>0.186282603305366</v>
      </c>
      <c r="G38">
        <v>0.17043466462901</v>
      </c>
      <c r="H38">
        <v>0.274400201822253</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64</v>
      </c>
      <c r="C39">
        <v>0.12911065763346199</v>
      </c>
      <c r="D39">
        <v>0.19036419481952599</v>
      </c>
      <c r="E39">
        <v>0.497626041184424</v>
      </c>
      <c r="F39">
        <v>7.7399356926433502E-2</v>
      </c>
      <c r="G39">
        <v>0.17190431310687801</v>
      </c>
      <c r="H39">
        <v>0.65253253610696205</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52</v>
      </c>
      <c r="C40">
        <v>0.113579435403936</v>
      </c>
      <c r="D40">
        <v>0.241187868970096</v>
      </c>
      <c r="E40">
        <v>0.63770010317433301</v>
      </c>
      <c r="F40">
        <v>0.13142500754011199</v>
      </c>
      <c r="G40">
        <v>0.21852991114050399</v>
      </c>
      <c r="H40">
        <v>0.54757018900654797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65</v>
      </c>
      <c r="C41">
        <v>0.170773468743039</v>
      </c>
      <c r="D41">
        <v>0.178660547575336</v>
      </c>
      <c r="E41">
        <v>0.339145804769662</v>
      </c>
      <c r="F41">
        <v>0.117431614129756</v>
      </c>
      <c r="G41">
        <v>0.16076074313318101</v>
      </c>
      <c r="H41">
        <v>0.46510022989073402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60</v>
      </c>
      <c r="C42">
        <v>3.8716023964717697E-2</v>
      </c>
      <c r="D42">
        <v>0.17619320533753399</v>
      </c>
      <c r="E42">
        <v>0.82607661646035502</v>
      </c>
      <c r="F42">
        <v>5.4943413433715498E-2</v>
      </c>
      <c r="G42">
        <v>0.15897614753713299</v>
      </c>
      <c r="H42">
        <v>0.729637403686899</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53</v>
      </c>
      <c r="C43">
        <v>-0.17020134119591401</v>
      </c>
      <c r="D43">
        <v>0.28295373518575001</v>
      </c>
      <c r="E43">
        <v>0.54749602357843596</v>
      </c>
      <c r="F43">
        <v>-0.201876437142022</v>
      </c>
      <c r="G43">
        <v>0.25887137804446397</v>
      </c>
      <c r="H43">
        <v>0.43548919358097998</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59</v>
      </c>
      <c r="C44">
        <v>2.6596773975262701E-2</v>
      </c>
      <c r="D44">
        <v>0.17258147101992599</v>
      </c>
      <c r="E44">
        <v>0.87752189125633495</v>
      </c>
      <c r="F44">
        <v>1.24513917586662E-2</v>
      </c>
      <c r="G44">
        <v>0.155253203792793</v>
      </c>
      <c r="H44">
        <v>0.93607775568039298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67</v>
      </c>
      <c r="C45">
        <v>0.30923869867643</v>
      </c>
      <c r="D45">
        <v>0.16526486063763601</v>
      </c>
      <c r="E45">
        <v>6.1321480139743E-2</v>
      </c>
      <c r="F45">
        <v>0.25481257067581398</v>
      </c>
      <c r="G45">
        <v>0.14859669196103201</v>
      </c>
      <c r="H45">
        <v>8.6383181097741901E-2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66</v>
      </c>
      <c r="C46">
        <v>0.21038328467807099</v>
      </c>
      <c r="D46">
        <v>0.17082416817808899</v>
      </c>
      <c r="E46">
        <v>0.21810676915841501</v>
      </c>
      <c r="F46">
        <v>0.15660637204769301</v>
      </c>
      <c r="G46">
        <v>0.15374737242904499</v>
      </c>
      <c r="H46">
        <v>0.30839507132972099</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51</v>
      </c>
      <c r="C47">
        <v>9.9654757830808197E-2</v>
      </c>
      <c r="D47">
        <v>0.29571236750497498</v>
      </c>
      <c r="E47">
        <v>0.73611769041200004</v>
      </c>
      <c r="F47">
        <v>6.7764716677811504E-2</v>
      </c>
      <c r="G47">
        <v>0.26950253102926103</v>
      </c>
      <c r="H47">
        <v>0.80147107601794798</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49</v>
      </c>
      <c r="C48">
        <v>0.14472553162931001</v>
      </c>
      <c r="D48">
        <v>0.209950649755132</v>
      </c>
      <c r="E48">
        <v>0.490614873276287</v>
      </c>
      <c r="F48">
        <v>0.10976424202479</v>
      </c>
      <c r="G48">
        <v>0.18857369482966099</v>
      </c>
      <c r="H48">
        <v>0.56051541862126697</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55</v>
      </c>
      <c r="C49">
        <v>3.1635772772938102E-2</v>
      </c>
      <c r="D49">
        <v>0.19781610863714899</v>
      </c>
      <c r="E49">
        <v>0.87294002899123802</v>
      </c>
      <c r="F49">
        <v>3.8580402041032198E-2</v>
      </c>
      <c r="G49">
        <v>0.178442976377681</v>
      </c>
      <c r="H49">
        <v>0.828827352032105</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56</v>
      </c>
      <c r="C50">
        <v>0.26735316817569199</v>
      </c>
      <c r="D50">
        <v>0.193229079009373</v>
      </c>
      <c r="E50">
        <v>0.16647872568915301</v>
      </c>
      <c r="F50">
        <v>0.26686571769136502</v>
      </c>
      <c r="G50">
        <v>0.174791901067921</v>
      </c>
      <c r="H50">
        <v>0.12682008267248401</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48</v>
      </c>
      <c r="C51">
        <v>0.13342854676581001</v>
      </c>
      <c r="D51">
        <v>0.22808834446526399</v>
      </c>
      <c r="E51">
        <v>0.55855695795414495</v>
      </c>
      <c r="F51">
        <v>0.112211007844192</v>
      </c>
      <c r="G51">
        <v>0.20573072955574701</v>
      </c>
      <c r="H51">
        <v>0.585460164955804</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50</v>
      </c>
      <c r="C52">
        <v>-0.230842602493013</v>
      </c>
      <c r="D52">
        <v>0.215134239277157</v>
      </c>
      <c r="E52">
        <v>0.28326368378664302</v>
      </c>
      <c r="F52">
        <v>-0.230125416068136</v>
      </c>
      <c r="G52">
        <v>0.19373792036974399</v>
      </c>
      <c r="H52">
        <v>0.234905066361667</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57</v>
      </c>
      <c r="C53">
        <v>7.1339848927860799E-2</v>
      </c>
      <c r="D53">
        <v>0.212196737402193</v>
      </c>
      <c r="E53">
        <v>0.73672251970584601</v>
      </c>
      <c r="F53">
        <v>9.3562583238326598E-4</v>
      </c>
      <c r="G53">
        <v>0.19337755119390801</v>
      </c>
      <c r="H53">
        <v>0.99613958037460104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9.5840858744190099E-2</v>
      </c>
      <c r="D54">
        <v>0.28068948579556402</v>
      </c>
      <c r="E54">
        <v>0.73276635794614997</v>
      </c>
      <c r="F54">
        <v>1.36549053721011E-2</v>
      </c>
      <c r="G54">
        <v>0.25817255563569802</v>
      </c>
      <c r="H54">
        <v>0.95781906167997799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78</v>
      </c>
      <c r="C55">
        <v>-0.17828730838934301</v>
      </c>
      <c r="D55">
        <v>0.24542834754597101</v>
      </c>
      <c r="E55">
        <v>0.467573223269382</v>
      </c>
      <c r="F55">
        <v>-0.124588627940871</v>
      </c>
      <c r="G55">
        <v>0.224112596353928</v>
      </c>
      <c r="H55">
        <v>0.57826568747034401</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74</v>
      </c>
      <c r="C56">
        <v>-0.42286770072112001</v>
      </c>
      <c r="D56">
        <v>0.25082040118650001</v>
      </c>
      <c r="E56">
        <v>9.1807699403261597E-2</v>
      </c>
      <c r="F56">
        <v>-0.37350525813256902</v>
      </c>
      <c r="G56">
        <v>0.229609951546135</v>
      </c>
      <c r="H56">
        <v>0.10380198560206801</v>
      </c>
      <c r="I56" t="s">
        <v>169</v>
      </c>
      <c r="J56" t="s">
        <v>169</v>
      </c>
      <c r="K56" t="s">
        <v>169</v>
      </c>
      <c r="L56" t="s">
        <v>169</v>
      </c>
      <c r="M56" t="s">
        <v>169</v>
      </c>
      <c r="N56" t="s">
        <v>169</v>
      </c>
      <c r="P56" t="str">
        <f t="shared" si="4"/>
        <v>^</v>
      </c>
      <c r="Q56" t="str">
        <f t="shared" si="5"/>
        <v/>
      </c>
      <c r="R56" t="str">
        <f t="shared" si="6"/>
        <v/>
      </c>
      <c r="S56" t="str">
        <f t="shared" si="7"/>
        <v/>
      </c>
    </row>
    <row r="57" spans="1:19" x14ac:dyDescent="0.25">
      <c r="A57">
        <v>56</v>
      </c>
      <c r="B57" t="s">
        <v>72</v>
      </c>
      <c r="C57">
        <v>-0.114246490696852</v>
      </c>
      <c r="D57">
        <v>0.248323708387199</v>
      </c>
      <c r="E57">
        <v>0.64546539228827204</v>
      </c>
      <c r="F57">
        <v>-5.8643219777231997E-2</v>
      </c>
      <c r="G57">
        <v>0.227134737049042</v>
      </c>
      <c r="H57">
        <v>0.79626264671221803</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71</v>
      </c>
      <c r="C58">
        <v>-0.231013795673122</v>
      </c>
      <c r="D58">
        <v>0.25906859059737303</v>
      </c>
      <c r="E58">
        <v>0.37254892452256499</v>
      </c>
      <c r="F58">
        <v>-0.17195133479286401</v>
      </c>
      <c r="G58">
        <v>0.23679985278697099</v>
      </c>
      <c r="H58">
        <v>0.46774909350887101</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79</v>
      </c>
      <c r="C59">
        <v>-0.31573923797682402</v>
      </c>
      <c r="D59">
        <v>0.246996414217201</v>
      </c>
      <c r="E59">
        <v>0.20113835711127101</v>
      </c>
      <c r="F59">
        <v>-0.23909895819023899</v>
      </c>
      <c r="G59">
        <v>0.22577220215226801</v>
      </c>
      <c r="H59">
        <v>0.289587281275412</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84</v>
      </c>
      <c r="C60">
        <v>-0.33000627759246398</v>
      </c>
      <c r="D60">
        <v>0.26511373372242097</v>
      </c>
      <c r="E60">
        <v>0.21321539782804899</v>
      </c>
      <c r="F60">
        <v>-0.25327185090003801</v>
      </c>
      <c r="G60">
        <v>0.242875055895902</v>
      </c>
      <c r="H60">
        <v>0.29703760763946602</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82</v>
      </c>
      <c r="C61">
        <v>-0.115384602377834</v>
      </c>
      <c r="D61">
        <v>0.26457313413929601</v>
      </c>
      <c r="E61">
        <v>0.66275249940544001</v>
      </c>
      <c r="F61">
        <v>-9.2671631930840895E-2</v>
      </c>
      <c r="G61">
        <v>0.242334400869091</v>
      </c>
      <c r="H61">
        <v>0.70215564081236603</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-0.140871459943751</v>
      </c>
      <c r="D62">
        <v>0.26363744025560898</v>
      </c>
      <c r="E62">
        <v>0.59310781775181298</v>
      </c>
      <c r="F62">
        <v>-8.5211477570334496E-2</v>
      </c>
      <c r="G62">
        <v>0.241293996780616</v>
      </c>
      <c r="H62">
        <v>0.72398064214491198</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68</v>
      </c>
      <c r="C63">
        <v>-0.50524808122949205</v>
      </c>
      <c r="D63">
        <v>0.29704307923088302</v>
      </c>
      <c r="E63">
        <v>8.8957019830449097E-2</v>
      </c>
      <c r="F63">
        <v>-0.38463625331408502</v>
      </c>
      <c r="G63">
        <v>0.270708124728263</v>
      </c>
      <c r="H63">
        <v>0.155359711509922</v>
      </c>
      <c r="I63" t="s">
        <v>169</v>
      </c>
      <c r="J63" t="s">
        <v>169</v>
      </c>
      <c r="K63" t="s">
        <v>169</v>
      </c>
      <c r="L63" t="s">
        <v>169</v>
      </c>
      <c r="M63" t="s">
        <v>169</v>
      </c>
      <c r="N63" t="s">
        <v>169</v>
      </c>
      <c r="P63" t="str">
        <f t="shared" si="4"/>
        <v>^</v>
      </c>
      <c r="Q63" t="str">
        <f t="shared" si="5"/>
        <v/>
      </c>
      <c r="R63" t="str">
        <f t="shared" si="6"/>
        <v/>
      </c>
      <c r="S63" t="str">
        <f t="shared" si="7"/>
        <v/>
      </c>
    </row>
    <row r="64" spans="1:19" x14ac:dyDescent="0.25">
      <c r="A64">
        <v>63</v>
      </c>
      <c r="B64" t="s">
        <v>76</v>
      </c>
      <c r="C64">
        <v>-0.20641649777419399</v>
      </c>
      <c r="D64">
        <v>0.26044632486330399</v>
      </c>
      <c r="E64">
        <v>0.42804058002612599</v>
      </c>
      <c r="F64">
        <v>-0.184356478045933</v>
      </c>
      <c r="G64">
        <v>0.238452272656035</v>
      </c>
      <c r="H64">
        <v>0.439440801272378</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75</v>
      </c>
      <c r="C65">
        <v>-0.33354018181233402</v>
      </c>
      <c r="D65">
        <v>0.26801179297126598</v>
      </c>
      <c r="E65">
        <v>0.21331627805991099</v>
      </c>
      <c r="F65">
        <v>-0.24492990325356201</v>
      </c>
      <c r="G65">
        <v>0.24582530894091201</v>
      </c>
      <c r="H65">
        <v>0.31907644931816398</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77</v>
      </c>
      <c r="C66">
        <v>-0.25774346259373698</v>
      </c>
      <c r="D66">
        <v>0.25126132747927998</v>
      </c>
      <c r="E66">
        <v>0.304986630030051</v>
      </c>
      <c r="F66">
        <v>-0.18867121220514599</v>
      </c>
      <c r="G66">
        <v>0.22964929287257899</v>
      </c>
      <c r="H66">
        <v>0.41132602599738999</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81</v>
      </c>
      <c r="C67">
        <v>-0.17890564304550599</v>
      </c>
      <c r="D67">
        <v>0.25329548973481902</v>
      </c>
      <c r="E67">
        <v>0.47999413470880897</v>
      </c>
      <c r="F67">
        <v>-0.17277717537661899</v>
      </c>
      <c r="G67">
        <v>0.23203748435270499</v>
      </c>
      <c r="H67">
        <v>0.45650818761878298</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80</v>
      </c>
      <c r="C68">
        <v>-0.20730281714162899</v>
      </c>
      <c r="D68">
        <v>0.27137709293400403</v>
      </c>
      <c r="E68">
        <v>0.44493154622431202</v>
      </c>
      <c r="F68">
        <v>-0.114271619465928</v>
      </c>
      <c r="G68">
        <v>0.24859784228978801</v>
      </c>
      <c r="H68">
        <v>0.64575700656068402</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2.79494008510493E-2</v>
      </c>
      <c r="D69">
        <v>0.32756085145441199</v>
      </c>
      <c r="E69">
        <v>0.93200235867806203</v>
      </c>
      <c r="F69">
        <v>9.1626952617320206E-2</v>
      </c>
      <c r="G69">
        <v>0.30241206615062499</v>
      </c>
      <c r="H69">
        <v>0.76189969834947902</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83</v>
      </c>
      <c r="C70">
        <v>-0.23449441054471701</v>
      </c>
      <c r="D70">
        <v>0.45555526024196802</v>
      </c>
      <c r="E70">
        <v>0.60673180922789205</v>
      </c>
      <c r="F70">
        <v>-0.141142301068159</v>
      </c>
      <c r="G70">
        <v>0.42179399954255897</v>
      </c>
      <c r="H70">
        <v>0.73790890680254695</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73</v>
      </c>
      <c r="C71">
        <v>4.1057844698073102E-2</v>
      </c>
      <c r="D71">
        <v>0.38054661230250197</v>
      </c>
      <c r="E71">
        <v>0.91408155158536997</v>
      </c>
      <c r="F71">
        <v>1.8857908199448301E-2</v>
      </c>
      <c r="G71">
        <v>0.35166850428169899</v>
      </c>
      <c r="H71">
        <v>0.95723465248463302</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-6.3253102140138504E-2</v>
      </c>
      <c r="D2">
        <v>6.3034304624536797E-2</v>
      </c>
      <c r="E2">
        <v>0.31563362065950401</v>
      </c>
      <c r="F2">
        <v>-8.5241064808674896E-2</v>
      </c>
      <c r="G2">
        <v>5.3518682456183603E-2</v>
      </c>
      <c r="H2">
        <v>0.111219710568845</v>
      </c>
      <c r="I2">
        <v>-5.6384041420788303E-2</v>
      </c>
      <c r="J2">
        <v>6.27982662506546E-2</v>
      </c>
      <c r="K2">
        <v>0.36926027628917701</v>
      </c>
      <c r="L2">
        <v>-7.7435264344723698E-2</v>
      </c>
      <c r="M2">
        <v>5.32046915532223E-2</v>
      </c>
      <c r="N2">
        <v>0.14555254359049899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-8.2266260316141704E-2</v>
      </c>
      <c r="D3">
        <v>4.1904352108218398E-2</v>
      </c>
      <c r="E3">
        <v>4.9623947603629003E-2</v>
      </c>
      <c r="F3">
        <v>-5.7493521707104499E-2</v>
      </c>
      <c r="G3">
        <v>3.5696392343871799E-2</v>
      </c>
      <c r="H3">
        <v>0.10726136057498201</v>
      </c>
      <c r="I3">
        <v>-8.6267142618705203E-2</v>
      </c>
      <c r="J3">
        <v>4.1695872437571301E-2</v>
      </c>
      <c r="K3">
        <v>3.8549727032546999E-2</v>
      </c>
      <c r="L3">
        <v>-6.1754307734935801E-2</v>
      </c>
      <c r="M3">
        <v>3.5489066851762403E-2</v>
      </c>
      <c r="N3">
        <v>8.1842536201423802E-2</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v>
      </c>
    </row>
    <row r="4" spans="1:19" x14ac:dyDescent="0.25">
      <c r="A4">
        <v>3</v>
      </c>
      <c r="B4" t="s">
        <v>12</v>
      </c>
      <c r="C4">
        <v>-8.3027208675848202E-2</v>
      </c>
      <c r="D4">
        <v>4.6790663552488801E-2</v>
      </c>
      <c r="E4">
        <v>7.5990456188946107E-2</v>
      </c>
      <c r="F4">
        <v>-6.9404388222603794E-2</v>
      </c>
      <c r="G4">
        <v>3.65871708256197E-2</v>
      </c>
      <c r="H4">
        <v>5.7833258475272403E-2</v>
      </c>
      <c r="I4">
        <v>-8.0550943585282697E-2</v>
      </c>
      <c r="J4">
        <v>4.6602709240473002E-2</v>
      </c>
      <c r="K4">
        <v>8.3905691222195503E-2</v>
      </c>
      <c r="L4">
        <v>-6.5830600370328896E-2</v>
      </c>
      <c r="M4">
        <v>3.6334116768207997E-2</v>
      </c>
      <c r="N4">
        <v>7.0015200945427306E-2</v>
      </c>
      <c r="P4" t="str">
        <f t="shared" si="0"/>
        <v>^</v>
      </c>
      <c r="Q4" t="str">
        <f t="shared" si="1"/>
        <v>^</v>
      </c>
      <c r="R4" t="str">
        <f t="shared" si="2"/>
        <v>^</v>
      </c>
      <c r="S4" t="str">
        <f t="shared" si="3"/>
        <v>^</v>
      </c>
    </row>
    <row r="5" spans="1:19" x14ac:dyDescent="0.25">
      <c r="A5">
        <v>4</v>
      </c>
      <c r="B5" t="s">
        <v>25</v>
      </c>
      <c r="C5">
        <v>9.0174366784884094E-2</v>
      </c>
      <c r="D5">
        <v>4.5802657179453699E-2</v>
      </c>
      <c r="E5">
        <v>4.8980839652679999E-2</v>
      </c>
      <c r="F5">
        <v>9.7408307086449403E-2</v>
      </c>
      <c r="G5">
        <v>3.8619886101760002E-2</v>
      </c>
      <c r="H5">
        <v>1.1661281750606101E-2</v>
      </c>
      <c r="I5">
        <v>8.0579397274862796E-2</v>
      </c>
      <c r="J5">
        <v>4.54465873827175E-2</v>
      </c>
      <c r="K5">
        <v>7.6219235313297995E-2</v>
      </c>
      <c r="L5">
        <v>9.1012049905897702E-2</v>
      </c>
      <c r="M5">
        <v>3.8324843865419997E-2</v>
      </c>
      <c r="N5">
        <v>1.7560682107417999E-2</v>
      </c>
      <c r="P5" t="str">
        <f t="shared" si="0"/>
        <v>*</v>
      </c>
      <c r="Q5" t="str">
        <f t="shared" si="1"/>
        <v>*</v>
      </c>
      <c r="R5" t="str">
        <f t="shared" si="2"/>
        <v>^</v>
      </c>
      <c r="S5" t="str">
        <f t="shared" si="3"/>
        <v>*</v>
      </c>
    </row>
    <row r="6" spans="1:19" x14ac:dyDescent="0.25">
      <c r="A6">
        <v>5</v>
      </c>
      <c r="B6" t="s">
        <v>26</v>
      </c>
      <c r="C6">
        <v>-4.5664427760039601E-2</v>
      </c>
      <c r="D6">
        <v>6.7323155436029999E-2</v>
      </c>
      <c r="E6">
        <v>0.49758967722609199</v>
      </c>
      <c r="F6">
        <v>-3.10455698596072E-2</v>
      </c>
      <c r="G6">
        <v>5.4508427076814803E-2</v>
      </c>
      <c r="H6">
        <v>0.56897927477557397</v>
      </c>
      <c r="I6">
        <v>-5.55452589195259E-2</v>
      </c>
      <c r="J6">
        <v>6.6548367086265506E-2</v>
      </c>
      <c r="K6">
        <v>0.40390917905459001</v>
      </c>
      <c r="L6">
        <v>-3.9560817705698199E-2</v>
      </c>
      <c r="M6">
        <v>5.3842554300957399E-2</v>
      </c>
      <c r="N6">
        <v>0.46249175260150399</v>
      </c>
      <c r="P6" t="str">
        <f t="shared" si="0"/>
        <v/>
      </c>
      <c r="Q6" t="str">
        <f t="shared" si="1"/>
        <v/>
      </c>
      <c r="R6" t="str">
        <f t="shared" si="2"/>
        <v/>
      </c>
      <c r="S6" t="str">
        <f t="shared" si="3"/>
        <v/>
      </c>
    </row>
    <row r="7" spans="1:19" x14ac:dyDescent="0.25">
      <c r="A7">
        <v>6</v>
      </c>
      <c r="B7" t="s">
        <v>30</v>
      </c>
      <c r="C7">
        <v>0.24706023556281401</v>
      </c>
      <c r="D7">
        <v>5.0246807581628201E-2</v>
      </c>
      <c r="E7" s="1">
        <v>8.7910182478001499E-7</v>
      </c>
      <c r="F7">
        <v>0.21434029455317999</v>
      </c>
      <c r="G7">
        <v>4.1317913764446601E-2</v>
      </c>
      <c r="H7" s="1">
        <v>2.1303579325459999E-7</v>
      </c>
      <c r="I7">
        <v>0.23184566786309199</v>
      </c>
      <c r="J7">
        <v>5.0018193918369799E-2</v>
      </c>
      <c r="K7" s="1">
        <v>3.5654651516781002E-6</v>
      </c>
      <c r="L7">
        <v>0.19994547050633199</v>
      </c>
      <c r="M7">
        <v>4.1008574251478198E-2</v>
      </c>
      <c r="N7" s="1">
        <v>1.0842374920657501E-6</v>
      </c>
      <c r="P7" t="str">
        <f t="shared" si="0"/>
        <v>***</v>
      </c>
      <c r="Q7" t="str">
        <f t="shared" si="1"/>
        <v>***</v>
      </c>
      <c r="R7" t="str">
        <f t="shared" si="2"/>
        <v>***</v>
      </c>
      <c r="S7" t="str">
        <f t="shared" si="3"/>
        <v>***</v>
      </c>
    </row>
    <row r="8" spans="1:19" x14ac:dyDescent="0.25">
      <c r="A8">
        <v>7</v>
      </c>
      <c r="B8" t="s">
        <v>29</v>
      </c>
      <c r="C8">
        <v>3.0669355190325199E-2</v>
      </c>
      <c r="D8">
        <v>5.0822519142196203E-2</v>
      </c>
      <c r="E8">
        <v>0.54620274666147695</v>
      </c>
      <c r="F8">
        <v>-2.1930065337996899E-4</v>
      </c>
      <c r="G8">
        <v>4.1553183919713202E-2</v>
      </c>
      <c r="H8">
        <v>0.99578911224761602</v>
      </c>
      <c r="I8">
        <v>1.9793335777063398E-2</v>
      </c>
      <c r="J8">
        <v>5.0576666589435902E-2</v>
      </c>
      <c r="K8">
        <v>0.69553624653643897</v>
      </c>
      <c r="L8">
        <v>-7.4535054492883097E-3</v>
      </c>
      <c r="M8">
        <v>4.1316841890367398E-2</v>
      </c>
      <c r="N8">
        <v>0.85683955803436396</v>
      </c>
      <c r="P8" t="str">
        <f t="shared" si="0"/>
        <v/>
      </c>
      <c r="Q8" t="str">
        <f t="shared" si="1"/>
        <v/>
      </c>
      <c r="R8" t="str">
        <f t="shared" si="2"/>
        <v/>
      </c>
      <c r="S8" t="str">
        <f t="shared" si="3"/>
        <v/>
      </c>
    </row>
    <row r="9" spans="1:19" x14ac:dyDescent="0.25">
      <c r="A9">
        <v>8</v>
      </c>
      <c r="B9" t="s">
        <v>27</v>
      </c>
      <c r="C9">
        <v>0.17216080887478999</v>
      </c>
      <c r="D9">
        <v>7.4841870269383104E-2</v>
      </c>
      <c r="E9">
        <v>2.1429675435339801E-2</v>
      </c>
      <c r="F9">
        <v>0.19713690396497299</v>
      </c>
      <c r="G9">
        <v>6.3233351815348199E-2</v>
      </c>
      <c r="H9">
        <v>1.8232414810531699E-3</v>
      </c>
      <c r="I9">
        <v>0.133046642244771</v>
      </c>
      <c r="J9">
        <v>7.3421724691499698E-2</v>
      </c>
      <c r="K9">
        <v>6.9972566608174303E-2</v>
      </c>
      <c r="L9">
        <v>0.16106021571356499</v>
      </c>
      <c r="M9">
        <v>6.1491868797744598E-2</v>
      </c>
      <c r="N9">
        <v>8.8133261540693196E-3</v>
      </c>
      <c r="P9" t="str">
        <f t="shared" si="0"/>
        <v>*</v>
      </c>
      <c r="Q9" t="str">
        <f t="shared" si="1"/>
        <v>**</v>
      </c>
      <c r="R9" t="str">
        <f t="shared" si="2"/>
        <v>^</v>
      </c>
      <c r="S9" t="str">
        <f t="shared" si="3"/>
        <v>**</v>
      </c>
    </row>
    <row r="10" spans="1:19" x14ac:dyDescent="0.25">
      <c r="A10">
        <v>9</v>
      </c>
      <c r="B10" t="s">
        <v>28</v>
      </c>
      <c r="C10">
        <v>5.57975382385539E-2</v>
      </c>
      <c r="D10">
        <v>0.101498010391885</v>
      </c>
      <c r="E10">
        <v>0.58249756840242295</v>
      </c>
      <c r="F10">
        <v>6.8795983392474197E-2</v>
      </c>
      <c r="G10">
        <v>8.6475749563934307E-2</v>
      </c>
      <c r="H10">
        <v>0.42629228788483198</v>
      </c>
      <c r="I10">
        <v>2.02353112404727E-2</v>
      </c>
      <c r="J10">
        <v>9.9708006989499304E-2</v>
      </c>
      <c r="K10">
        <v>0.83917747428212597</v>
      </c>
      <c r="L10">
        <v>4.2750820397058603E-2</v>
      </c>
      <c r="M10">
        <v>8.4592745192352797E-2</v>
      </c>
      <c r="N10">
        <v>0.61329745192831298</v>
      </c>
      <c r="P10" t="str">
        <f t="shared" si="0"/>
        <v/>
      </c>
      <c r="Q10" t="str">
        <f t="shared" si="1"/>
        <v/>
      </c>
      <c r="R10" t="str">
        <f t="shared" si="2"/>
        <v/>
      </c>
      <c r="S10" t="str">
        <f t="shared" si="3"/>
        <v/>
      </c>
    </row>
    <row r="11" spans="1:19" x14ac:dyDescent="0.25">
      <c r="A11">
        <v>10</v>
      </c>
      <c r="B11" t="s">
        <v>31</v>
      </c>
      <c r="C11">
        <v>-6.2381692755286697E-2</v>
      </c>
      <c r="D11">
        <v>7.1254615986898803E-3</v>
      </c>
      <c r="E11">
        <v>0</v>
      </c>
      <c r="F11">
        <v>-6.7504469754625901E-2</v>
      </c>
      <c r="G11">
        <v>6.1452761948286002E-3</v>
      </c>
      <c r="H11" s="1">
        <v>4.5236972167627697E-28</v>
      </c>
      <c r="I11">
        <v>-5.9876046800143697E-2</v>
      </c>
      <c r="J11">
        <v>7.0855199107407304E-3</v>
      </c>
      <c r="K11">
        <v>0</v>
      </c>
      <c r="L11">
        <v>-6.5958498228919596E-2</v>
      </c>
      <c r="M11">
        <v>6.1066027873764896E-3</v>
      </c>
      <c r="N11" s="1">
        <v>3.3981882507234897E-27</v>
      </c>
      <c r="P11" t="str">
        <f t="shared" si="0"/>
        <v>***</v>
      </c>
      <c r="Q11" t="str">
        <f t="shared" si="1"/>
        <v>***</v>
      </c>
      <c r="R11" t="str">
        <f t="shared" si="2"/>
        <v>***</v>
      </c>
      <c r="S11" t="str">
        <f t="shared" si="3"/>
        <v>***</v>
      </c>
    </row>
    <row r="12" spans="1:19" x14ac:dyDescent="0.25">
      <c r="A12">
        <v>11</v>
      </c>
      <c r="B12" t="s">
        <v>172</v>
      </c>
      <c r="C12">
        <v>-7.12272829074478E-2</v>
      </c>
      <c r="D12">
        <v>4.9577860709428899E-2</v>
      </c>
      <c r="E12">
        <v>0.15081030514361601</v>
      </c>
      <c r="F12">
        <v>-4.6636358619270103E-2</v>
      </c>
      <c r="G12">
        <v>4.5679147752581799E-2</v>
      </c>
      <c r="H12">
        <v>0.30727571444385998</v>
      </c>
      <c r="I12">
        <v>-8.2107848810857906E-2</v>
      </c>
      <c r="J12">
        <v>4.9316051674450898E-2</v>
      </c>
      <c r="K12">
        <v>9.5926419128933502E-2</v>
      </c>
      <c r="L12">
        <v>-5.5819186101923102E-2</v>
      </c>
      <c r="M12">
        <v>4.5424925956305803E-2</v>
      </c>
      <c r="N12">
        <v>0.21913823957561501</v>
      </c>
      <c r="P12" t="str">
        <f t="shared" si="0"/>
        <v/>
      </c>
      <c r="Q12" t="str">
        <f t="shared" si="1"/>
        <v/>
      </c>
      <c r="R12" t="str">
        <f t="shared" si="2"/>
        <v>^</v>
      </c>
      <c r="S12" t="str">
        <f t="shared" si="3"/>
        <v/>
      </c>
    </row>
    <row r="13" spans="1:19" x14ac:dyDescent="0.25">
      <c r="A13">
        <v>12</v>
      </c>
      <c r="B13" t="s">
        <v>32</v>
      </c>
      <c r="C13">
        <v>-1.9048198672893299E-2</v>
      </c>
      <c r="D13">
        <v>2.6388641641742299E-2</v>
      </c>
      <c r="E13">
        <v>0.47039701082295998</v>
      </c>
      <c r="F13">
        <v>-2.9334199266831101E-2</v>
      </c>
      <c r="G13">
        <v>2.3327067438697599E-2</v>
      </c>
      <c r="H13">
        <v>0.20856624821140099</v>
      </c>
      <c r="I13">
        <v>-1.3788816403907E-2</v>
      </c>
      <c r="J13">
        <v>2.6313066694629399E-2</v>
      </c>
      <c r="K13">
        <v>0.60025820105071603</v>
      </c>
      <c r="L13">
        <v>-2.3610741701223799E-2</v>
      </c>
      <c r="M13">
        <v>2.32194848903872E-2</v>
      </c>
      <c r="N13">
        <v>0.30922461816327401</v>
      </c>
      <c r="P13" t="str">
        <f t="shared" si="0"/>
        <v/>
      </c>
      <c r="Q13" t="str">
        <f t="shared" si="1"/>
        <v/>
      </c>
      <c r="R13" t="str">
        <f t="shared" si="2"/>
        <v/>
      </c>
      <c r="S13" t="str">
        <f t="shared" si="3"/>
        <v/>
      </c>
    </row>
    <row r="14" spans="1:19" x14ac:dyDescent="0.25">
      <c r="A14">
        <v>13</v>
      </c>
      <c r="B14" t="s">
        <v>33</v>
      </c>
      <c r="C14">
        <v>2.9545645404517099E-2</v>
      </c>
      <c r="D14">
        <v>8.1463938029070395E-3</v>
      </c>
      <c r="E14">
        <v>2.8691388328627699E-4</v>
      </c>
      <c r="F14">
        <v>2.4714294981906401E-2</v>
      </c>
      <c r="G14">
        <v>7.1454196135682701E-3</v>
      </c>
      <c r="H14">
        <v>5.4266725421068596E-4</v>
      </c>
      <c r="I14">
        <v>2.8762706206692901E-2</v>
      </c>
      <c r="J14">
        <v>8.0847774008244895E-3</v>
      </c>
      <c r="K14">
        <v>3.7420541910160299E-4</v>
      </c>
      <c r="L14">
        <v>2.3452492101927899E-2</v>
      </c>
      <c r="M14">
        <v>7.0719439819580104E-3</v>
      </c>
      <c r="N14">
        <v>9.1226886259820796E-4</v>
      </c>
      <c r="P14" t="str">
        <f t="shared" si="0"/>
        <v>***</v>
      </c>
      <c r="Q14" t="str">
        <f t="shared" si="1"/>
        <v>***</v>
      </c>
      <c r="R14" t="str">
        <f t="shared" si="2"/>
        <v>***</v>
      </c>
      <c r="S14" t="str">
        <f t="shared" si="3"/>
        <v>***</v>
      </c>
    </row>
    <row r="15" spans="1:19" x14ac:dyDescent="0.25">
      <c r="A15">
        <v>14</v>
      </c>
      <c r="B15" t="s">
        <v>117</v>
      </c>
      <c r="C15">
        <v>2.5547453442565999E-2</v>
      </c>
      <c r="D15">
        <v>1.17784045970493E-2</v>
      </c>
      <c r="E15">
        <v>3.00820788430263E-2</v>
      </c>
      <c r="F15">
        <v>2.80529129173645E-2</v>
      </c>
      <c r="G15">
        <v>1.03819997450551E-2</v>
      </c>
      <c r="H15">
        <v>6.8908796566094698E-3</v>
      </c>
      <c r="I15">
        <v>2.5078084855032299E-2</v>
      </c>
      <c r="J15">
        <v>1.1695077503731501E-2</v>
      </c>
      <c r="K15">
        <v>3.2006596317122701E-2</v>
      </c>
      <c r="L15">
        <v>2.76145417266269E-2</v>
      </c>
      <c r="M15">
        <v>1.0266509234384699E-2</v>
      </c>
      <c r="N15">
        <v>7.1501422287772896E-3</v>
      </c>
      <c r="P15" t="str">
        <f t="shared" si="0"/>
        <v>*</v>
      </c>
      <c r="Q15" t="str">
        <f t="shared" si="1"/>
        <v>**</v>
      </c>
      <c r="R15" t="str">
        <f t="shared" si="2"/>
        <v>*</v>
      </c>
      <c r="S15" t="str">
        <f t="shared" si="3"/>
        <v>**</v>
      </c>
    </row>
    <row r="16" spans="1:19" x14ac:dyDescent="0.25">
      <c r="A16">
        <v>15</v>
      </c>
      <c r="B16" t="s">
        <v>34</v>
      </c>
      <c r="C16">
        <v>4.4348271544788296E-3</v>
      </c>
      <c r="D16">
        <v>7.8513466141075195E-4</v>
      </c>
      <c r="E16" s="1">
        <v>1.61861022363041E-8</v>
      </c>
      <c r="F16">
        <v>3.31887384056685E-3</v>
      </c>
      <c r="G16">
        <v>6.0472980731730505E-4</v>
      </c>
      <c r="H16" s="1">
        <v>4.0606646558331297E-8</v>
      </c>
      <c r="I16">
        <v>4.3890977401554098E-3</v>
      </c>
      <c r="J16">
        <v>7.8184261252670496E-4</v>
      </c>
      <c r="K16" s="1">
        <v>1.9794608063783401E-8</v>
      </c>
      <c r="L16">
        <v>3.2883533913731699E-3</v>
      </c>
      <c r="M16">
        <v>5.9995656316690104E-4</v>
      </c>
      <c r="N16" s="1">
        <v>4.2296248075541201E-8</v>
      </c>
      <c r="P16" t="str">
        <f t="shared" si="0"/>
        <v>***</v>
      </c>
      <c r="Q16" t="str">
        <f t="shared" si="1"/>
        <v>***</v>
      </c>
      <c r="R16" t="str">
        <f t="shared" si="2"/>
        <v>***</v>
      </c>
      <c r="S16" t="str">
        <f t="shared" si="3"/>
        <v>***</v>
      </c>
    </row>
    <row r="17" spans="1:19" x14ac:dyDescent="0.25">
      <c r="A17">
        <v>16</v>
      </c>
      <c r="B17" t="s">
        <v>35</v>
      </c>
      <c r="C17">
        <v>-2.5383650992659798E-4</v>
      </c>
      <c r="D17">
        <v>2.70454918326089E-4</v>
      </c>
      <c r="E17">
        <v>0.34795984711257499</v>
      </c>
      <c r="F17">
        <v>-2.16605295760453E-4</v>
      </c>
      <c r="G17">
        <v>2.4855370517630498E-4</v>
      </c>
      <c r="H17">
        <v>0.38350153562102501</v>
      </c>
      <c r="I17">
        <v>-4.0985641365318202E-4</v>
      </c>
      <c r="J17">
        <v>2.6606311296385602E-4</v>
      </c>
      <c r="K17">
        <v>0.123451167379575</v>
      </c>
      <c r="L17">
        <v>-4.18193785860586E-4</v>
      </c>
      <c r="M17">
        <v>2.4418065308318398E-4</v>
      </c>
      <c r="N17">
        <v>8.6778614636487297E-2</v>
      </c>
      <c r="P17" t="str">
        <f t="shared" si="0"/>
        <v/>
      </c>
      <c r="Q17" t="str">
        <f t="shared" si="1"/>
        <v/>
      </c>
      <c r="R17" t="str">
        <f t="shared" si="2"/>
        <v/>
      </c>
      <c r="S17" t="str">
        <f t="shared" si="3"/>
        <v>^</v>
      </c>
    </row>
    <row r="18" spans="1:19" x14ac:dyDescent="0.25">
      <c r="A18">
        <v>17</v>
      </c>
      <c r="B18" t="s">
        <v>36</v>
      </c>
      <c r="C18">
        <v>4.25977547574902E-4</v>
      </c>
      <c r="D18">
        <v>1.5433086211019201E-4</v>
      </c>
      <c r="E18">
        <v>5.7773431301704203E-3</v>
      </c>
      <c r="F18">
        <v>6.2880001745664095E-4</v>
      </c>
      <c r="G18">
        <v>1.2649716360779701E-4</v>
      </c>
      <c r="H18" s="1">
        <v>6.6655681590301499E-7</v>
      </c>
      <c r="I18">
        <v>3.7648745879105902E-4</v>
      </c>
      <c r="J18">
        <v>1.5314347136681801E-4</v>
      </c>
      <c r="K18">
        <v>1.39558782060141E-2</v>
      </c>
      <c r="L18">
        <v>6.0699529903509501E-4</v>
      </c>
      <c r="M18">
        <v>1.25456684948795E-4</v>
      </c>
      <c r="N18" s="1">
        <v>1.3096372390287199E-6</v>
      </c>
      <c r="P18" t="str">
        <f t="shared" si="0"/>
        <v>**</v>
      </c>
      <c r="Q18" t="str">
        <f t="shared" si="1"/>
        <v>***</v>
      </c>
      <c r="R18" t="str">
        <f t="shared" si="2"/>
        <v>*</v>
      </c>
      <c r="S18" t="str">
        <f t="shared" si="3"/>
        <v>***</v>
      </c>
    </row>
    <row r="19" spans="1:19" x14ac:dyDescent="0.25">
      <c r="A19">
        <v>18</v>
      </c>
      <c r="B19" t="s">
        <v>37</v>
      </c>
      <c r="C19">
        <v>-7.2529621946190503E-2</v>
      </c>
      <c r="D19">
        <v>3.46708353070143E-2</v>
      </c>
      <c r="E19">
        <v>3.6443071171336203E-2</v>
      </c>
      <c r="F19">
        <v>-7.5781336427316603E-2</v>
      </c>
      <c r="G19">
        <v>3.0370863823835501E-2</v>
      </c>
      <c r="H19">
        <v>1.25886655815275E-2</v>
      </c>
      <c r="I19">
        <v>-6.1755837274455903E-2</v>
      </c>
      <c r="J19">
        <v>3.4480462594576197E-2</v>
      </c>
      <c r="K19">
        <v>7.3287111108179301E-2</v>
      </c>
      <c r="L19">
        <v>-6.6271545066413903E-2</v>
      </c>
      <c r="M19">
        <v>3.0180452741596499E-2</v>
      </c>
      <c r="N19">
        <v>2.8103160938665599E-2</v>
      </c>
      <c r="P19" t="str">
        <f t="shared" si="0"/>
        <v>*</v>
      </c>
      <c r="Q19" t="str">
        <f t="shared" si="1"/>
        <v>*</v>
      </c>
      <c r="R19" t="str">
        <f t="shared" si="2"/>
        <v>^</v>
      </c>
      <c r="S19" t="str">
        <f t="shared" si="3"/>
        <v>*</v>
      </c>
    </row>
    <row r="20" spans="1:19" x14ac:dyDescent="0.25">
      <c r="A20">
        <v>19</v>
      </c>
      <c r="B20" t="s">
        <v>38</v>
      </c>
      <c r="C20">
        <v>-7.8715317716553199E-2</v>
      </c>
      <c r="D20">
        <v>5.2721900694988902E-2</v>
      </c>
      <c r="E20">
        <v>0.13542964040452199</v>
      </c>
      <c r="F20">
        <v>-9.6745506511087195E-2</v>
      </c>
      <c r="G20">
        <v>4.6170802247389897E-2</v>
      </c>
      <c r="H20">
        <v>3.6136974152689801E-2</v>
      </c>
      <c r="I20">
        <v>-7.2157156595161198E-2</v>
      </c>
      <c r="J20">
        <v>5.2606263484481601E-2</v>
      </c>
      <c r="K20">
        <v>0.170173751007241</v>
      </c>
      <c r="L20">
        <v>-9.0203770116506099E-2</v>
      </c>
      <c r="M20">
        <v>4.6029041423866698E-2</v>
      </c>
      <c r="N20">
        <v>5.0029194269291102E-2</v>
      </c>
      <c r="P20" t="str">
        <f t="shared" si="0"/>
        <v/>
      </c>
      <c r="Q20" t="str">
        <f t="shared" si="1"/>
        <v>*</v>
      </c>
      <c r="R20" t="str">
        <f t="shared" si="2"/>
        <v/>
      </c>
      <c r="S20" t="str">
        <f t="shared" si="3"/>
        <v>^</v>
      </c>
    </row>
    <row r="21" spans="1:19" x14ac:dyDescent="0.25">
      <c r="A21">
        <v>20</v>
      </c>
      <c r="B21" t="s">
        <v>40</v>
      </c>
      <c r="C21">
        <v>-0.19420015354879699</v>
      </c>
      <c r="D21">
        <v>5.9260463242113801E-2</v>
      </c>
      <c r="E21">
        <v>1.0489370131046001E-3</v>
      </c>
      <c r="F21">
        <v>-0.14661136130045199</v>
      </c>
      <c r="G21">
        <v>4.5544724725043E-2</v>
      </c>
      <c r="H21">
        <v>1.28609998287315E-3</v>
      </c>
      <c r="I21">
        <v>-0.18756200889701999</v>
      </c>
      <c r="J21">
        <v>5.9011821859161297E-2</v>
      </c>
      <c r="K21">
        <v>1.4810038310716399E-3</v>
      </c>
      <c r="L21">
        <v>-0.14178581406578</v>
      </c>
      <c r="M21">
        <v>4.51985913233513E-2</v>
      </c>
      <c r="N21">
        <v>1.70714039396488E-3</v>
      </c>
      <c r="P21" t="str">
        <f t="shared" si="0"/>
        <v>**</v>
      </c>
      <c r="Q21" t="str">
        <f t="shared" si="1"/>
        <v>**</v>
      </c>
      <c r="R21" t="str">
        <f t="shared" si="2"/>
        <v>**</v>
      </c>
      <c r="S21" t="str">
        <f t="shared" si="3"/>
        <v>**</v>
      </c>
    </row>
    <row r="22" spans="1:19" x14ac:dyDescent="0.25">
      <c r="A22">
        <v>21</v>
      </c>
      <c r="B22" t="s">
        <v>41</v>
      </c>
      <c r="C22">
        <v>-0.108277113284307</v>
      </c>
      <c r="D22">
        <v>4.8259780071928403E-2</v>
      </c>
      <c r="E22">
        <v>2.48561867868397E-2</v>
      </c>
      <c r="F22">
        <v>-7.12952972113753E-2</v>
      </c>
      <c r="G22">
        <v>3.7060819796288898E-2</v>
      </c>
      <c r="H22">
        <v>5.4387466651936403E-2</v>
      </c>
      <c r="I22">
        <v>-0.101376447124035</v>
      </c>
      <c r="J22">
        <v>4.8006448276818298E-2</v>
      </c>
      <c r="K22">
        <v>3.4709989555367103E-2</v>
      </c>
      <c r="L22">
        <v>-6.7686101807339999E-2</v>
      </c>
      <c r="M22">
        <v>3.6725691105937701E-2</v>
      </c>
      <c r="N22">
        <v>6.5326414098931404E-2</v>
      </c>
      <c r="P22" t="str">
        <f t="shared" si="0"/>
        <v>*</v>
      </c>
      <c r="Q22" t="str">
        <f t="shared" si="1"/>
        <v>^</v>
      </c>
      <c r="R22" t="str">
        <f t="shared" si="2"/>
        <v>*</v>
      </c>
      <c r="S22" t="str">
        <f t="shared" si="3"/>
        <v>^</v>
      </c>
    </row>
    <row r="23" spans="1:19" x14ac:dyDescent="0.25">
      <c r="A23">
        <v>22</v>
      </c>
      <c r="B23" t="s">
        <v>39</v>
      </c>
      <c r="C23">
        <v>-2.5535594628123999E-2</v>
      </c>
      <c r="D23">
        <v>5.0375739140508399E-2</v>
      </c>
      <c r="E23">
        <v>0.612223140663122</v>
      </c>
      <c r="F23">
        <v>-2.92597507653964E-2</v>
      </c>
      <c r="G23">
        <v>3.9192426879353898E-2</v>
      </c>
      <c r="H23">
        <v>0.45532531012032601</v>
      </c>
      <c r="I23">
        <v>-1.30436885655378E-2</v>
      </c>
      <c r="J23">
        <v>5.0038050389206903E-2</v>
      </c>
      <c r="K23">
        <v>0.79434284190180005</v>
      </c>
      <c r="L23">
        <v>-2.1519545847149602E-2</v>
      </c>
      <c r="M23">
        <v>3.8752852446341898E-2</v>
      </c>
      <c r="N23">
        <v>0.57868794560351799</v>
      </c>
      <c r="P23" t="str">
        <f t="shared" si="0"/>
        <v/>
      </c>
      <c r="Q23" t="str">
        <f t="shared" si="1"/>
        <v/>
      </c>
      <c r="R23" t="str">
        <f t="shared" si="2"/>
        <v/>
      </c>
      <c r="S23" t="str">
        <f t="shared" si="3"/>
        <v/>
      </c>
    </row>
    <row r="24" spans="1:19" x14ac:dyDescent="0.25">
      <c r="A24">
        <v>23</v>
      </c>
      <c r="B24" t="s">
        <v>43</v>
      </c>
      <c r="C24">
        <v>-7.6678381800577594E-2</v>
      </c>
      <c r="D24">
        <v>9.6442665096831103E-3</v>
      </c>
      <c r="E24" s="1">
        <v>1.8873791418627701E-15</v>
      </c>
      <c r="F24">
        <v>-7.0291695014547406E-2</v>
      </c>
      <c r="G24">
        <v>8.9374199665669396E-3</v>
      </c>
      <c r="H24" s="1">
        <v>3.6946481689169403E-15</v>
      </c>
      <c r="I24">
        <v>-7.5092784332900994E-2</v>
      </c>
      <c r="J24">
        <v>9.5954282412093698E-3</v>
      </c>
      <c r="K24" s="1">
        <v>4.9960036108131997E-15</v>
      </c>
      <c r="L24">
        <v>-6.8473842053742504E-2</v>
      </c>
      <c r="M24">
        <v>8.8884857321011399E-3</v>
      </c>
      <c r="N24" s="1">
        <v>1.32226854246614E-14</v>
      </c>
      <c r="P24" t="str">
        <f t="shared" si="0"/>
        <v>***</v>
      </c>
      <c r="Q24" t="str">
        <f t="shared" si="1"/>
        <v>***</v>
      </c>
      <c r="R24" t="str">
        <f t="shared" si="2"/>
        <v>***</v>
      </c>
      <c r="S24" t="str">
        <f t="shared" si="3"/>
        <v>***</v>
      </c>
    </row>
    <row r="25" spans="1:19" x14ac:dyDescent="0.25">
      <c r="A25">
        <v>24</v>
      </c>
      <c r="B25" t="s">
        <v>44</v>
      </c>
      <c r="C25">
        <v>9.6422561695935598E-3</v>
      </c>
      <c r="D25">
        <v>2.39692890400354E-2</v>
      </c>
      <c r="E25">
        <v>0.68748133133545997</v>
      </c>
      <c r="F25">
        <v>2.4904700609615902E-3</v>
      </c>
      <c r="G25">
        <v>2.19223964521102E-2</v>
      </c>
      <c r="H25">
        <v>0.90955178380429902</v>
      </c>
      <c r="I25">
        <v>7.5050434661031503E-3</v>
      </c>
      <c r="J25">
        <v>2.3825165236520101E-2</v>
      </c>
      <c r="K25">
        <v>0.75275794387901995</v>
      </c>
      <c r="L25" s="1">
        <v>7.3620892173627803E-6</v>
      </c>
      <c r="M25">
        <v>2.1729004851632101E-2</v>
      </c>
      <c r="N25">
        <v>0.99972966561287502</v>
      </c>
      <c r="P25" t="str">
        <f t="shared" si="0"/>
        <v/>
      </c>
      <c r="Q25" t="str">
        <f t="shared" si="1"/>
        <v/>
      </c>
      <c r="R25" t="str">
        <f t="shared" si="2"/>
        <v/>
      </c>
      <c r="S25" t="str">
        <f t="shared" si="3"/>
        <v/>
      </c>
    </row>
    <row r="26" spans="1:19" x14ac:dyDescent="0.25">
      <c r="A26">
        <v>25</v>
      </c>
      <c r="B26" t="s">
        <v>130</v>
      </c>
      <c r="C26">
        <v>-0.31307085037350502</v>
      </c>
      <c r="D26">
        <v>0.344714669499259</v>
      </c>
      <c r="E26">
        <v>0.36377105081170602</v>
      </c>
      <c r="F26">
        <v>-0.340517851317724</v>
      </c>
      <c r="G26">
        <v>0.322165145444472</v>
      </c>
      <c r="H26">
        <v>0.29052675606147899</v>
      </c>
      <c r="I26">
        <v>-9.8294565115500901E-2</v>
      </c>
      <c r="J26">
        <v>3.8599039044872198E-2</v>
      </c>
      <c r="K26">
        <v>1.08792153097252E-2</v>
      </c>
      <c r="L26">
        <v>-0.105806029491024</v>
      </c>
      <c r="M26">
        <v>3.5236216362430399E-2</v>
      </c>
      <c r="N26">
        <v>2.6754012479775001E-3</v>
      </c>
      <c r="P26" t="str">
        <f t="shared" si="0"/>
        <v/>
      </c>
      <c r="Q26" t="str">
        <f t="shared" si="1"/>
        <v/>
      </c>
      <c r="R26" t="str">
        <f t="shared" si="2"/>
        <v>*</v>
      </c>
      <c r="S26" t="str">
        <f t="shared" si="3"/>
        <v>**</v>
      </c>
    </row>
    <row r="27" spans="1:19" x14ac:dyDescent="0.25">
      <c r="A27">
        <v>26</v>
      </c>
      <c r="B27" t="s">
        <v>144</v>
      </c>
      <c r="C27">
        <v>-0.56909558553766204</v>
      </c>
      <c r="D27">
        <v>0.37690949323626899</v>
      </c>
      <c r="E27">
        <v>0.13106898216913901</v>
      </c>
      <c r="F27">
        <v>-0.60856420254723798</v>
      </c>
      <c r="G27">
        <v>0.35266819120097798</v>
      </c>
      <c r="H27">
        <v>8.4419413758554496E-2</v>
      </c>
      <c r="I27">
        <v>-0.34562298149098297</v>
      </c>
      <c r="J27">
        <v>0.15159253173739501</v>
      </c>
      <c r="K27">
        <v>2.2610815018740599E-2</v>
      </c>
      <c r="L27">
        <v>-0.37869862151588501</v>
      </c>
      <c r="M27">
        <v>0.14231939597989299</v>
      </c>
      <c r="N27">
        <v>7.7930568938019001E-3</v>
      </c>
      <c r="P27" t="str">
        <f t="shared" si="0"/>
        <v/>
      </c>
      <c r="Q27" t="str">
        <f t="shared" si="1"/>
        <v>^</v>
      </c>
      <c r="R27" t="str">
        <f t="shared" si="2"/>
        <v>*</v>
      </c>
      <c r="S27" t="str">
        <f t="shared" si="3"/>
        <v>**</v>
      </c>
    </row>
    <row r="28" spans="1:19" x14ac:dyDescent="0.25">
      <c r="A28">
        <v>27</v>
      </c>
      <c r="B28" t="s">
        <v>46</v>
      </c>
      <c r="C28">
        <v>-0.70484065807063301</v>
      </c>
      <c r="D28">
        <v>0.36023198286097702</v>
      </c>
      <c r="E28">
        <v>5.0391000453752902E-2</v>
      </c>
      <c r="F28">
        <v>-0.70606185142789701</v>
      </c>
      <c r="G28">
        <v>0.33653455156078199</v>
      </c>
      <c r="H28">
        <v>3.5901900518021702E-2</v>
      </c>
      <c r="I28">
        <v>-0.50043986386171802</v>
      </c>
      <c r="J28">
        <v>0.107258077724598</v>
      </c>
      <c r="K28" s="1">
        <v>3.0748657889878602E-6</v>
      </c>
      <c r="L28">
        <v>-0.48257183732957198</v>
      </c>
      <c r="M28">
        <v>9.9617740516670494E-2</v>
      </c>
      <c r="N28" s="1">
        <v>1.27099837044724E-6</v>
      </c>
      <c r="P28" t="str">
        <f t="shared" si="0"/>
        <v>^</v>
      </c>
      <c r="Q28" t="str">
        <f t="shared" si="1"/>
        <v>*</v>
      </c>
      <c r="R28" t="str">
        <f t="shared" si="2"/>
        <v>***</v>
      </c>
      <c r="S28" t="str">
        <f t="shared" si="3"/>
        <v>***</v>
      </c>
    </row>
    <row r="29" spans="1:19" x14ac:dyDescent="0.25">
      <c r="A29">
        <v>28</v>
      </c>
      <c r="B29" t="s">
        <v>128</v>
      </c>
      <c r="C29">
        <v>-0.70410856082336304</v>
      </c>
      <c r="D29">
        <v>0.37998764315722999</v>
      </c>
      <c r="E29">
        <v>6.3885580745418794E-2</v>
      </c>
      <c r="F29">
        <v>-0.68240645775112496</v>
      </c>
      <c r="G29">
        <v>0.35499805451937999</v>
      </c>
      <c r="H29">
        <v>5.4570252654605203E-2</v>
      </c>
      <c r="I29">
        <v>-0.49866642365837299</v>
      </c>
      <c r="J29">
        <v>0.15887230048526199</v>
      </c>
      <c r="K29">
        <v>1.6964830489891701E-3</v>
      </c>
      <c r="L29">
        <v>-0.45732136078737701</v>
      </c>
      <c r="M29">
        <v>0.147837424830039</v>
      </c>
      <c r="N29">
        <v>1.9787239810832402E-3</v>
      </c>
      <c r="P29" t="str">
        <f t="shared" si="0"/>
        <v>^</v>
      </c>
      <c r="Q29" t="str">
        <f t="shared" si="1"/>
        <v>^</v>
      </c>
      <c r="R29" t="str">
        <f t="shared" si="2"/>
        <v>**</v>
      </c>
      <c r="S29" t="str">
        <f t="shared" si="3"/>
        <v>**</v>
      </c>
    </row>
    <row r="30" spans="1:19" x14ac:dyDescent="0.25">
      <c r="A30">
        <v>29</v>
      </c>
      <c r="B30" t="s">
        <v>129</v>
      </c>
      <c r="C30">
        <v>-0.58691115376769099</v>
      </c>
      <c r="D30">
        <v>0.38120924071533702</v>
      </c>
      <c r="E30">
        <v>0.123656985415461</v>
      </c>
      <c r="F30">
        <v>-0.63038914176415095</v>
      </c>
      <c r="G30">
        <v>0.35684710612952297</v>
      </c>
      <c r="H30">
        <v>7.7303204571954803E-2</v>
      </c>
      <c r="I30">
        <v>-0.41054004783255299</v>
      </c>
      <c r="J30">
        <v>0.16099775804650901</v>
      </c>
      <c r="K30">
        <v>1.0773104752421001E-2</v>
      </c>
      <c r="L30">
        <v>-0.437648591757615</v>
      </c>
      <c r="M30">
        <v>0.15017882722717399</v>
      </c>
      <c r="N30">
        <v>3.5662073884384798E-3</v>
      </c>
      <c r="P30" t="str">
        <f t="shared" ref="P30:P73" si="4">IF(E30&lt;0.001,"***",IF(E30&lt;0.01,"**",IF(E30&lt;0.05,"*",IF(E30&lt;0.1,"^",""))))</f>
        <v/>
      </c>
      <c r="Q30" t="str">
        <f t="shared" ref="Q30:Q73" si="5">IF(H30&lt;0.001,"***",IF(H30&lt;0.01,"**",IF(H30&lt;0.05,"*",IF(H30&lt;0.1,"^",""))))</f>
        <v>^</v>
      </c>
      <c r="R30" t="str">
        <f t="shared" ref="R30:R73" si="6">IF(K30&lt;0.001,"***",IF(K30&lt;0.01,"**",IF(K30&lt;0.05,"*",IF(K30&lt;0.1,"^",""))))</f>
        <v>*</v>
      </c>
      <c r="S30" t="str">
        <f t="shared" ref="S30:S73" si="7">IF(N30&lt;0.001,"***",IF(N30&lt;0.01,"**",IF(N30&lt;0.05,"*",IF(N30&lt;0.1,"^",""))))</f>
        <v>**</v>
      </c>
    </row>
    <row r="31" spans="1:19" x14ac:dyDescent="0.25">
      <c r="A31">
        <v>30</v>
      </c>
      <c r="B31" t="s">
        <v>45</v>
      </c>
      <c r="C31">
        <v>-5.5503911163555401E-2</v>
      </c>
      <c r="D31">
        <v>0.47769488964402601</v>
      </c>
      <c r="E31">
        <v>0.90750106282284504</v>
      </c>
      <c r="F31">
        <v>-0.27859870640581902</v>
      </c>
      <c r="G31">
        <v>0.45285153089772301</v>
      </c>
      <c r="H31">
        <v>0.53841616695283601</v>
      </c>
      <c r="I31">
        <v>0.186312198946956</v>
      </c>
      <c r="J31">
        <v>0.33030988854944898</v>
      </c>
      <c r="K31">
        <v>0.57271823734482696</v>
      </c>
      <c r="L31">
        <v>-5.1503128364359203E-3</v>
      </c>
      <c r="M31">
        <v>0.31791140048241301</v>
      </c>
      <c r="N31">
        <v>0.98707446369395702</v>
      </c>
      <c r="P31" t="str">
        <f t="shared" si="4"/>
        <v/>
      </c>
      <c r="Q31" t="str">
        <f t="shared" si="5"/>
        <v/>
      </c>
      <c r="R31" t="str">
        <f t="shared" si="6"/>
        <v/>
      </c>
      <c r="S31" t="str">
        <f t="shared" si="7"/>
        <v/>
      </c>
    </row>
    <row r="32" spans="1:19" x14ac:dyDescent="0.25">
      <c r="A32">
        <v>31</v>
      </c>
      <c r="B32" t="s">
        <v>106</v>
      </c>
      <c r="C32">
        <v>-0.18808142232984301</v>
      </c>
      <c r="D32">
        <v>0.133816053575288</v>
      </c>
      <c r="E32">
        <v>0.15986607856176299</v>
      </c>
      <c r="F32">
        <v>-0.23312600451827301</v>
      </c>
      <c r="G32">
        <v>0.123029348496261</v>
      </c>
      <c r="H32">
        <v>5.8108136986743497E-2</v>
      </c>
      <c r="I32" t="s">
        <v>169</v>
      </c>
      <c r="J32" t="s">
        <v>169</v>
      </c>
      <c r="K32" t="s">
        <v>169</v>
      </c>
      <c r="L32" t="s">
        <v>169</v>
      </c>
      <c r="M32" t="s">
        <v>169</v>
      </c>
      <c r="N32" t="s">
        <v>169</v>
      </c>
      <c r="P32" t="str">
        <f t="shared" si="4"/>
        <v/>
      </c>
      <c r="Q32" t="str">
        <f t="shared" si="5"/>
        <v>^</v>
      </c>
      <c r="R32" t="str">
        <f t="shared" si="6"/>
        <v/>
      </c>
      <c r="S32" t="str">
        <f t="shared" si="7"/>
        <v/>
      </c>
    </row>
    <row r="33" spans="1:19" x14ac:dyDescent="0.25">
      <c r="A33">
        <v>32</v>
      </c>
      <c r="B33" t="s">
        <v>337</v>
      </c>
      <c r="C33">
        <v>-2.67788356477794E-2</v>
      </c>
      <c r="D33">
        <v>0.25478942342359301</v>
      </c>
      <c r="E33">
        <v>0.91629500416238197</v>
      </c>
      <c r="F33">
        <v>2.6019004921017902E-3</v>
      </c>
      <c r="G33">
        <v>0.231247330803794</v>
      </c>
      <c r="H33">
        <v>0.99102271830921695</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5.8412179017061097E-2</v>
      </c>
      <c r="D34">
        <v>0.14667073967278099</v>
      </c>
      <c r="E34">
        <v>0.69044311408425896</v>
      </c>
      <c r="F34">
        <v>3.7544532541668098E-2</v>
      </c>
      <c r="G34">
        <v>0.13365980155562601</v>
      </c>
      <c r="H34">
        <v>0.77879000274527899</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0.18961228412058101</v>
      </c>
      <c r="D35">
        <v>0.15352481928314901</v>
      </c>
      <c r="E35">
        <v>0.216808366691119</v>
      </c>
      <c r="F35">
        <v>0.136822702043462</v>
      </c>
      <c r="G35">
        <v>0.139671782960642</v>
      </c>
      <c r="H35">
        <v>0.327282814917433</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0.12697716572741899</v>
      </c>
      <c r="D36">
        <v>0.158790112727931</v>
      </c>
      <c r="E36">
        <v>0.42391122969586098</v>
      </c>
      <c r="F36">
        <v>6.3257106734313701E-2</v>
      </c>
      <c r="G36">
        <v>0.14387030887902</v>
      </c>
      <c r="H36">
        <v>0.66016783602332396</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54</v>
      </c>
      <c r="C37">
        <v>0.25424805216834101</v>
      </c>
      <c r="D37">
        <v>0.18819391479921799</v>
      </c>
      <c r="E37">
        <v>0.17669871228661599</v>
      </c>
      <c r="F37">
        <v>0.25810974252669799</v>
      </c>
      <c r="G37">
        <v>0.172014408480269</v>
      </c>
      <c r="H37">
        <v>0.13348173952046599</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52</v>
      </c>
      <c r="C38">
        <v>0.23802761968188799</v>
      </c>
      <c r="D38">
        <v>0.27940629860288202</v>
      </c>
      <c r="E38">
        <v>0.394266827715262</v>
      </c>
      <c r="F38">
        <v>0.25495862944572201</v>
      </c>
      <c r="G38">
        <v>0.25360179595932802</v>
      </c>
      <c r="H38">
        <v>0.31472822564009301</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60</v>
      </c>
      <c r="C39">
        <v>5.5083364601514299E-2</v>
      </c>
      <c r="D39">
        <v>0.16816939711179399</v>
      </c>
      <c r="E39">
        <v>0.74325427682987499</v>
      </c>
      <c r="F39">
        <v>9.7818320610438103E-2</v>
      </c>
      <c r="G39">
        <v>0.15424735711985901</v>
      </c>
      <c r="H39">
        <v>0.52597295443458403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53</v>
      </c>
      <c r="C40">
        <v>-0.36281774669512201</v>
      </c>
      <c r="D40">
        <v>0.37419967632276402</v>
      </c>
      <c r="E40">
        <v>0.33225425419911597</v>
      </c>
      <c r="F40">
        <v>-0.40163179827362999</v>
      </c>
      <c r="G40">
        <v>0.345047129605415</v>
      </c>
      <c r="H40">
        <v>0.244427606422817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51</v>
      </c>
      <c r="C41">
        <v>-0.25698613368899198</v>
      </c>
      <c r="D41">
        <v>0.39577399020347398</v>
      </c>
      <c r="E41">
        <v>0.51612802377436495</v>
      </c>
      <c r="F41">
        <v>-0.18005832048329101</v>
      </c>
      <c r="G41">
        <v>0.36732714779504</v>
      </c>
      <c r="H41">
        <v>0.62400287372202601</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49</v>
      </c>
      <c r="C42">
        <v>-0.161058992574869</v>
      </c>
      <c r="D42">
        <v>0.31187616050603501</v>
      </c>
      <c r="E42">
        <v>0.60556131111362899</v>
      </c>
      <c r="F42">
        <v>-0.13860662224640999</v>
      </c>
      <c r="G42">
        <v>0.28387892366435902</v>
      </c>
      <c r="H42">
        <v>0.62536594233252296</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0.144980878928434</v>
      </c>
      <c r="D43">
        <v>0.19311761224327301</v>
      </c>
      <c r="E43">
        <v>0.45280988466455802</v>
      </c>
      <c r="F43">
        <v>0.105220986019706</v>
      </c>
      <c r="G43">
        <v>0.176891739922309</v>
      </c>
      <c r="H43">
        <v>0.55195532692325899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55</v>
      </c>
      <c r="C44">
        <v>2.6936442595860101E-3</v>
      </c>
      <c r="D44">
        <v>0.21382326570805599</v>
      </c>
      <c r="E44">
        <v>0.98994889393680197</v>
      </c>
      <c r="F44">
        <v>-3.0948110978262101E-2</v>
      </c>
      <c r="G44">
        <v>0.195980422544001</v>
      </c>
      <c r="H44">
        <v>0.87452433073241498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56</v>
      </c>
      <c r="C45">
        <v>0.30513827994398401</v>
      </c>
      <c r="D45">
        <v>0.18510467153645399</v>
      </c>
      <c r="E45">
        <v>9.9257611107527094E-2</v>
      </c>
      <c r="F45">
        <v>0.31150087323453302</v>
      </c>
      <c r="G45">
        <v>0.16914050912401199</v>
      </c>
      <c r="H45">
        <v>6.5523545924328006E-2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64</v>
      </c>
      <c r="C46">
        <v>0.242047473500039</v>
      </c>
      <c r="D46">
        <v>0.359322636518845</v>
      </c>
      <c r="E46">
        <v>0.50055194510475398</v>
      </c>
      <c r="F46">
        <v>5.8758277722971097E-2</v>
      </c>
      <c r="G46">
        <v>0.33222687855986299</v>
      </c>
      <c r="H46">
        <v>0.85961686439941498</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48</v>
      </c>
      <c r="C47">
        <v>0.154682504245271</v>
      </c>
      <c r="D47">
        <v>0.244904732564734</v>
      </c>
      <c r="E47">
        <v>0.52764648470401099</v>
      </c>
      <c r="F47">
        <v>0.20421485715792201</v>
      </c>
      <c r="G47">
        <v>0.22253706698200901</v>
      </c>
      <c r="H47">
        <v>0.35879338343217798</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67</v>
      </c>
      <c r="C48">
        <v>0.31844891377916901</v>
      </c>
      <c r="D48">
        <v>0.19821118910662899</v>
      </c>
      <c r="E48">
        <v>0.108139022509309</v>
      </c>
      <c r="F48">
        <v>0.25945118761188202</v>
      </c>
      <c r="G48">
        <v>0.182870245604071</v>
      </c>
      <c r="H48">
        <v>0.155965492742908</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57</v>
      </c>
      <c r="C49">
        <v>0.143785052186787</v>
      </c>
      <c r="D49">
        <v>0.31811644197456102</v>
      </c>
      <c r="E49">
        <v>0.65127708876105495</v>
      </c>
      <c r="F49">
        <v>-1.72249060825342E-2</v>
      </c>
      <c r="G49">
        <v>0.29840429642619498</v>
      </c>
      <c r="H49">
        <v>0.953968966229228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59</v>
      </c>
      <c r="C50">
        <v>0.10311676299579201</v>
      </c>
      <c r="D50">
        <v>0.196801211230167</v>
      </c>
      <c r="E50">
        <v>0.600303532731703</v>
      </c>
      <c r="F50">
        <v>6.5194264194057494E-2</v>
      </c>
      <c r="G50">
        <v>0.17906735723109499</v>
      </c>
      <c r="H50">
        <v>0.71580068651635997</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7.2757768888319696E-2</v>
      </c>
      <c r="D51">
        <v>0.39633777501821899</v>
      </c>
      <c r="E51">
        <v>0.85434675448790698</v>
      </c>
      <c r="F51">
        <v>-0.121030835039709</v>
      </c>
      <c r="G51">
        <v>0.366940724974744</v>
      </c>
      <c r="H51">
        <v>0.74152270189512204</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50</v>
      </c>
      <c r="C52">
        <v>-0.49570868012580299</v>
      </c>
      <c r="D52">
        <v>0.57441714629304497</v>
      </c>
      <c r="E52">
        <v>0.38815021380064602</v>
      </c>
      <c r="F52">
        <v>-0.39731379104990699</v>
      </c>
      <c r="G52">
        <v>0.51954239958883297</v>
      </c>
      <c r="H52">
        <v>0.44442760158070999</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65</v>
      </c>
      <c r="C53">
        <v>0.80278973290537703</v>
      </c>
      <c r="D53">
        <v>0.40713818562578802</v>
      </c>
      <c r="E53">
        <v>4.8633940664312397E-2</v>
      </c>
      <c r="F53">
        <v>0.77898925037253297</v>
      </c>
      <c r="G53">
        <v>0.381926184723753</v>
      </c>
      <c r="H53">
        <v>4.1386892566118202E-2</v>
      </c>
      <c r="I53" t="s">
        <v>169</v>
      </c>
      <c r="J53" t="s">
        <v>169</v>
      </c>
      <c r="K53" t="s">
        <v>169</v>
      </c>
      <c r="L53" t="s">
        <v>169</v>
      </c>
      <c r="M53" t="s">
        <v>169</v>
      </c>
      <c r="N53" t="s">
        <v>169</v>
      </c>
      <c r="P53" t="str">
        <f t="shared" si="4"/>
        <v>*</v>
      </c>
      <c r="Q53" t="str">
        <f t="shared" si="5"/>
        <v>*</v>
      </c>
      <c r="R53" t="str">
        <f t="shared" si="6"/>
        <v/>
      </c>
      <c r="S53" t="str">
        <f t="shared" si="7"/>
        <v/>
      </c>
    </row>
    <row r="54" spans="1:19" x14ac:dyDescent="0.25">
      <c r="A54">
        <v>53</v>
      </c>
      <c r="B54" t="s">
        <v>338</v>
      </c>
      <c r="C54">
        <v>-5.48233548164569E-2</v>
      </c>
      <c r="D54">
        <v>0.386044586334301</v>
      </c>
      <c r="E54">
        <v>0.88706972706265497</v>
      </c>
      <c r="F54">
        <v>-0.12201858614481299</v>
      </c>
      <c r="G54">
        <v>0.35778332268253799</v>
      </c>
      <c r="H54">
        <v>0.733073128832049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-0.30418872669992097</v>
      </c>
      <c r="D55">
        <v>0.12123302626705</v>
      </c>
      <c r="E55">
        <v>1.2103090236485601E-2</v>
      </c>
      <c r="F55">
        <v>-0.28000696136561298</v>
      </c>
      <c r="G55">
        <v>0.111163866240907</v>
      </c>
      <c r="H55">
        <v>1.1773321744336601E-2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72</v>
      </c>
      <c r="C56">
        <v>0.115649177360639</v>
      </c>
      <c r="D56">
        <v>0.10052330697232099</v>
      </c>
      <c r="E56">
        <v>0.24994981773622901</v>
      </c>
      <c r="F56">
        <v>0.136751430348234</v>
      </c>
      <c r="G56">
        <v>9.1834179205233499E-2</v>
      </c>
      <c r="H56">
        <v>0.13645772904718201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71</v>
      </c>
      <c r="C57">
        <v>-5.5124048010483699E-2</v>
      </c>
      <c r="D57">
        <v>0.13860377912601701</v>
      </c>
      <c r="E57">
        <v>0.69084428965506695</v>
      </c>
      <c r="F57">
        <v>-4.7558588515077001E-2</v>
      </c>
      <c r="G57">
        <v>0.12669254818826101</v>
      </c>
      <c r="H57">
        <v>0.70737353491719002</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-2.77682046596236E-2</v>
      </c>
      <c r="D58">
        <v>9.6869025697992606E-2</v>
      </c>
      <c r="E58">
        <v>0.77437480441111695</v>
      </c>
      <c r="F58">
        <v>1.39736199663495E-2</v>
      </c>
      <c r="G58">
        <v>8.9072591495310202E-2</v>
      </c>
      <c r="H58">
        <v>0.87534020265233803</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84</v>
      </c>
      <c r="C59">
        <v>-0.14062323990016601</v>
      </c>
      <c r="D59">
        <v>0.21495159434866401</v>
      </c>
      <c r="E59">
        <v>0.51297724697229696</v>
      </c>
      <c r="F59">
        <v>-3.9316015843031897E-2</v>
      </c>
      <c r="G59">
        <v>0.20175168831711199</v>
      </c>
      <c r="H59">
        <v>0.84549214255229499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70</v>
      </c>
      <c r="C60">
        <v>0.142542951130118</v>
      </c>
      <c r="D60">
        <v>0.244475990156555</v>
      </c>
      <c r="E60">
        <v>0.55985626826508506</v>
      </c>
      <c r="F60">
        <v>0.16609497246327001</v>
      </c>
      <c r="G60">
        <v>0.22878395070681201</v>
      </c>
      <c r="H60">
        <v>0.46784460059748001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68</v>
      </c>
      <c r="C61">
        <v>-0.26001221624028598</v>
      </c>
      <c r="D61">
        <v>0.25973364506971702</v>
      </c>
      <c r="E61">
        <v>0.316791746263348</v>
      </c>
      <c r="F61">
        <v>-0.21285107964750599</v>
      </c>
      <c r="G61">
        <v>0.24006995002064899</v>
      </c>
      <c r="H61">
        <v>0.37528293785161598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76</v>
      </c>
      <c r="C62">
        <v>3.1045369978561801E-2</v>
      </c>
      <c r="D62">
        <v>0.12681609086742199</v>
      </c>
      <c r="E62">
        <v>0.80660646452279505</v>
      </c>
      <c r="F62">
        <v>-2.4458796687870099E-2</v>
      </c>
      <c r="G62">
        <v>0.11649164713952601</v>
      </c>
      <c r="H62">
        <v>0.833697482478582</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81</v>
      </c>
      <c r="C63">
        <v>-2.5984797693221198E-3</v>
      </c>
      <c r="D63">
        <v>0.13543993083688499</v>
      </c>
      <c r="E63">
        <v>0.98469314260875096</v>
      </c>
      <c r="F63">
        <v>-4.9149922986161901E-2</v>
      </c>
      <c r="G63">
        <v>0.12519735067210999</v>
      </c>
      <c r="H63">
        <v>0.69463002605178104</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77</v>
      </c>
      <c r="C64">
        <v>1.31192397731734E-2</v>
      </c>
      <c r="D64">
        <v>0.14273379862392899</v>
      </c>
      <c r="E64">
        <v>0.92676633806249198</v>
      </c>
      <c r="F64">
        <v>3.3923362862297898E-2</v>
      </c>
      <c r="G64">
        <v>0.131178042978294</v>
      </c>
      <c r="H64">
        <v>0.795939642315309</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80</v>
      </c>
      <c r="C65">
        <v>-8.1294653603548594E-3</v>
      </c>
      <c r="D65">
        <v>0.15877453787023099</v>
      </c>
      <c r="E65">
        <v>0.95916510283371703</v>
      </c>
      <c r="F65">
        <v>3.73784927042096E-3</v>
      </c>
      <c r="G65">
        <v>0.14575118224408501</v>
      </c>
      <c r="H65">
        <v>0.97954016359615603</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75</v>
      </c>
      <c r="C66">
        <v>-0.206730992922882</v>
      </c>
      <c r="D66">
        <v>0.19668784125945599</v>
      </c>
      <c r="E66">
        <v>0.293230402242382</v>
      </c>
      <c r="F66">
        <v>-0.107689507228483</v>
      </c>
      <c r="G66">
        <v>0.18095933385354099</v>
      </c>
      <c r="H66">
        <v>0.55177438419088398</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69</v>
      </c>
      <c r="C67">
        <v>0.28513613386526798</v>
      </c>
      <c r="D67">
        <v>0.37357577730437802</v>
      </c>
      <c r="E67">
        <v>0.44530725717944297</v>
      </c>
      <c r="F67">
        <v>0.30856633711167702</v>
      </c>
      <c r="G67">
        <v>0.35089470698348302</v>
      </c>
      <c r="H67">
        <v>0.37920060218954599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82</v>
      </c>
      <c r="C68">
        <v>-0.210589957563459</v>
      </c>
      <c r="D68">
        <v>0.22007523172843099</v>
      </c>
      <c r="E68">
        <v>0.33861780387732898</v>
      </c>
      <c r="F68">
        <v>-0.14782303858538601</v>
      </c>
      <c r="G68">
        <v>0.20210551190621501</v>
      </c>
      <c r="H68">
        <v>0.46452559833650697</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0.33974857064247799</v>
      </c>
      <c r="D69">
        <v>0.75335412896201304</v>
      </c>
      <c r="E69">
        <v>0.65200307814389602</v>
      </c>
      <c r="F69">
        <v>0.193369443964996</v>
      </c>
      <c r="G69">
        <v>0.73093553601550998</v>
      </c>
      <c r="H69">
        <v>0.79135567009198104</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-0.51212363676543504</v>
      </c>
      <c r="D70">
        <v>1.0363709033509201</v>
      </c>
      <c r="E70">
        <v>0.62119959773516498</v>
      </c>
      <c r="F70">
        <v>-0.97187147399954099</v>
      </c>
      <c r="G70">
        <v>1.00458531231878</v>
      </c>
      <c r="H70">
        <v>0.333326380491691</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-0.12636256304591001</v>
      </c>
      <c r="D2">
        <v>8.0429090357864302E-2</v>
      </c>
      <c r="E2">
        <v>0.11615821220387799</v>
      </c>
      <c r="F2">
        <v>-0.101806324603562</v>
      </c>
      <c r="G2">
        <v>7.0075504551262199E-2</v>
      </c>
      <c r="H2">
        <v>0.146276788798718</v>
      </c>
      <c r="I2">
        <v>-0.13148639992494801</v>
      </c>
      <c r="J2">
        <v>8.0023314776765705E-2</v>
      </c>
      <c r="K2">
        <v>0.100362008565272</v>
      </c>
      <c r="L2">
        <v>-0.107925975512282</v>
      </c>
      <c r="M2">
        <v>6.9812536278150594E-2</v>
      </c>
      <c r="N2">
        <v>0.122119117219253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-6.9384104387498299E-2</v>
      </c>
      <c r="D3">
        <v>3.5971470116649397E-2</v>
      </c>
      <c r="E3">
        <v>5.3747642232834097E-2</v>
      </c>
      <c r="F3">
        <v>-5.7579383881365201E-2</v>
      </c>
      <c r="G3">
        <v>3.05352669280754E-2</v>
      </c>
      <c r="H3">
        <v>5.9339671618185902E-2</v>
      </c>
      <c r="I3">
        <v>-6.9878689859432505E-2</v>
      </c>
      <c r="J3">
        <v>3.5622467098840503E-2</v>
      </c>
      <c r="K3">
        <v>4.9803648155427697E-2</v>
      </c>
      <c r="L3">
        <v>-5.9353323576787999E-2</v>
      </c>
      <c r="M3">
        <v>3.0300180368174199E-2</v>
      </c>
      <c r="N3">
        <v>5.0131070267341801E-2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8.0210915673863906E-3</v>
      </c>
      <c r="D4">
        <v>4.7228345454893801E-2</v>
      </c>
      <c r="E4">
        <v>0.86513880973526902</v>
      </c>
      <c r="F4">
        <v>1.08063677459513E-2</v>
      </c>
      <c r="G4">
        <v>3.7628193641698497E-2</v>
      </c>
      <c r="H4">
        <v>0.77396833197720205</v>
      </c>
      <c r="I4">
        <v>8.8345277374361694E-3</v>
      </c>
      <c r="J4">
        <v>4.6747033417031798E-2</v>
      </c>
      <c r="K4">
        <v>0.85010390882359599</v>
      </c>
      <c r="L4">
        <v>1.3062632761805301E-2</v>
      </c>
      <c r="M4">
        <v>3.7353432453407803E-2</v>
      </c>
      <c r="N4">
        <v>0.72656109217521803</v>
      </c>
      <c r="P4" t="str">
        <f t="shared" si="0"/>
        <v/>
      </c>
      <c r="Q4" t="str">
        <f t="shared" si="1"/>
        <v/>
      </c>
      <c r="R4" t="str">
        <f t="shared" si="2"/>
        <v/>
      </c>
      <c r="S4" t="str">
        <f t="shared" si="3"/>
        <v/>
      </c>
    </row>
    <row r="5" spans="1:19" x14ac:dyDescent="0.25">
      <c r="A5">
        <v>4</v>
      </c>
      <c r="B5" t="s">
        <v>25</v>
      </c>
      <c r="C5">
        <v>8.1688598944736304E-2</v>
      </c>
      <c r="D5">
        <v>5.3566811014616501E-2</v>
      </c>
      <c r="E5">
        <v>0.12726276617927601</v>
      </c>
      <c r="F5">
        <v>9.0561200221685206E-2</v>
      </c>
      <c r="G5">
        <v>4.6350280299715198E-2</v>
      </c>
      <c r="H5">
        <v>5.07197119166483E-2</v>
      </c>
      <c r="I5">
        <v>7.5006577293142904E-2</v>
      </c>
      <c r="J5">
        <v>5.2837984800262201E-2</v>
      </c>
      <c r="K5">
        <v>0.15573643725644601</v>
      </c>
      <c r="L5">
        <v>8.4052740328870806E-2</v>
      </c>
      <c r="M5">
        <v>4.5923625073710797E-2</v>
      </c>
      <c r="N5">
        <v>6.7209226587265997E-2</v>
      </c>
      <c r="P5" t="str">
        <f t="shared" si="0"/>
        <v/>
      </c>
      <c r="Q5" t="str">
        <f t="shared" si="1"/>
        <v>^</v>
      </c>
      <c r="R5" t="str">
        <f t="shared" si="2"/>
        <v/>
      </c>
      <c r="S5" t="str">
        <f t="shared" si="3"/>
        <v>^</v>
      </c>
    </row>
    <row r="6" spans="1:19" x14ac:dyDescent="0.25">
      <c r="A6">
        <v>5</v>
      </c>
      <c r="B6" t="s">
        <v>26</v>
      </c>
      <c r="C6">
        <v>-6.1289265776629701E-2</v>
      </c>
      <c r="D6">
        <v>7.8534550170372905E-2</v>
      </c>
      <c r="E6">
        <v>0.435148703431184</v>
      </c>
      <c r="F6">
        <v>-4.8388659422539199E-2</v>
      </c>
      <c r="G6">
        <v>6.64029598669168E-2</v>
      </c>
      <c r="H6">
        <v>0.46617761374025102</v>
      </c>
      <c r="I6">
        <v>-7.70609233549851E-2</v>
      </c>
      <c r="J6">
        <v>7.7656136096359393E-2</v>
      </c>
      <c r="K6">
        <v>0.321033999974563</v>
      </c>
      <c r="L6">
        <v>-6.4719425250146997E-2</v>
      </c>
      <c r="M6">
        <v>6.5681404777796895E-2</v>
      </c>
      <c r="N6">
        <v>0.32445028878784898</v>
      </c>
      <c r="P6" t="str">
        <f t="shared" si="0"/>
        <v/>
      </c>
      <c r="Q6" t="str">
        <f t="shared" si="1"/>
        <v/>
      </c>
      <c r="R6" t="str">
        <f t="shared" si="2"/>
        <v/>
      </c>
      <c r="S6" t="str">
        <f t="shared" si="3"/>
        <v/>
      </c>
    </row>
    <row r="7" spans="1:19" x14ac:dyDescent="0.25">
      <c r="A7">
        <v>6</v>
      </c>
      <c r="B7" t="s">
        <v>30</v>
      </c>
      <c r="C7">
        <v>0.21561609164025</v>
      </c>
      <c r="D7">
        <v>4.8189019384013702E-2</v>
      </c>
      <c r="E7" s="1">
        <v>7.6632552648003804E-6</v>
      </c>
      <c r="F7">
        <v>0.21770164867737499</v>
      </c>
      <c r="G7">
        <v>4.022255528318E-2</v>
      </c>
      <c r="H7" s="1">
        <v>6.2176166879351801E-8</v>
      </c>
      <c r="I7">
        <v>0.210126493070629</v>
      </c>
      <c r="J7">
        <v>4.7824406579489297E-2</v>
      </c>
      <c r="K7" s="1">
        <v>1.11433305385322E-5</v>
      </c>
      <c r="L7">
        <v>0.214113085220625</v>
      </c>
      <c r="M7">
        <v>4.0007985787511698E-2</v>
      </c>
      <c r="N7" s="1">
        <v>8.7103508603666299E-8</v>
      </c>
      <c r="P7" t="str">
        <f t="shared" si="0"/>
        <v>***</v>
      </c>
      <c r="Q7" t="str">
        <f t="shared" si="1"/>
        <v>***</v>
      </c>
      <c r="R7" t="str">
        <f t="shared" si="2"/>
        <v>***</v>
      </c>
      <c r="S7" t="str">
        <f t="shared" si="3"/>
        <v>***</v>
      </c>
    </row>
    <row r="8" spans="1:19" x14ac:dyDescent="0.25">
      <c r="A8">
        <v>7</v>
      </c>
      <c r="B8" t="s">
        <v>29</v>
      </c>
      <c r="C8">
        <v>5.1274736406402101E-2</v>
      </c>
      <c r="D8">
        <v>4.5070587608241702E-2</v>
      </c>
      <c r="E8">
        <v>0.255264968760542</v>
      </c>
      <c r="F8">
        <v>6.01336297744927E-2</v>
      </c>
      <c r="G8">
        <v>3.7753241269262501E-2</v>
      </c>
      <c r="H8">
        <v>0.111203477620697</v>
      </c>
      <c r="I8">
        <v>4.8922357001990602E-2</v>
      </c>
      <c r="J8">
        <v>4.46233571973782E-2</v>
      </c>
      <c r="K8">
        <v>0.27293015209742999</v>
      </c>
      <c r="L8">
        <v>5.7886656757683098E-2</v>
      </c>
      <c r="M8">
        <v>3.7514803667594E-2</v>
      </c>
      <c r="N8">
        <v>0.122822273215084</v>
      </c>
      <c r="P8" t="str">
        <f t="shared" si="0"/>
        <v/>
      </c>
      <c r="Q8" t="str">
        <f t="shared" si="1"/>
        <v/>
      </c>
      <c r="R8" t="str">
        <f t="shared" si="2"/>
        <v/>
      </c>
      <c r="S8" t="str">
        <f t="shared" si="3"/>
        <v/>
      </c>
    </row>
    <row r="9" spans="1:19" x14ac:dyDescent="0.25">
      <c r="A9">
        <v>8</v>
      </c>
      <c r="B9" t="s">
        <v>27</v>
      </c>
      <c r="C9">
        <v>0.155849294897562</v>
      </c>
      <c r="D9">
        <v>7.6207345773153704E-2</v>
      </c>
      <c r="E9">
        <v>4.0848037264406001E-2</v>
      </c>
      <c r="F9">
        <v>0.202116549981877</v>
      </c>
      <c r="G9">
        <v>6.5165977649756499E-2</v>
      </c>
      <c r="H9">
        <v>1.9250026069969699E-3</v>
      </c>
      <c r="I9">
        <v>0.147135629392911</v>
      </c>
      <c r="J9">
        <v>7.4054803523244006E-2</v>
      </c>
      <c r="K9">
        <v>4.69392568494931E-2</v>
      </c>
      <c r="L9">
        <v>0.194394725702105</v>
      </c>
      <c r="M9">
        <v>6.3110614210198604E-2</v>
      </c>
      <c r="N9">
        <v>2.0684609698261099E-3</v>
      </c>
      <c r="P9" t="str">
        <f t="shared" si="0"/>
        <v>*</v>
      </c>
      <c r="Q9" t="str">
        <f t="shared" si="1"/>
        <v>**</v>
      </c>
      <c r="R9" t="str">
        <f t="shared" si="2"/>
        <v>*</v>
      </c>
      <c r="S9" t="str">
        <f t="shared" si="3"/>
        <v>**</v>
      </c>
    </row>
    <row r="10" spans="1:19" x14ac:dyDescent="0.25">
      <c r="A10">
        <v>9</v>
      </c>
      <c r="B10" t="s">
        <v>28</v>
      </c>
      <c r="C10">
        <v>0.116119558811921</v>
      </c>
      <c r="D10">
        <v>0.101060514565605</v>
      </c>
      <c r="E10">
        <v>0.25055178797797201</v>
      </c>
      <c r="F10">
        <v>0.164606226311898</v>
      </c>
      <c r="G10">
        <v>8.6976943687962799E-2</v>
      </c>
      <c r="H10">
        <v>5.8420781361176101E-2</v>
      </c>
      <c r="I10">
        <v>9.5940132533506903E-2</v>
      </c>
      <c r="J10">
        <v>9.8634474912989503E-2</v>
      </c>
      <c r="K10">
        <v>0.33071059677312498</v>
      </c>
      <c r="L10">
        <v>0.154037791091898</v>
      </c>
      <c r="M10">
        <v>8.4936854882539103E-2</v>
      </c>
      <c r="N10">
        <v>6.9746022083182493E-2</v>
      </c>
      <c r="P10" t="str">
        <f t="shared" si="0"/>
        <v/>
      </c>
      <c r="Q10" t="str">
        <f t="shared" si="1"/>
        <v>^</v>
      </c>
      <c r="R10" t="str">
        <f t="shared" si="2"/>
        <v/>
      </c>
      <c r="S10" t="str">
        <f t="shared" si="3"/>
        <v>^</v>
      </c>
    </row>
    <row r="11" spans="1:19" x14ac:dyDescent="0.25">
      <c r="A11">
        <v>10</v>
      </c>
      <c r="B11" t="s">
        <v>31</v>
      </c>
      <c r="C11">
        <v>-6.1913527661803698E-2</v>
      </c>
      <c r="D11">
        <v>7.1513857590860801E-3</v>
      </c>
      <c r="E11">
        <v>0</v>
      </c>
      <c r="F11">
        <v>-6.0444204653222401E-2</v>
      </c>
      <c r="G11">
        <v>6.1101274248368496E-3</v>
      </c>
      <c r="H11" s="1">
        <v>4.4885000916217499E-23</v>
      </c>
      <c r="I11">
        <v>-6.1177759925202101E-2</v>
      </c>
      <c r="J11">
        <v>7.08572024530212E-3</v>
      </c>
      <c r="K11">
        <v>0</v>
      </c>
      <c r="L11">
        <v>-6.0445334630882398E-2</v>
      </c>
      <c r="M11">
        <v>6.0600294137075298E-3</v>
      </c>
      <c r="N11" s="1">
        <v>1.97232127819558E-23</v>
      </c>
      <c r="P11" t="str">
        <f t="shared" si="0"/>
        <v>***</v>
      </c>
      <c r="Q11" t="str">
        <f t="shared" si="1"/>
        <v>***</v>
      </c>
      <c r="R11" t="str">
        <f t="shared" si="2"/>
        <v>***</v>
      </c>
      <c r="S11" t="str">
        <f t="shared" si="3"/>
        <v>***</v>
      </c>
    </row>
    <row r="12" spans="1:19" x14ac:dyDescent="0.25">
      <c r="A12">
        <v>11</v>
      </c>
      <c r="B12" t="s">
        <v>172</v>
      </c>
      <c r="C12">
        <v>-0.135860902602599</v>
      </c>
      <c r="D12">
        <v>4.68806436592289E-2</v>
      </c>
      <c r="E12">
        <v>3.7553022611747102E-3</v>
      </c>
      <c r="F12">
        <v>-0.12944067568197501</v>
      </c>
      <c r="G12">
        <v>4.35919748065621E-2</v>
      </c>
      <c r="H12">
        <v>2.98411638390996E-3</v>
      </c>
      <c r="I12">
        <v>-0.125017521449453</v>
      </c>
      <c r="J12">
        <v>4.6397393986262699E-2</v>
      </c>
      <c r="K12">
        <v>7.0495496736616703E-3</v>
      </c>
      <c r="L12">
        <v>-0.118379141642472</v>
      </c>
      <c r="M12">
        <v>4.3152216960764399E-2</v>
      </c>
      <c r="N12">
        <v>6.0826526643220297E-3</v>
      </c>
      <c r="P12" t="str">
        <f t="shared" si="0"/>
        <v>**</v>
      </c>
      <c r="Q12" t="str">
        <f t="shared" si="1"/>
        <v>**</v>
      </c>
      <c r="R12" t="str">
        <f t="shared" si="2"/>
        <v>**</v>
      </c>
      <c r="S12" t="str">
        <f t="shared" si="3"/>
        <v>**</v>
      </c>
    </row>
    <row r="13" spans="1:19" x14ac:dyDescent="0.25">
      <c r="A13">
        <v>12</v>
      </c>
      <c r="B13" t="s">
        <v>32</v>
      </c>
      <c r="C13">
        <v>5.8013082925898202E-3</v>
      </c>
      <c r="D13">
        <v>3.1231185987848201E-2</v>
      </c>
      <c r="E13">
        <v>0.85263791607329698</v>
      </c>
      <c r="F13">
        <v>9.2960745949073192E-3</v>
      </c>
      <c r="G13">
        <v>2.8038728827738901E-2</v>
      </c>
      <c r="H13">
        <v>0.74023354972695699</v>
      </c>
      <c r="I13">
        <v>4.8140532308185999E-3</v>
      </c>
      <c r="J13">
        <v>3.1023472464619901E-2</v>
      </c>
      <c r="K13">
        <v>0.87668371516806698</v>
      </c>
      <c r="L13">
        <v>8.2491834358627593E-3</v>
      </c>
      <c r="M13">
        <v>2.7897385219865099E-2</v>
      </c>
      <c r="N13">
        <v>0.76746120595407996</v>
      </c>
      <c r="P13" t="str">
        <f t="shared" si="0"/>
        <v/>
      </c>
      <c r="Q13" t="str">
        <f t="shared" si="1"/>
        <v/>
      </c>
      <c r="R13" t="str">
        <f t="shared" si="2"/>
        <v/>
      </c>
      <c r="S13" t="str">
        <f t="shared" si="3"/>
        <v/>
      </c>
    </row>
    <row r="14" spans="1:19" x14ac:dyDescent="0.25">
      <c r="A14">
        <v>13</v>
      </c>
      <c r="B14" t="s">
        <v>33</v>
      </c>
      <c r="C14">
        <v>1.1801633242537199E-2</v>
      </c>
      <c r="D14">
        <v>7.2573509375947398E-3</v>
      </c>
      <c r="E14">
        <v>0.103915053175735</v>
      </c>
      <c r="F14">
        <v>1.00153424218691E-2</v>
      </c>
      <c r="G14">
        <v>6.5271047190213699E-3</v>
      </c>
      <c r="H14">
        <v>0.124925516751159</v>
      </c>
      <c r="I14">
        <v>1.1472410633071899E-2</v>
      </c>
      <c r="J14">
        <v>7.2200349700655697E-3</v>
      </c>
      <c r="K14">
        <v>0.112067426471472</v>
      </c>
      <c r="L14">
        <v>9.6344272584510601E-3</v>
      </c>
      <c r="M14">
        <v>6.5059845256160301E-3</v>
      </c>
      <c r="N14">
        <v>0.13864490758164</v>
      </c>
      <c r="P14" t="str">
        <f t="shared" si="0"/>
        <v/>
      </c>
      <c r="Q14" t="str">
        <f t="shared" si="1"/>
        <v/>
      </c>
      <c r="R14" t="str">
        <f t="shared" si="2"/>
        <v/>
      </c>
      <c r="S14" t="str">
        <f t="shared" si="3"/>
        <v/>
      </c>
    </row>
    <row r="15" spans="1:19" x14ac:dyDescent="0.25">
      <c r="A15">
        <v>14</v>
      </c>
      <c r="B15" t="s">
        <v>117</v>
      </c>
      <c r="C15">
        <v>-2.4908736866836902E-2</v>
      </c>
      <c r="D15">
        <v>1.12136766653052E-2</v>
      </c>
      <c r="E15">
        <v>2.6331874868720899E-2</v>
      </c>
      <c r="F15">
        <v>-1.7480358505478501E-2</v>
      </c>
      <c r="G15">
        <v>1.00118468821983E-2</v>
      </c>
      <c r="H15">
        <v>8.0816612666482796E-2</v>
      </c>
      <c r="I15">
        <v>-2.29746233664164E-2</v>
      </c>
      <c r="J15">
        <v>1.11104252446706E-2</v>
      </c>
      <c r="K15">
        <v>3.8654718519919203E-2</v>
      </c>
      <c r="L15">
        <v>-1.6740624902566299E-2</v>
      </c>
      <c r="M15">
        <v>9.9375770627532795E-3</v>
      </c>
      <c r="N15">
        <v>9.2069995370584301E-2</v>
      </c>
      <c r="P15" t="str">
        <f t="shared" si="0"/>
        <v>*</v>
      </c>
      <c r="Q15" t="str">
        <f t="shared" si="1"/>
        <v>^</v>
      </c>
      <c r="R15" t="str">
        <f t="shared" si="2"/>
        <v>*</v>
      </c>
      <c r="S15" t="str">
        <f t="shared" si="3"/>
        <v>^</v>
      </c>
    </row>
    <row r="16" spans="1:19" x14ac:dyDescent="0.25">
      <c r="A16">
        <v>15</v>
      </c>
      <c r="B16" t="s">
        <v>34</v>
      </c>
      <c r="C16">
        <v>3.4583973491700399E-3</v>
      </c>
      <c r="D16">
        <v>6.8514743406771004E-4</v>
      </c>
      <c r="E16" s="1">
        <v>4.4723349823527801E-7</v>
      </c>
      <c r="F16">
        <v>2.8849609590611198E-3</v>
      </c>
      <c r="G16">
        <v>5.2200280172726697E-4</v>
      </c>
      <c r="H16" s="1">
        <v>3.2628147525450103E-8</v>
      </c>
      <c r="I16">
        <v>3.3837351021765898E-3</v>
      </c>
      <c r="J16">
        <v>6.75878273292587E-4</v>
      </c>
      <c r="K16" s="1">
        <v>5.5449734204238197E-7</v>
      </c>
      <c r="L16">
        <v>2.8085262050923901E-3</v>
      </c>
      <c r="M16">
        <v>5.1573440412568399E-4</v>
      </c>
      <c r="N16" s="1">
        <v>5.1606902258895397E-8</v>
      </c>
      <c r="P16" t="str">
        <f t="shared" si="0"/>
        <v>***</v>
      </c>
      <c r="Q16" t="str">
        <f t="shared" si="1"/>
        <v>***</v>
      </c>
      <c r="R16" t="str">
        <f t="shared" si="2"/>
        <v>***</v>
      </c>
      <c r="S16" t="str">
        <f t="shared" si="3"/>
        <v>***</v>
      </c>
    </row>
    <row r="17" spans="1:19" x14ac:dyDescent="0.25">
      <c r="A17">
        <v>16</v>
      </c>
      <c r="B17" t="s">
        <v>35</v>
      </c>
      <c r="C17">
        <v>-5.8451788140912603E-4</v>
      </c>
      <c r="D17">
        <v>2.3053549361426199E-4</v>
      </c>
      <c r="E17">
        <v>1.12293690842189E-2</v>
      </c>
      <c r="F17">
        <v>-5.2294097317406895E-4</v>
      </c>
      <c r="G17">
        <v>2.1141672883425499E-4</v>
      </c>
      <c r="H17">
        <v>1.33793803141496E-2</v>
      </c>
      <c r="I17">
        <v>-6.5050243808122501E-4</v>
      </c>
      <c r="J17">
        <v>2.2830796103747399E-4</v>
      </c>
      <c r="K17">
        <v>4.3824856313614503E-3</v>
      </c>
      <c r="L17">
        <v>-5.7692579916334699E-4</v>
      </c>
      <c r="M17">
        <v>2.0989521400926599E-4</v>
      </c>
      <c r="N17">
        <v>5.9843578710543303E-3</v>
      </c>
      <c r="P17" t="str">
        <f t="shared" si="0"/>
        <v>*</v>
      </c>
      <c r="Q17" t="str">
        <f t="shared" si="1"/>
        <v>*</v>
      </c>
      <c r="R17" t="str">
        <f t="shared" si="2"/>
        <v>**</v>
      </c>
      <c r="S17" t="str">
        <f t="shared" si="3"/>
        <v>**</v>
      </c>
    </row>
    <row r="18" spans="1:19" x14ac:dyDescent="0.25">
      <c r="A18">
        <v>17</v>
      </c>
      <c r="B18" t="s">
        <v>36</v>
      </c>
      <c r="C18">
        <v>5.6179814024611904E-4</v>
      </c>
      <c r="D18">
        <v>1.5191153655279901E-4</v>
      </c>
      <c r="E18">
        <v>2.1713999541839201E-4</v>
      </c>
      <c r="F18">
        <v>6.7815510949510195E-4</v>
      </c>
      <c r="G18">
        <v>1.24064913254705E-4</v>
      </c>
      <c r="H18" s="1">
        <v>4.59963604500722E-8</v>
      </c>
      <c r="I18">
        <v>5.66362993570599E-4</v>
      </c>
      <c r="J18">
        <v>1.5034972787779599E-4</v>
      </c>
      <c r="K18">
        <v>1.6524049999855399E-4</v>
      </c>
      <c r="L18">
        <v>6.8775196154440899E-4</v>
      </c>
      <c r="M18">
        <v>1.2304416759252701E-4</v>
      </c>
      <c r="N18" s="1">
        <v>2.27760745812636E-8</v>
      </c>
      <c r="P18" t="str">
        <f t="shared" si="0"/>
        <v>***</v>
      </c>
      <c r="Q18" t="str">
        <f t="shared" si="1"/>
        <v>***</v>
      </c>
      <c r="R18" t="str">
        <f t="shared" si="2"/>
        <v>***</v>
      </c>
      <c r="S18" t="str">
        <f t="shared" si="3"/>
        <v>***</v>
      </c>
    </row>
    <row r="19" spans="1:19" x14ac:dyDescent="0.25">
      <c r="A19">
        <v>18</v>
      </c>
      <c r="B19" t="s">
        <v>37</v>
      </c>
      <c r="C19">
        <v>-2.32784227129708E-2</v>
      </c>
      <c r="D19">
        <v>3.3701079750644E-2</v>
      </c>
      <c r="E19">
        <v>0.48973381724512599</v>
      </c>
      <c r="F19">
        <v>-3.95481951178571E-2</v>
      </c>
      <c r="G19">
        <v>2.96442206717102E-2</v>
      </c>
      <c r="H19">
        <v>0.18217285095303901</v>
      </c>
      <c r="I19">
        <v>-2.4817010346904499E-2</v>
      </c>
      <c r="J19">
        <v>3.3430224102703202E-2</v>
      </c>
      <c r="K19">
        <v>0.45787379248315802</v>
      </c>
      <c r="L19">
        <v>-3.9224207324815998E-2</v>
      </c>
      <c r="M19">
        <v>2.94458245271709E-2</v>
      </c>
      <c r="N19">
        <v>0.182833752238901</v>
      </c>
      <c r="P19" t="str">
        <f t="shared" si="0"/>
        <v/>
      </c>
      <c r="Q19" t="str">
        <f t="shared" si="1"/>
        <v/>
      </c>
      <c r="R19" t="str">
        <f t="shared" si="2"/>
        <v/>
      </c>
      <c r="S19" t="str">
        <f t="shared" si="3"/>
        <v/>
      </c>
    </row>
    <row r="20" spans="1:19" x14ac:dyDescent="0.25">
      <c r="A20">
        <v>19</v>
      </c>
      <c r="B20" t="s">
        <v>38</v>
      </c>
      <c r="C20">
        <v>-6.2231054693345701E-2</v>
      </c>
      <c r="D20">
        <v>5.3231029832022499E-2</v>
      </c>
      <c r="E20">
        <v>0.24237350243794201</v>
      </c>
      <c r="F20">
        <v>-7.2365682765353004E-2</v>
      </c>
      <c r="G20">
        <v>4.6123773624777299E-2</v>
      </c>
      <c r="H20">
        <v>0.116660660386564</v>
      </c>
      <c r="I20">
        <v>-6.3421928091494606E-2</v>
      </c>
      <c r="J20">
        <v>5.2913034568157297E-2</v>
      </c>
      <c r="K20">
        <v>0.23068083571939399</v>
      </c>
      <c r="L20">
        <v>-7.0555398903351704E-2</v>
      </c>
      <c r="M20">
        <v>4.5906802973219203E-2</v>
      </c>
      <c r="N20">
        <v>0.124311219196494</v>
      </c>
      <c r="P20" t="str">
        <f t="shared" si="0"/>
        <v/>
      </c>
      <c r="Q20" t="str">
        <f t="shared" si="1"/>
        <v/>
      </c>
      <c r="R20" t="str">
        <f t="shared" si="2"/>
        <v/>
      </c>
      <c r="S20" t="str">
        <f t="shared" si="3"/>
        <v/>
      </c>
    </row>
    <row r="21" spans="1:19" x14ac:dyDescent="0.25">
      <c r="A21">
        <v>20</v>
      </c>
      <c r="B21" t="s">
        <v>40</v>
      </c>
      <c r="C21">
        <v>-0.170879852492764</v>
      </c>
      <c r="D21">
        <v>5.28931143784808E-2</v>
      </c>
      <c r="E21">
        <v>1.2350325812418E-3</v>
      </c>
      <c r="F21">
        <v>-0.13426227894023901</v>
      </c>
      <c r="G21">
        <v>4.09132068083626E-2</v>
      </c>
      <c r="H21">
        <v>1.0320650273256001E-3</v>
      </c>
      <c r="I21">
        <v>-0.17259629573945501</v>
      </c>
      <c r="J21">
        <v>5.2346214601844701E-2</v>
      </c>
      <c r="K21">
        <v>9.7651565154832599E-4</v>
      </c>
      <c r="L21">
        <v>-0.13760741302114299</v>
      </c>
      <c r="M21">
        <v>4.0653756580557199E-2</v>
      </c>
      <c r="N21">
        <v>7.1213682452476198E-4</v>
      </c>
      <c r="P21" t="str">
        <f t="shared" si="0"/>
        <v>**</v>
      </c>
      <c r="Q21" t="str">
        <f t="shared" si="1"/>
        <v>**</v>
      </c>
      <c r="R21" t="str">
        <f t="shared" si="2"/>
        <v>***</v>
      </c>
      <c r="S21" t="str">
        <f t="shared" si="3"/>
        <v>***</v>
      </c>
    </row>
    <row r="22" spans="1:19" x14ac:dyDescent="0.25">
      <c r="A22">
        <v>21</v>
      </c>
      <c r="B22" t="s">
        <v>41</v>
      </c>
      <c r="C22">
        <v>-0.20097076980627099</v>
      </c>
      <c r="D22">
        <v>4.7536020479792503E-2</v>
      </c>
      <c r="E22" s="1">
        <v>2.36031919734758E-5</v>
      </c>
      <c r="F22">
        <v>-0.16460312896229801</v>
      </c>
      <c r="G22">
        <v>3.6582732544175697E-2</v>
      </c>
      <c r="H22" s="1">
        <v>6.8121153404115603E-6</v>
      </c>
      <c r="I22">
        <v>-0.198052512432178</v>
      </c>
      <c r="J22">
        <v>4.6998547945281501E-2</v>
      </c>
      <c r="K22" s="1">
        <v>2.5087235357545999E-5</v>
      </c>
      <c r="L22">
        <v>-0.16345518299518499</v>
      </c>
      <c r="M22">
        <v>3.6268229025862901E-2</v>
      </c>
      <c r="N22" s="1">
        <v>6.5799548132500704E-6</v>
      </c>
      <c r="P22" t="str">
        <f t="shared" si="0"/>
        <v>***</v>
      </c>
      <c r="Q22" t="str">
        <f t="shared" si="1"/>
        <v>***</v>
      </c>
      <c r="R22" t="str">
        <f t="shared" si="2"/>
        <v>***</v>
      </c>
      <c r="S22" t="str">
        <f t="shared" si="3"/>
        <v>***</v>
      </c>
    </row>
    <row r="23" spans="1:19" x14ac:dyDescent="0.25">
      <c r="A23">
        <v>22</v>
      </c>
      <c r="B23" t="s">
        <v>39</v>
      </c>
      <c r="C23">
        <v>-0.16572770511657001</v>
      </c>
      <c r="D23">
        <v>4.6985823783556202E-2</v>
      </c>
      <c r="E23">
        <v>4.20002775871953E-4</v>
      </c>
      <c r="F23">
        <v>-0.13907475891673601</v>
      </c>
      <c r="G23">
        <v>3.5945227503998901E-2</v>
      </c>
      <c r="H23">
        <v>1.09249311976775E-4</v>
      </c>
      <c r="I23">
        <v>-0.162208397323967</v>
      </c>
      <c r="J23">
        <v>4.6467587367653898E-2</v>
      </c>
      <c r="K23">
        <v>4.8160207982594899E-4</v>
      </c>
      <c r="L23">
        <v>-0.136318923054847</v>
      </c>
      <c r="M23">
        <v>3.5676185573577997E-2</v>
      </c>
      <c r="N23">
        <v>1.3290835903866899E-4</v>
      </c>
      <c r="P23" t="str">
        <f t="shared" si="0"/>
        <v>***</v>
      </c>
      <c r="Q23" t="str">
        <f t="shared" si="1"/>
        <v>***</v>
      </c>
      <c r="R23" t="str">
        <f t="shared" si="2"/>
        <v>***</v>
      </c>
      <c r="S23" t="str">
        <f t="shared" si="3"/>
        <v>***</v>
      </c>
    </row>
    <row r="24" spans="1:19" x14ac:dyDescent="0.25">
      <c r="A24">
        <v>23</v>
      </c>
      <c r="B24" t="s">
        <v>43</v>
      </c>
      <c r="C24">
        <v>-8.6086406390519898E-2</v>
      </c>
      <c r="D24">
        <v>8.9305735772470807E-3</v>
      </c>
      <c r="E24">
        <v>0</v>
      </c>
      <c r="F24">
        <v>-7.8702524376562194E-2</v>
      </c>
      <c r="G24">
        <v>8.2950653460177604E-3</v>
      </c>
      <c r="H24" s="1">
        <v>2.3579692141331198E-21</v>
      </c>
      <c r="I24">
        <v>-8.6836090174129701E-2</v>
      </c>
      <c r="J24">
        <v>8.8667448057232704E-3</v>
      </c>
      <c r="K24">
        <v>0</v>
      </c>
      <c r="L24">
        <v>-7.9843097790727999E-2</v>
      </c>
      <c r="M24">
        <v>8.2376558134281998E-3</v>
      </c>
      <c r="N24" s="1">
        <v>3.2463399876080001E-22</v>
      </c>
      <c r="P24" t="str">
        <f t="shared" si="0"/>
        <v>***</v>
      </c>
      <c r="Q24" t="str">
        <f t="shared" si="1"/>
        <v>***</v>
      </c>
      <c r="R24" t="str">
        <f t="shared" si="2"/>
        <v>***</v>
      </c>
      <c r="S24" t="str">
        <f t="shared" si="3"/>
        <v>***</v>
      </c>
    </row>
    <row r="25" spans="1:19" x14ac:dyDescent="0.25">
      <c r="A25">
        <v>24</v>
      </c>
      <c r="B25" t="s">
        <v>44</v>
      </c>
      <c r="C25">
        <v>1.63379372583876E-2</v>
      </c>
      <c r="D25">
        <v>2.37306754577634E-2</v>
      </c>
      <c r="E25">
        <v>0.49115475684900101</v>
      </c>
      <c r="F25">
        <v>1.29288617123356E-2</v>
      </c>
      <c r="G25">
        <v>2.1865268705061398E-2</v>
      </c>
      <c r="H25">
        <v>0.55432162551991304</v>
      </c>
      <c r="I25">
        <v>1.9207850177258502E-2</v>
      </c>
      <c r="J25">
        <v>2.3475410034422099E-2</v>
      </c>
      <c r="K25">
        <v>0.41323643649888298</v>
      </c>
      <c r="L25">
        <v>1.48472040740661E-2</v>
      </c>
      <c r="M25">
        <v>2.1602567841399401E-2</v>
      </c>
      <c r="N25">
        <v>0.49190072183390998</v>
      </c>
      <c r="P25" t="str">
        <f t="shared" si="0"/>
        <v/>
      </c>
      <c r="Q25" t="str">
        <f t="shared" si="1"/>
        <v/>
      </c>
      <c r="R25" t="str">
        <f t="shared" si="2"/>
        <v/>
      </c>
      <c r="S25" t="str">
        <f t="shared" si="3"/>
        <v/>
      </c>
    </row>
    <row r="26" spans="1:19" x14ac:dyDescent="0.25">
      <c r="A26">
        <v>25</v>
      </c>
      <c r="B26" t="s">
        <v>130</v>
      </c>
      <c r="C26">
        <v>0.23710935857158599</v>
      </c>
      <c r="D26">
        <v>0.274541202373425</v>
      </c>
      <c r="E26">
        <v>0.38777648718895202</v>
      </c>
      <c r="F26">
        <v>0.204822426758002</v>
      </c>
      <c r="G26">
        <v>0.26236618995723598</v>
      </c>
      <c r="H26">
        <v>0.434994337502905</v>
      </c>
      <c r="I26">
        <v>-2.63917776667358E-2</v>
      </c>
      <c r="J26">
        <v>3.5315315980198603E-2</v>
      </c>
      <c r="K26">
        <v>0.45487152101290901</v>
      </c>
      <c r="L26">
        <v>-5.43581725229519E-2</v>
      </c>
      <c r="M26">
        <v>3.2200807231025502E-2</v>
      </c>
      <c r="N26">
        <v>9.1392095046600896E-2</v>
      </c>
      <c r="P26" t="str">
        <f t="shared" si="0"/>
        <v/>
      </c>
      <c r="Q26" t="str">
        <f t="shared" si="1"/>
        <v/>
      </c>
      <c r="R26" t="str">
        <f t="shared" si="2"/>
        <v/>
      </c>
      <c r="S26" t="str">
        <f t="shared" si="3"/>
        <v>^</v>
      </c>
    </row>
    <row r="27" spans="1:19" x14ac:dyDescent="0.25">
      <c r="A27">
        <v>26</v>
      </c>
      <c r="B27" t="s">
        <v>144</v>
      </c>
      <c r="C27">
        <v>-0.30617285252030702</v>
      </c>
      <c r="D27">
        <v>0.31783920807208699</v>
      </c>
      <c r="E27">
        <v>0.335399608199699</v>
      </c>
      <c r="F27">
        <v>-0.32907606414343898</v>
      </c>
      <c r="G27">
        <v>0.301930115803629</v>
      </c>
      <c r="H27">
        <v>0.27575364963841797</v>
      </c>
      <c r="I27">
        <v>-0.51371119729777504</v>
      </c>
      <c r="J27">
        <v>0.15934291558715699</v>
      </c>
      <c r="K27">
        <v>1.2644211096538599E-3</v>
      </c>
      <c r="L27">
        <v>-0.54231642934773105</v>
      </c>
      <c r="M27">
        <v>0.14972096954318601</v>
      </c>
      <c r="N27">
        <v>2.9212976103176801E-4</v>
      </c>
      <c r="P27" t="str">
        <f t="shared" si="0"/>
        <v/>
      </c>
      <c r="Q27" t="str">
        <f t="shared" si="1"/>
        <v/>
      </c>
      <c r="R27" t="str">
        <f t="shared" si="2"/>
        <v>**</v>
      </c>
      <c r="S27" t="str">
        <f t="shared" si="3"/>
        <v>***</v>
      </c>
    </row>
    <row r="28" spans="1:19" x14ac:dyDescent="0.25">
      <c r="A28">
        <v>27</v>
      </c>
      <c r="B28" t="s">
        <v>46</v>
      </c>
      <c r="C28">
        <v>-1.4600453970117E-2</v>
      </c>
      <c r="D28">
        <v>0.29091093946275198</v>
      </c>
      <c r="E28">
        <v>0.95997198314791599</v>
      </c>
      <c r="F28">
        <v>-4.8922303531348299E-2</v>
      </c>
      <c r="G28">
        <v>0.276603653693274</v>
      </c>
      <c r="H28">
        <v>0.85961216403432705</v>
      </c>
      <c r="I28">
        <v>-0.27978530679213598</v>
      </c>
      <c r="J28">
        <v>9.7733816947066302E-2</v>
      </c>
      <c r="K28">
        <v>4.2001132631764903E-3</v>
      </c>
      <c r="L28">
        <v>-0.31109135517957798</v>
      </c>
      <c r="M28">
        <v>9.16297851532345E-2</v>
      </c>
      <c r="N28">
        <v>6.8606077153637499E-4</v>
      </c>
      <c r="P28" t="str">
        <f t="shared" si="0"/>
        <v/>
      </c>
      <c r="Q28" t="str">
        <f t="shared" si="1"/>
        <v/>
      </c>
      <c r="R28" t="str">
        <f t="shared" si="2"/>
        <v>**</v>
      </c>
      <c r="S28" t="str">
        <f t="shared" si="3"/>
        <v>***</v>
      </c>
    </row>
    <row r="29" spans="1:19" x14ac:dyDescent="0.25">
      <c r="A29">
        <v>28</v>
      </c>
      <c r="B29" t="s">
        <v>128</v>
      </c>
      <c r="C29">
        <v>-0.102084231277547</v>
      </c>
      <c r="D29">
        <v>0.29788152893424102</v>
      </c>
      <c r="E29">
        <v>0.73182357848173796</v>
      </c>
      <c r="F29">
        <v>-8.1797547431129602E-2</v>
      </c>
      <c r="G29">
        <v>0.28481232546344298</v>
      </c>
      <c r="H29">
        <v>0.77396067142205405</v>
      </c>
      <c r="I29">
        <v>-0.310148488960105</v>
      </c>
      <c r="J29">
        <v>0.12493076039531401</v>
      </c>
      <c r="K29">
        <v>1.30440983305264E-2</v>
      </c>
      <c r="L29">
        <v>-0.29106328588597902</v>
      </c>
      <c r="M29">
        <v>0.117819718281164</v>
      </c>
      <c r="N29">
        <v>1.3495739096390401E-2</v>
      </c>
      <c r="P29" t="str">
        <f t="shared" si="0"/>
        <v/>
      </c>
      <c r="Q29" t="str">
        <f t="shared" si="1"/>
        <v/>
      </c>
      <c r="R29" t="str">
        <f t="shared" si="2"/>
        <v>*</v>
      </c>
      <c r="S29" t="str">
        <f t="shared" si="3"/>
        <v>*</v>
      </c>
    </row>
    <row r="30" spans="1:19" x14ac:dyDescent="0.25">
      <c r="A30">
        <v>29</v>
      </c>
      <c r="B30" t="s">
        <v>129</v>
      </c>
      <c r="C30">
        <v>-3.1277991760947498E-2</v>
      </c>
      <c r="D30">
        <v>0.296752499036466</v>
      </c>
      <c r="E30">
        <v>0.91605767177198705</v>
      </c>
      <c r="F30">
        <v>-1.05917861142024E-2</v>
      </c>
      <c r="G30">
        <v>0.28289237972387998</v>
      </c>
      <c r="H30">
        <v>0.97013334699986598</v>
      </c>
      <c r="I30">
        <v>-0.30731063718903201</v>
      </c>
      <c r="J30">
        <v>0.111656925846188</v>
      </c>
      <c r="K30">
        <v>5.9182683645084798E-3</v>
      </c>
      <c r="L30">
        <v>-0.278740492797033</v>
      </c>
      <c r="M30">
        <v>0.104126985279858</v>
      </c>
      <c r="N30">
        <v>7.4300492636564103E-3</v>
      </c>
      <c r="P30" t="str">
        <f t="shared" si="0"/>
        <v/>
      </c>
      <c r="Q30" t="str">
        <f t="shared" si="1"/>
        <v/>
      </c>
      <c r="R30" t="str">
        <f t="shared" si="2"/>
        <v>**</v>
      </c>
      <c r="S30" t="str">
        <f t="shared" si="3"/>
        <v>**</v>
      </c>
    </row>
    <row r="31" spans="1:19" x14ac:dyDescent="0.25">
      <c r="A31">
        <v>30</v>
      </c>
      <c r="B31" t="s">
        <v>45</v>
      </c>
      <c r="C31">
        <v>-0.27076572682297501</v>
      </c>
      <c r="D31">
        <v>0.41704876140500302</v>
      </c>
      <c r="E31">
        <v>0.51618172831188902</v>
      </c>
      <c r="F31">
        <v>-0.33544994752651403</v>
      </c>
      <c r="G31">
        <v>0.39260820055760698</v>
      </c>
      <c r="H31">
        <v>0.39287563525572899</v>
      </c>
      <c r="I31">
        <v>-0.572819149074001</v>
      </c>
      <c r="J31">
        <v>0.30558974119334198</v>
      </c>
      <c r="K31">
        <v>6.0865516895687297E-2</v>
      </c>
      <c r="L31">
        <v>-0.62942441765961699</v>
      </c>
      <c r="M31">
        <v>0.29006461446781501</v>
      </c>
      <c r="N31">
        <v>3.00109715385606E-2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-0.112369960248215</v>
      </c>
      <c r="D32">
        <v>9.0212128403664493E-2</v>
      </c>
      <c r="E32">
        <v>0.21290422582889601</v>
      </c>
      <c r="F32">
        <v>-6.1673585664296003E-2</v>
      </c>
      <c r="G32">
        <v>8.3438611599222598E-2</v>
      </c>
      <c r="H32">
        <v>0.45981638472404601</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54</v>
      </c>
      <c r="C33">
        <v>0.149941219914832</v>
      </c>
      <c r="D33">
        <v>0.287067189770352</v>
      </c>
      <c r="E33">
        <v>0.60144685428136102</v>
      </c>
      <c r="F33">
        <v>0.13621546362346801</v>
      </c>
      <c r="G33">
        <v>0.25821894498343301</v>
      </c>
      <c r="H33">
        <v>0.59783305367194595</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0.294421162438262</v>
      </c>
      <c r="D34">
        <v>0.23133196488241201</v>
      </c>
      <c r="E34">
        <v>0.203116889980337</v>
      </c>
      <c r="F34">
        <v>0.28134785823432101</v>
      </c>
      <c r="G34">
        <v>0.203627981124337</v>
      </c>
      <c r="H34">
        <v>0.167071261347678</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0.28741974441818802</v>
      </c>
      <c r="D35">
        <v>0.23416691080252999</v>
      </c>
      <c r="E35">
        <v>0.219667027472007</v>
      </c>
      <c r="F35">
        <v>0.24879258127030601</v>
      </c>
      <c r="G35">
        <v>0.20659648528577601</v>
      </c>
      <c r="H35">
        <v>0.228495277687813</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0.115583783986852</v>
      </c>
      <c r="D36">
        <v>0.24262607500511099</v>
      </c>
      <c r="E36">
        <v>0.63379905852918295</v>
      </c>
      <c r="F36">
        <v>0.109685980410682</v>
      </c>
      <c r="G36">
        <v>0.214703450185279</v>
      </c>
      <c r="H36">
        <v>0.60944069058983696</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64</v>
      </c>
      <c r="C37">
        <v>0.140270654757541</v>
      </c>
      <c r="D37">
        <v>0.25474614356472502</v>
      </c>
      <c r="E37">
        <v>0.58188791592009403</v>
      </c>
      <c r="F37">
        <v>0.109382736158571</v>
      </c>
      <c r="G37">
        <v>0.22556143912983201</v>
      </c>
      <c r="H37">
        <v>0.62772214063200005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47</v>
      </c>
      <c r="C38">
        <v>0.148425701479902</v>
      </c>
      <c r="D38">
        <v>0.25756391515567001</v>
      </c>
      <c r="E38">
        <v>0.56443441818584394</v>
      </c>
      <c r="F38">
        <v>0.14837392333007399</v>
      </c>
      <c r="G38">
        <v>0.22859521808747599</v>
      </c>
      <c r="H38">
        <v>0.51629419164815005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65</v>
      </c>
      <c r="C39">
        <v>0.16260997203303201</v>
      </c>
      <c r="D39">
        <v>0.24406924322487</v>
      </c>
      <c r="E39">
        <v>0.50525435940859398</v>
      </c>
      <c r="F39">
        <v>0.13546342562615599</v>
      </c>
      <c r="G39">
        <v>0.215435996667008</v>
      </c>
      <c r="H39">
        <v>0.52948829437594602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60</v>
      </c>
      <c r="C40">
        <v>2.6054566252896798E-2</v>
      </c>
      <c r="D40">
        <v>0.274392472420046</v>
      </c>
      <c r="E40">
        <v>0.92435164399833902</v>
      </c>
      <c r="F40">
        <v>6.6092982309693196E-2</v>
      </c>
      <c r="G40">
        <v>0.24473573670398499</v>
      </c>
      <c r="H40">
        <v>0.78711519700433497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-1.24831422873429E-2</v>
      </c>
      <c r="D41">
        <v>0.24059809769606799</v>
      </c>
      <c r="E41">
        <v>0.95862128690117698</v>
      </c>
      <c r="F41">
        <v>1.2781338659615201E-2</v>
      </c>
      <c r="G41">
        <v>0.212501063381938</v>
      </c>
      <c r="H41">
        <v>0.95203841768340203</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67</v>
      </c>
      <c r="C42">
        <v>0.31246994596889699</v>
      </c>
      <c r="D42">
        <v>0.23348361904616299</v>
      </c>
      <c r="E42">
        <v>0.18080031061403901</v>
      </c>
      <c r="F42">
        <v>0.29393637940170098</v>
      </c>
      <c r="G42">
        <v>0.205976892552274</v>
      </c>
      <c r="H42">
        <v>0.153569604165154</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0.23199073034072601</v>
      </c>
      <c r="D43">
        <v>0.24013314706259001</v>
      </c>
      <c r="E43">
        <v>0.33399810972197802</v>
      </c>
      <c r="F43">
        <v>0.21228362316330199</v>
      </c>
      <c r="G43">
        <v>0.212229035888401</v>
      </c>
      <c r="H43">
        <v>0.31718604964517</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49</v>
      </c>
      <c r="C44">
        <v>0.243307393178749</v>
      </c>
      <c r="D44">
        <v>0.27799358635626398</v>
      </c>
      <c r="E44">
        <v>0.38145059956994598</v>
      </c>
      <c r="F44">
        <v>0.22619804421077999</v>
      </c>
      <c r="G44">
        <v>0.24640927152165401</v>
      </c>
      <c r="H44">
        <v>0.358630906488067</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53</v>
      </c>
      <c r="C45">
        <v>7.9628138307422602E-2</v>
      </c>
      <c r="D45">
        <v>0.396230575151024</v>
      </c>
      <c r="E45">
        <v>0.84072661110765901</v>
      </c>
      <c r="F45">
        <v>0.11720569716953599</v>
      </c>
      <c r="G45">
        <v>0.36150022015771299</v>
      </c>
      <c r="H45">
        <v>0.74577128080518595</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55</v>
      </c>
      <c r="C46">
        <v>7.4289992363270399E-2</v>
      </c>
      <c r="D46">
        <v>0.29170955138996701</v>
      </c>
      <c r="E46">
        <v>0.79897713917204405</v>
      </c>
      <c r="F46">
        <v>0.14361615350472201</v>
      </c>
      <c r="G46">
        <v>0.25984025259936</v>
      </c>
      <c r="H46">
        <v>0.58046240667564897</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50</v>
      </c>
      <c r="C47">
        <v>-0.23594451687541501</v>
      </c>
      <c r="D47">
        <v>0.267242942382312</v>
      </c>
      <c r="E47">
        <v>0.37729895135802399</v>
      </c>
      <c r="F47">
        <v>-0.21772020298703401</v>
      </c>
      <c r="G47">
        <v>0.237248076844149</v>
      </c>
      <c r="H47">
        <v>0.35878115060641302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48</v>
      </c>
      <c r="C48">
        <v>2.42678649576612E-2</v>
      </c>
      <c r="D48">
        <v>0.37645347773404603</v>
      </c>
      <c r="E48">
        <v>0.94860041603607503</v>
      </c>
      <c r="F48">
        <v>-0.11086090100404999</v>
      </c>
      <c r="G48">
        <v>0.33991863814330497</v>
      </c>
      <c r="H48">
        <v>0.74431879869140805</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57</v>
      </c>
      <c r="C49">
        <v>1.4463316789076801E-2</v>
      </c>
      <c r="D49">
        <v>0.281650897526463</v>
      </c>
      <c r="E49">
        <v>0.95904508959073898</v>
      </c>
      <c r="F49">
        <v>-1.51690205117838E-3</v>
      </c>
      <c r="G49">
        <v>0.25278519870925498</v>
      </c>
      <c r="H49">
        <v>0.99521211894762596</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52</v>
      </c>
      <c r="C50">
        <v>-6.3202716113260199E-2</v>
      </c>
      <c r="D50">
        <v>0.36207440933053597</v>
      </c>
      <c r="E50">
        <v>0.86142753595114496</v>
      </c>
      <c r="F50">
        <v>-2.59988146557963E-3</v>
      </c>
      <c r="G50">
        <v>0.32735412605962699</v>
      </c>
      <c r="H50">
        <v>0.99366318213678595</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51</v>
      </c>
      <c r="C51">
        <v>0.42374730010246098</v>
      </c>
      <c r="D51">
        <v>0.41723923898436599</v>
      </c>
      <c r="E51">
        <v>0.30982089936951002</v>
      </c>
      <c r="F51">
        <v>0.28765841713663298</v>
      </c>
      <c r="G51">
        <v>0.37472435021114697</v>
      </c>
      <c r="H51">
        <v>0.44269313516189401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0.18440120452953901</v>
      </c>
      <c r="D52">
        <v>0.382518253443282</v>
      </c>
      <c r="E52">
        <v>0.629755050299736</v>
      </c>
      <c r="F52">
        <v>0.19577453095264599</v>
      </c>
      <c r="G52">
        <v>0.35028483639857999</v>
      </c>
      <c r="H52">
        <v>0.57622931495904905</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56</v>
      </c>
      <c r="C53">
        <v>3.6198551512080103E-2</v>
      </c>
      <c r="D53">
        <v>0.33712341036407401</v>
      </c>
      <c r="E53">
        <v>0.91449166265900705</v>
      </c>
      <c r="F53">
        <v>9.0543722416625297E-2</v>
      </c>
      <c r="G53">
        <v>0.30695002069285698</v>
      </c>
      <c r="H53">
        <v>0.76801014024451597</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71</v>
      </c>
      <c r="C54">
        <v>-0.39698117595712901</v>
      </c>
      <c r="D54">
        <v>0.34625655339758998</v>
      </c>
      <c r="E54">
        <v>0.25159067104646698</v>
      </c>
      <c r="F54">
        <v>-0.36615491720406101</v>
      </c>
      <c r="G54">
        <v>0.31218885520085299</v>
      </c>
      <c r="H54">
        <v>0.24085054373250001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-0.42571711052068401</v>
      </c>
      <c r="D55">
        <v>0.32852396786849403</v>
      </c>
      <c r="E55">
        <v>0.19502787427246199</v>
      </c>
      <c r="F55">
        <v>-0.43165259893489599</v>
      </c>
      <c r="G55">
        <v>0.29818930318651299</v>
      </c>
      <c r="H55">
        <v>0.14773480369987799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79</v>
      </c>
      <c r="C56">
        <v>-0.615971388371509</v>
      </c>
      <c r="D56">
        <v>0.32226799186459598</v>
      </c>
      <c r="E56">
        <v>5.5957839453459397E-2</v>
      </c>
      <c r="F56">
        <v>-0.58334679010438195</v>
      </c>
      <c r="G56">
        <v>0.29015889992481297</v>
      </c>
      <c r="H56">
        <v>4.4384738436807902E-2</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72</v>
      </c>
      <c r="C57">
        <v>-0.34991824882975298</v>
      </c>
      <c r="D57">
        <v>0.32663760526743302</v>
      </c>
      <c r="E57">
        <v>0.28404641901310501</v>
      </c>
      <c r="F57">
        <v>-0.34490621476736999</v>
      </c>
      <c r="G57">
        <v>0.29470770316282302</v>
      </c>
      <c r="H57">
        <v>0.241866898820052</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82</v>
      </c>
      <c r="C58">
        <v>-0.23026013185990801</v>
      </c>
      <c r="D58">
        <v>0.34031929476999701</v>
      </c>
      <c r="E58">
        <v>0.49865959819123501</v>
      </c>
      <c r="F58">
        <v>-0.26557454428557298</v>
      </c>
      <c r="G58">
        <v>0.30758288797083799</v>
      </c>
      <c r="H58">
        <v>0.38790421559848198</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70</v>
      </c>
      <c r="C59">
        <v>-0.395046859883181</v>
      </c>
      <c r="D59">
        <v>0.33727035687451901</v>
      </c>
      <c r="E59">
        <v>0.241475720429775</v>
      </c>
      <c r="F59">
        <v>-0.36727565531693801</v>
      </c>
      <c r="G59">
        <v>0.30384622964116498</v>
      </c>
      <c r="H59">
        <v>0.22675697697235001</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78</v>
      </c>
      <c r="C60">
        <v>-0.37300004713073198</v>
      </c>
      <c r="D60">
        <v>0.319426829326244</v>
      </c>
      <c r="E60">
        <v>0.24292105307447101</v>
      </c>
      <c r="F60">
        <v>-0.354294895833767</v>
      </c>
      <c r="G60">
        <v>0.28699605629154001</v>
      </c>
      <c r="H60">
        <v>0.217018898887538</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68</v>
      </c>
      <c r="C61">
        <v>-0.73414315575301403</v>
      </c>
      <c r="D61">
        <v>0.39501663887334698</v>
      </c>
      <c r="E61">
        <v>6.3096343693079399E-2</v>
      </c>
      <c r="F61">
        <v>-0.62149300579463695</v>
      </c>
      <c r="G61">
        <v>0.35558128740385703</v>
      </c>
      <c r="H61">
        <v>8.0494752815987794E-2</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75</v>
      </c>
      <c r="C62">
        <v>-0.49306316528011102</v>
      </c>
      <c r="D62">
        <v>0.35242585724507403</v>
      </c>
      <c r="E62">
        <v>0.16179648417002801</v>
      </c>
      <c r="F62">
        <v>-0.486146050117646</v>
      </c>
      <c r="G62">
        <v>0.31946818227968798</v>
      </c>
      <c r="H62">
        <v>0.128075387525733</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77</v>
      </c>
      <c r="C63">
        <v>-0.50332867925389801</v>
      </c>
      <c r="D63">
        <v>0.32604869287132998</v>
      </c>
      <c r="E63">
        <v>0.12265559098521001</v>
      </c>
      <c r="F63">
        <v>-0.482598148162666</v>
      </c>
      <c r="G63">
        <v>0.29328123466707401</v>
      </c>
      <c r="H63">
        <v>9.9864019149321498E-2</v>
      </c>
      <c r="I63" t="s">
        <v>169</v>
      </c>
      <c r="J63" t="s">
        <v>169</v>
      </c>
      <c r="K63" t="s">
        <v>169</v>
      </c>
      <c r="L63" t="s">
        <v>169</v>
      </c>
      <c r="M63" t="s">
        <v>169</v>
      </c>
      <c r="N63" t="s">
        <v>169</v>
      </c>
      <c r="P63" t="str">
        <f t="shared" si="4"/>
        <v/>
      </c>
      <c r="Q63" t="str">
        <f t="shared" si="5"/>
        <v>^</v>
      </c>
      <c r="R63" t="str">
        <f t="shared" si="6"/>
        <v/>
      </c>
      <c r="S63" t="str">
        <f t="shared" si="7"/>
        <v/>
      </c>
    </row>
    <row r="64" spans="1:19" x14ac:dyDescent="0.25">
      <c r="A64">
        <v>63</v>
      </c>
      <c r="B64" t="s">
        <v>81</v>
      </c>
      <c r="C64">
        <v>-0.35981874858121898</v>
      </c>
      <c r="D64">
        <v>0.33452213987580898</v>
      </c>
      <c r="E64">
        <v>0.282097179541002</v>
      </c>
      <c r="F64">
        <v>-0.40030217726309703</v>
      </c>
      <c r="G64">
        <v>0.302100305491669</v>
      </c>
      <c r="H64">
        <v>0.18514999309156699</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84</v>
      </c>
      <c r="C65">
        <v>-0.566792545542249</v>
      </c>
      <c r="D65">
        <v>0.34078314079421101</v>
      </c>
      <c r="E65">
        <v>9.6271218136999098E-2</v>
      </c>
      <c r="F65">
        <v>-0.55763078019040602</v>
      </c>
      <c r="G65">
        <v>0.30797637191780503</v>
      </c>
      <c r="H65">
        <v>7.0198385573690902E-2</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-0.63466735650347805</v>
      </c>
      <c r="D66">
        <v>0.44284850494132399</v>
      </c>
      <c r="E66">
        <v>0.15181560626898399</v>
      </c>
      <c r="F66">
        <v>-0.4879341271091</v>
      </c>
      <c r="G66">
        <v>0.40859680718110902</v>
      </c>
      <c r="H66">
        <v>0.23241140111626099</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76</v>
      </c>
      <c r="C67">
        <v>-0.40970706321854899</v>
      </c>
      <c r="D67">
        <v>0.37918266119593003</v>
      </c>
      <c r="E67">
        <v>0.27991935462982298</v>
      </c>
      <c r="F67">
        <v>-0.35485752122965603</v>
      </c>
      <c r="G67">
        <v>0.34599187033122097</v>
      </c>
      <c r="H67">
        <v>0.305068911323015</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83</v>
      </c>
      <c r="C68">
        <v>-0.49626262085221401</v>
      </c>
      <c r="D68">
        <v>0.55418279858324604</v>
      </c>
      <c r="E68">
        <v>0.37052765176088798</v>
      </c>
      <c r="F68">
        <v>-0.380117612422258</v>
      </c>
      <c r="G68">
        <v>0.511957681548324</v>
      </c>
      <c r="H68">
        <v>0.45779742502896298</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-0.29496556132420698</v>
      </c>
      <c r="D69">
        <v>0.42662158544020401</v>
      </c>
      <c r="E69">
        <v>0.48931509187065703</v>
      </c>
      <c r="F69">
        <v>-0.27907127161362699</v>
      </c>
      <c r="G69">
        <v>0.39112611124407998</v>
      </c>
      <c r="H69">
        <v>0.475531998705853</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-5.0918366053922401E-2</v>
      </c>
      <c r="D70">
        <v>0.44300764531064302</v>
      </c>
      <c r="E70">
        <v>0.90849434855382305</v>
      </c>
      <c r="F70">
        <v>-8.8327061788320508E-3</v>
      </c>
      <c r="G70">
        <v>0.40553218144086101</v>
      </c>
      <c r="H70">
        <v>0.98262302465362406</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2.4805906087712599E-3</v>
      </c>
      <c r="D2">
        <v>9.5837715504454205E-2</v>
      </c>
      <c r="E2">
        <v>0.97935046796722702</v>
      </c>
      <c r="F2">
        <v>-6.5248824609652895E-2</v>
      </c>
      <c r="G2">
        <v>8.4886137730817698E-2</v>
      </c>
      <c r="H2">
        <v>0.44209345590250299</v>
      </c>
      <c r="I2">
        <v>-2.3623238002993098E-3</v>
      </c>
      <c r="J2">
        <v>9.5254776844712202E-2</v>
      </c>
      <c r="K2">
        <v>0.98021444638927901</v>
      </c>
      <c r="L2">
        <v>-6.3286662571766794E-2</v>
      </c>
      <c r="M2">
        <v>8.4444105923301593E-2</v>
      </c>
      <c r="N2">
        <v>0.45358582882749199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1.80854965013778E-2</v>
      </c>
      <c r="D3">
        <v>4.0276977639533099E-2</v>
      </c>
      <c r="E3">
        <v>0.65341135455603105</v>
      </c>
      <c r="F3">
        <v>1.1159615466419901E-3</v>
      </c>
      <c r="G3">
        <v>3.50272422043722E-2</v>
      </c>
      <c r="H3">
        <v>0.97458384329266401</v>
      </c>
      <c r="I3">
        <v>1.68044072975343E-2</v>
      </c>
      <c r="J3">
        <v>3.9996657223549198E-2</v>
      </c>
      <c r="K3">
        <v>0.67437931618072899</v>
      </c>
      <c r="L3">
        <v>2.9604019722713898E-3</v>
      </c>
      <c r="M3">
        <v>3.4690942964997001E-2</v>
      </c>
      <c r="N3">
        <v>0.93199391309702395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-0.13113381254272699</v>
      </c>
      <c r="D4">
        <v>4.7029190376719203E-2</v>
      </c>
      <c r="E4">
        <v>5.2977380244215704E-3</v>
      </c>
      <c r="F4">
        <v>-0.13097782391849599</v>
      </c>
      <c r="G4">
        <v>3.8210713064496998E-2</v>
      </c>
      <c r="H4">
        <v>6.0854391498075297E-4</v>
      </c>
      <c r="I4">
        <v>-0.12676077799497401</v>
      </c>
      <c r="J4">
        <v>4.6771640747351899E-2</v>
      </c>
      <c r="K4">
        <v>6.72414460367321E-3</v>
      </c>
      <c r="L4">
        <v>-0.12670721188376399</v>
      </c>
      <c r="M4">
        <v>3.7929192977583098E-2</v>
      </c>
      <c r="N4">
        <v>8.35900300875109E-4</v>
      </c>
      <c r="P4" t="str">
        <f t="shared" si="0"/>
        <v>**</v>
      </c>
      <c r="Q4" t="str">
        <f t="shared" si="1"/>
        <v>***</v>
      </c>
      <c r="R4" t="str">
        <f t="shared" si="2"/>
        <v>**</v>
      </c>
      <c r="S4" t="str">
        <f t="shared" si="3"/>
        <v>***</v>
      </c>
    </row>
    <row r="5" spans="1:19" x14ac:dyDescent="0.25">
      <c r="A5">
        <v>4</v>
      </c>
      <c r="B5" t="s">
        <v>123</v>
      </c>
      <c r="C5">
        <v>0.1142470246605</v>
      </c>
      <c r="D5">
        <v>4.0614338097962797E-2</v>
      </c>
      <c r="E5">
        <v>4.9085816957185101E-3</v>
      </c>
      <c r="F5">
        <v>9.2897175841414895E-2</v>
      </c>
      <c r="G5">
        <v>3.1399553526516501E-2</v>
      </c>
      <c r="H5">
        <v>3.0908923979456001E-3</v>
      </c>
      <c r="I5">
        <v>9.2200681148946806E-2</v>
      </c>
      <c r="J5">
        <v>3.9146231314874803E-2</v>
      </c>
      <c r="K5">
        <v>1.8508313641413102E-2</v>
      </c>
      <c r="L5">
        <v>7.3002640403666497E-2</v>
      </c>
      <c r="M5">
        <v>2.9836242596066601E-2</v>
      </c>
      <c r="N5">
        <v>1.4413987963519699E-2</v>
      </c>
      <c r="P5" t="str">
        <f t="shared" si="0"/>
        <v>**</v>
      </c>
      <c r="Q5" t="str">
        <f t="shared" si="1"/>
        <v>**</v>
      </c>
      <c r="R5" t="str">
        <f t="shared" si="2"/>
        <v>*</v>
      </c>
      <c r="S5" t="str">
        <f t="shared" si="3"/>
        <v>*</v>
      </c>
    </row>
    <row r="6" spans="1:19" x14ac:dyDescent="0.25">
      <c r="A6">
        <v>5</v>
      </c>
      <c r="B6" t="s">
        <v>25</v>
      </c>
      <c r="C6">
        <v>2.5350642835192699E-2</v>
      </c>
      <c r="D6">
        <v>5.0272661559544601E-2</v>
      </c>
      <c r="E6">
        <v>0.61407657855698505</v>
      </c>
      <c r="F6">
        <v>3.2885325413277197E-2</v>
      </c>
      <c r="G6">
        <v>4.2335934991945497E-2</v>
      </c>
      <c r="H6">
        <v>0.437293905205836</v>
      </c>
      <c r="I6">
        <v>3.1066624470245299E-2</v>
      </c>
      <c r="J6">
        <v>4.9832212276043897E-2</v>
      </c>
      <c r="K6">
        <v>0.53300556987359005</v>
      </c>
      <c r="L6">
        <v>3.9835270175233903E-2</v>
      </c>
      <c r="M6">
        <v>4.18812189801923E-2</v>
      </c>
      <c r="N6">
        <v>0.34152885719183301</v>
      </c>
      <c r="P6" t="str">
        <f t="shared" si="0"/>
        <v/>
      </c>
      <c r="Q6" t="str">
        <f t="shared" si="1"/>
        <v/>
      </c>
      <c r="R6" t="str">
        <f t="shared" si="2"/>
        <v/>
      </c>
      <c r="S6" t="str">
        <f t="shared" si="3"/>
        <v/>
      </c>
    </row>
    <row r="7" spans="1:19" x14ac:dyDescent="0.25">
      <c r="A7">
        <v>6</v>
      </c>
      <c r="B7" t="s">
        <v>26</v>
      </c>
      <c r="C7">
        <v>5.30572249797139E-2</v>
      </c>
      <c r="D7">
        <v>8.09196261788548E-2</v>
      </c>
      <c r="E7">
        <v>0.51203127666106096</v>
      </c>
      <c r="F7">
        <v>0.105418916494362</v>
      </c>
      <c r="G7">
        <v>6.9958820217307802E-2</v>
      </c>
      <c r="H7">
        <v>0.13184372936298799</v>
      </c>
      <c r="I7">
        <v>3.3456142581385698E-2</v>
      </c>
      <c r="J7">
        <v>8.0376656061037097E-2</v>
      </c>
      <c r="K7">
        <v>0.67723290632021804</v>
      </c>
      <c r="L7">
        <v>8.2227320947341795E-2</v>
      </c>
      <c r="M7">
        <v>6.9322549400537406E-2</v>
      </c>
      <c r="N7">
        <v>0.235560909277478</v>
      </c>
      <c r="P7" t="str">
        <f t="shared" si="0"/>
        <v/>
      </c>
      <c r="Q7" t="str">
        <f t="shared" si="1"/>
        <v/>
      </c>
      <c r="R7" t="str">
        <f t="shared" si="2"/>
        <v/>
      </c>
      <c r="S7" t="str">
        <f t="shared" si="3"/>
        <v/>
      </c>
    </row>
    <row r="8" spans="1:19" x14ac:dyDescent="0.25">
      <c r="A8">
        <v>7</v>
      </c>
      <c r="B8" t="s">
        <v>30</v>
      </c>
      <c r="C8">
        <v>2.43777167741944E-2</v>
      </c>
      <c r="D8">
        <v>4.9931445014194199E-2</v>
      </c>
      <c r="E8">
        <v>0.62539137161741598</v>
      </c>
      <c r="F8">
        <v>5.0279252698974701E-2</v>
      </c>
      <c r="G8">
        <v>4.1070859741163299E-2</v>
      </c>
      <c r="H8">
        <v>0.22087397739684</v>
      </c>
      <c r="I8">
        <v>1.4578683350283299E-2</v>
      </c>
      <c r="J8">
        <v>4.9579880502704697E-2</v>
      </c>
      <c r="K8">
        <v>0.76872402009308005</v>
      </c>
      <c r="L8">
        <v>3.8115712090018697E-2</v>
      </c>
      <c r="M8">
        <v>4.0604989253431201E-2</v>
      </c>
      <c r="N8">
        <v>0.34788721328730199</v>
      </c>
      <c r="P8" t="str">
        <f t="shared" si="0"/>
        <v/>
      </c>
      <c r="Q8" t="str">
        <f t="shared" si="1"/>
        <v/>
      </c>
      <c r="R8" t="str">
        <f t="shared" si="2"/>
        <v/>
      </c>
      <c r="S8" t="str">
        <f t="shared" si="3"/>
        <v/>
      </c>
    </row>
    <row r="9" spans="1:19" x14ac:dyDescent="0.25">
      <c r="A9">
        <v>8</v>
      </c>
      <c r="B9" t="s">
        <v>29</v>
      </c>
      <c r="C9">
        <v>-7.41643059293942E-2</v>
      </c>
      <c r="D9">
        <v>4.6148113604202103E-2</v>
      </c>
      <c r="E9">
        <v>0.108033989584052</v>
      </c>
      <c r="F9">
        <v>-5.3028501948921301E-2</v>
      </c>
      <c r="G9">
        <v>3.8196031333794497E-2</v>
      </c>
      <c r="H9">
        <v>0.16503812878936</v>
      </c>
      <c r="I9">
        <v>-7.7672519395441203E-2</v>
      </c>
      <c r="J9">
        <v>4.5905101160341397E-2</v>
      </c>
      <c r="K9">
        <v>9.0641453723778201E-2</v>
      </c>
      <c r="L9">
        <v>-5.6792777913645502E-2</v>
      </c>
      <c r="M9">
        <v>3.79557534933452E-2</v>
      </c>
      <c r="N9">
        <v>0.13457835024843601</v>
      </c>
      <c r="P9" t="str">
        <f t="shared" si="0"/>
        <v/>
      </c>
      <c r="Q9" t="str">
        <f t="shared" si="1"/>
        <v/>
      </c>
      <c r="R9" t="str">
        <f t="shared" si="2"/>
        <v>^</v>
      </c>
      <c r="S9" t="str">
        <f t="shared" si="3"/>
        <v/>
      </c>
    </row>
    <row r="10" spans="1:19" x14ac:dyDescent="0.25">
      <c r="A10">
        <v>9</v>
      </c>
      <c r="B10" t="s">
        <v>27</v>
      </c>
      <c r="C10">
        <v>-5.6843094084199602E-2</v>
      </c>
      <c r="D10">
        <v>9.8860026600212397E-2</v>
      </c>
      <c r="E10">
        <v>0.56530101966032698</v>
      </c>
      <c r="F10">
        <v>8.5199570733332005E-3</v>
      </c>
      <c r="G10">
        <v>8.5140337185549197E-2</v>
      </c>
      <c r="H10">
        <v>0.92028909234103495</v>
      </c>
      <c r="I10">
        <v>-6.3320565526399294E-2</v>
      </c>
      <c r="J10">
        <v>9.7138272439283094E-2</v>
      </c>
      <c r="K10">
        <v>0.51449141636763296</v>
      </c>
      <c r="L10">
        <v>3.7800403224170199E-3</v>
      </c>
      <c r="M10">
        <v>8.2861037114947994E-2</v>
      </c>
      <c r="N10">
        <v>0.96361389944103604</v>
      </c>
      <c r="P10" t="str">
        <f t="shared" si="0"/>
        <v/>
      </c>
      <c r="Q10" t="str">
        <f t="shared" si="1"/>
        <v/>
      </c>
      <c r="R10" t="str">
        <f t="shared" si="2"/>
        <v/>
      </c>
      <c r="S10" t="str">
        <f t="shared" si="3"/>
        <v/>
      </c>
    </row>
    <row r="11" spans="1:19" x14ac:dyDescent="0.25">
      <c r="A11">
        <v>10</v>
      </c>
      <c r="B11" t="s">
        <v>28</v>
      </c>
      <c r="C11">
        <v>-8.4786267638019205E-2</v>
      </c>
      <c r="D11">
        <v>0.14949716739750099</v>
      </c>
      <c r="E11">
        <v>0.57061705030842103</v>
      </c>
      <c r="F11">
        <v>-3.4362103771091501E-2</v>
      </c>
      <c r="G11">
        <v>0.12965814843382101</v>
      </c>
      <c r="H11">
        <v>0.79099345305177404</v>
      </c>
      <c r="I11">
        <v>-6.0774444942280098E-2</v>
      </c>
      <c r="J11">
        <v>0.145825007759397</v>
      </c>
      <c r="K11">
        <v>0.67685188249914496</v>
      </c>
      <c r="L11">
        <v>-5.8535534536083697E-3</v>
      </c>
      <c r="M11">
        <v>0.126354805189796</v>
      </c>
      <c r="N11">
        <v>0.96305015951301098</v>
      </c>
      <c r="P11" t="str">
        <f t="shared" si="0"/>
        <v/>
      </c>
      <c r="Q11" t="str">
        <f t="shared" si="1"/>
        <v/>
      </c>
      <c r="R11" t="str">
        <f t="shared" si="2"/>
        <v/>
      </c>
      <c r="S11" t="str">
        <f t="shared" si="3"/>
        <v/>
      </c>
    </row>
    <row r="12" spans="1:19" x14ac:dyDescent="0.25">
      <c r="A12">
        <v>11</v>
      </c>
      <c r="B12" t="s">
        <v>31</v>
      </c>
      <c r="C12">
        <v>-5.8711113394917899E-2</v>
      </c>
      <c r="D12">
        <v>7.5892673068619198E-3</v>
      </c>
      <c r="E12" s="1">
        <v>1.0214051826551401E-14</v>
      </c>
      <c r="F12">
        <v>-6.0787008556551198E-2</v>
      </c>
      <c r="G12">
        <v>6.6703820628058004E-3</v>
      </c>
      <c r="H12" s="1">
        <v>8.0155104257884002E-20</v>
      </c>
      <c r="I12">
        <v>-5.7011552367461797E-2</v>
      </c>
      <c r="J12">
        <v>7.5397618275953697E-3</v>
      </c>
      <c r="K12" s="1">
        <v>3.9857006584043101E-14</v>
      </c>
      <c r="L12">
        <v>-5.92960139091597E-2</v>
      </c>
      <c r="M12">
        <v>6.6267204102437903E-3</v>
      </c>
      <c r="N12" s="1">
        <v>3.6192183906958199E-19</v>
      </c>
      <c r="P12" t="str">
        <f t="shared" si="0"/>
        <v>***</v>
      </c>
      <c r="Q12" t="str">
        <f t="shared" si="1"/>
        <v>***</v>
      </c>
      <c r="R12" t="str">
        <f t="shared" si="2"/>
        <v>***</v>
      </c>
      <c r="S12" t="str">
        <f t="shared" si="3"/>
        <v>***</v>
      </c>
    </row>
    <row r="13" spans="1:19" x14ac:dyDescent="0.25">
      <c r="A13">
        <v>12</v>
      </c>
      <c r="B13" t="s">
        <v>172</v>
      </c>
      <c r="C13">
        <v>-9.4633279935121203E-3</v>
      </c>
      <c r="D13">
        <v>5.1896366247861397E-2</v>
      </c>
      <c r="E13">
        <v>0.85530767484228898</v>
      </c>
      <c r="F13">
        <v>-1.48903102456349E-2</v>
      </c>
      <c r="G13">
        <v>4.8442348650570399E-2</v>
      </c>
      <c r="H13">
        <v>0.75855256086618095</v>
      </c>
      <c r="I13">
        <v>-1.29020648326988E-2</v>
      </c>
      <c r="J13">
        <v>5.1541440355777103E-2</v>
      </c>
      <c r="K13">
        <v>0.80233671807442897</v>
      </c>
      <c r="L13">
        <v>-1.46495700131224E-2</v>
      </c>
      <c r="M13">
        <v>4.8033094591187403E-2</v>
      </c>
      <c r="N13">
        <v>0.76037445840564299</v>
      </c>
      <c r="P13" t="str">
        <f t="shared" si="0"/>
        <v/>
      </c>
      <c r="Q13" t="str">
        <f t="shared" si="1"/>
        <v/>
      </c>
      <c r="R13" t="str">
        <f t="shared" si="2"/>
        <v/>
      </c>
      <c r="S13" t="str">
        <f t="shared" si="3"/>
        <v/>
      </c>
    </row>
    <row r="14" spans="1:19" x14ac:dyDescent="0.25">
      <c r="A14">
        <v>13</v>
      </c>
      <c r="B14" t="s">
        <v>32</v>
      </c>
      <c r="C14">
        <v>4.0010932811311899E-2</v>
      </c>
      <c r="D14">
        <v>2.4452686098552601E-2</v>
      </c>
      <c r="E14">
        <v>0.101785349332362</v>
      </c>
      <c r="F14">
        <v>3.6951975655961103E-2</v>
      </c>
      <c r="G14">
        <v>2.15986238372886E-2</v>
      </c>
      <c r="H14">
        <v>8.7109062643667995E-2</v>
      </c>
      <c r="I14">
        <v>4.1370432775188697E-2</v>
      </c>
      <c r="J14">
        <v>2.41783683593472E-2</v>
      </c>
      <c r="K14">
        <v>8.70716113735511E-2</v>
      </c>
      <c r="L14">
        <v>3.8675497450851401E-2</v>
      </c>
      <c r="M14">
        <v>2.1316816711182299E-2</v>
      </c>
      <c r="N14">
        <v>6.9628686721357705E-2</v>
      </c>
      <c r="P14" t="str">
        <f t="shared" si="0"/>
        <v/>
      </c>
      <c r="Q14" t="str">
        <f t="shared" si="1"/>
        <v>^</v>
      </c>
      <c r="R14" t="str">
        <f t="shared" si="2"/>
        <v>^</v>
      </c>
      <c r="S14" t="str">
        <f t="shared" si="3"/>
        <v>^</v>
      </c>
    </row>
    <row r="15" spans="1:19" x14ac:dyDescent="0.25">
      <c r="A15">
        <v>14</v>
      </c>
      <c r="B15" t="s">
        <v>33</v>
      </c>
      <c r="C15">
        <v>1.5673610697216098E-2</v>
      </c>
      <c r="D15">
        <v>6.2834462339162603E-3</v>
      </c>
      <c r="E15">
        <v>1.2615995230614499E-2</v>
      </c>
      <c r="F15">
        <v>1.4132404893896101E-2</v>
      </c>
      <c r="G15">
        <v>5.6424683878557704E-3</v>
      </c>
      <c r="H15">
        <v>1.2257283716531699E-2</v>
      </c>
      <c r="I15">
        <v>1.5380756920713201E-2</v>
      </c>
      <c r="J15">
        <v>6.2662892148239099E-3</v>
      </c>
      <c r="K15">
        <v>1.4107126916093201E-2</v>
      </c>
      <c r="L15">
        <v>1.3959327859450799E-2</v>
      </c>
      <c r="M15">
        <v>5.6235249173451803E-3</v>
      </c>
      <c r="N15">
        <v>1.3053393862845399E-2</v>
      </c>
      <c r="P15" t="str">
        <f t="shared" si="0"/>
        <v>*</v>
      </c>
      <c r="Q15" t="str">
        <f t="shared" si="1"/>
        <v>*</v>
      </c>
      <c r="R15" t="str">
        <f t="shared" si="2"/>
        <v>*</v>
      </c>
      <c r="S15" t="str">
        <f t="shared" si="3"/>
        <v>*</v>
      </c>
    </row>
    <row r="16" spans="1:19" x14ac:dyDescent="0.25">
      <c r="A16">
        <v>15</v>
      </c>
      <c r="B16" t="s">
        <v>117</v>
      </c>
      <c r="C16">
        <v>-9.7901579756938407E-3</v>
      </c>
      <c r="D16">
        <v>9.8529510177857195E-3</v>
      </c>
      <c r="E16">
        <v>0.32040450348028698</v>
      </c>
      <c r="F16">
        <v>-8.5097758777897201E-3</v>
      </c>
      <c r="G16">
        <v>8.5636266083547307E-3</v>
      </c>
      <c r="H16">
        <v>0.32036324939303201</v>
      </c>
      <c r="I16">
        <v>-9.4607966165285197E-3</v>
      </c>
      <c r="J16">
        <v>9.8071198438324306E-3</v>
      </c>
      <c r="K16">
        <v>0.33470183353137201</v>
      </c>
      <c r="L16">
        <v>-8.3812221377233993E-3</v>
      </c>
      <c r="M16">
        <v>8.5108795683753805E-3</v>
      </c>
      <c r="N16">
        <v>0.324739180378735</v>
      </c>
      <c r="P16" t="str">
        <f t="shared" si="0"/>
        <v/>
      </c>
      <c r="Q16" t="str">
        <f t="shared" si="1"/>
        <v/>
      </c>
      <c r="R16" t="str">
        <f t="shared" si="2"/>
        <v/>
      </c>
      <c r="S16" t="str">
        <f t="shared" si="3"/>
        <v/>
      </c>
    </row>
    <row r="17" spans="1:19" x14ac:dyDescent="0.25">
      <c r="A17">
        <v>16</v>
      </c>
      <c r="B17" t="s">
        <v>34</v>
      </c>
      <c r="C17">
        <v>4.4452043379197897E-3</v>
      </c>
      <c r="D17">
        <v>8.4868269777854601E-4</v>
      </c>
      <c r="E17" s="1">
        <v>1.6252888124235201E-7</v>
      </c>
      <c r="F17">
        <v>3.86597539964297E-3</v>
      </c>
      <c r="G17">
        <v>6.5507576585309695E-4</v>
      </c>
      <c r="H17" s="1">
        <v>3.6005888773690299E-9</v>
      </c>
      <c r="I17">
        <v>4.5264636334645799E-3</v>
      </c>
      <c r="J17">
        <v>8.4446009880113297E-4</v>
      </c>
      <c r="K17" s="1">
        <v>8.3136073913969697E-8</v>
      </c>
      <c r="L17">
        <v>3.9514111879855197E-3</v>
      </c>
      <c r="M17">
        <v>6.4943667238127401E-4</v>
      </c>
      <c r="N17" s="1">
        <v>1.16952291540912E-9</v>
      </c>
      <c r="P17" t="str">
        <f t="shared" si="0"/>
        <v>***</v>
      </c>
      <c r="Q17" t="str">
        <f t="shared" si="1"/>
        <v>***</v>
      </c>
      <c r="R17" t="str">
        <f t="shared" si="2"/>
        <v>***</v>
      </c>
      <c r="S17" t="str">
        <f t="shared" si="3"/>
        <v>***</v>
      </c>
    </row>
    <row r="18" spans="1:19" x14ac:dyDescent="0.25">
      <c r="A18">
        <v>17</v>
      </c>
      <c r="B18" t="s">
        <v>35</v>
      </c>
      <c r="C18">
        <v>-8.0218168786211699E-4</v>
      </c>
      <c r="D18">
        <v>3.01533728781311E-4</v>
      </c>
      <c r="E18">
        <v>7.80622306957635E-3</v>
      </c>
      <c r="F18">
        <v>-6.8219464450861998E-4</v>
      </c>
      <c r="G18">
        <v>2.81986340777155E-4</v>
      </c>
      <c r="H18">
        <v>1.5552670125892501E-2</v>
      </c>
      <c r="I18">
        <v>-7.3839669442663197E-4</v>
      </c>
      <c r="J18">
        <v>2.8926782679348199E-4</v>
      </c>
      <c r="K18">
        <v>1.06909860824603E-2</v>
      </c>
      <c r="L18">
        <v>-6.5062967269325202E-4</v>
      </c>
      <c r="M18">
        <v>2.69059884151925E-4</v>
      </c>
      <c r="N18">
        <v>1.55992441610627E-2</v>
      </c>
      <c r="P18" t="str">
        <f t="shared" si="0"/>
        <v>**</v>
      </c>
      <c r="Q18" t="str">
        <f t="shared" si="1"/>
        <v>*</v>
      </c>
      <c r="R18" t="str">
        <f t="shared" si="2"/>
        <v>*</v>
      </c>
      <c r="S18" t="str">
        <f t="shared" si="3"/>
        <v>*</v>
      </c>
    </row>
    <row r="19" spans="1:19" x14ac:dyDescent="0.25">
      <c r="A19">
        <v>18</v>
      </c>
      <c r="B19" t="s">
        <v>36</v>
      </c>
      <c r="C19">
        <v>5.8193515631273902E-4</v>
      </c>
      <c r="D19">
        <v>1.6854982917686E-4</v>
      </c>
      <c r="E19">
        <v>5.5521144295067604E-4</v>
      </c>
      <c r="F19">
        <v>7.1225498102551099E-4</v>
      </c>
      <c r="G19">
        <v>1.3913463734836201E-4</v>
      </c>
      <c r="H19" s="1">
        <v>3.0687015105285402E-7</v>
      </c>
      <c r="I19">
        <v>5.7055912484633899E-4</v>
      </c>
      <c r="J19">
        <v>1.67433504592036E-4</v>
      </c>
      <c r="K19">
        <v>6.5518655177609897E-4</v>
      </c>
      <c r="L19">
        <v>6.9618515988720698E-4</v>
      </c>
      <c r="M19">
        <v>1.38225490633054E-4</v>
      </c>
      <c r="N19" s="1">
        <v>4.73897696388444E-7</v>
      </c>
      <c r="P19" t="str">
        <f t="shared" si="0"/>
        <v>***</v>
      </c>
      <c r="Q19" t="str">
        <f t="shared" si="1"/>
        <v>***</v>
      </c>
      <c r="R19" t="str">
        <f t="shared" si="2"/>
        <v>***</v>
      </c>
      <c r="S19" t="str">
        <f t="shared" si="3"/>
        <v>***</v>
      </c>
    </row>
    <row r="20" spans="1:19" x14ac:dyDescent="0.25">
      <c r="A20">
        <v>19</v>
      </c>
      <c r="B20" t="s">
        <v>37</v>
      </c>
      <c r="C20">
        <v>-5.0688861948660201E-2</v>
      </c>
      <c r="D20">
        <v>3.6339320023677298E-2</v>
      </c>
      <c r="E20">
        <v>0.163053097876388</v>
      </c>
      <c r="F20">
        <v>-5.2710206298495897E-2</v>
      </c>
      <c r="G20">
        <v>3.2345171583651598E-2</v>
      </c>
      <c r="H20">
        <v>0.103182699201777</v>
      </c>
      <c r="I20">
        <v>-5.2958174040299399E-2</v>
      </c>
      <c r="J20">
        <v>3.6147077725552201E-2</v>
      </c>
      <c r="K20">
        <v>0.14290050079028599</v>
      </c>
      <c r="L20">
        <v>-5.60824881560609E-2</v>
      </c>
      <c r="M20">
        <v>3.2170075655634803E-2</v>
      </c>
      <c r="N20">
        <v>8.1279080302793405E-2</v>
      </c>
      <c r="P20" t="str">
        <f t="shared" si="0"/>
        <v/>
      </c>
      <c r="Q20" t="str">
        <f t="shared" si="1"/>
        <v/>
      </c>
      <c r="R20" t="str">
        <f t="shared" si="2"/>
        <v/>
      </c>
      <c r="S20" t="str">
        <f t="shared" si="3"/>
        <v>^</v>
      </c>
    </row>
    <row r="21" spans="1:19" x14ac:dyDescent="0.25">
      <c r="A21">
        <v>20</v>
      </c>
      <c r="B21" t="s">
        <v>38</v>
      </c>
      <c r="C21">
        <v>-6.6269759718233706E-2</v>
      </c>
      <c r="D21">
        <v>5.27454745495285E-2</v>
      </c>
      <c r="E21">
        <v>0.20896860799323599</v>
      </c>
      <c r="F21">
        <v>-7.9631886613726194E-2</v>
      </c>
      <c r="G21">
        <v>4.5729578992383203E-2</v>
      </c>
      <c r="H21">
        <v>8.1619625713929098E-2</v>
      </c>
      <c r="I21">
        <v>-6.7467222144195899E-2</v>
      </c>
      <c r="J21">
        <v>5.2496624744370203E-2</v>
      </c>
      <c r="K21">
        <v>0.198731986642113</v>
      </c>
      <c r="L21">
        <v>-8.0213733186535893E-2</v>
      </c>
      <c r="M21">
        <v>4.55210300573511E-2</v>
      </c>
      <c r="N21">
        <v>7.80482244014402E-2</v>
      </c>
      <c r="P21" t="str">
        <f t="shared" si="0"/>
        <v/>
      </c>
      <c r="Q21" t="str">
        <f t="shared" si="1"/>
        <v>^</v>
      </c>
      <c r="R21" t="str">
        <f t="shared" si="2"/>
        <v/>
      </c>
      <c r="S21" t="str">
        <f t="shared" si="3"/>
        <v>^</v>
      </c>
    </row>
    <row r="22" spans="1:19" x14ac:dyDescent="0.25">
      <c r="A22">
        <v>21</v>
      </c>
      <c r="B22" t="s">
        <v>40</v>
      </c>
      <c r="C22">
        <v>-0.28582911918854198</v>
      </c>
      <c r="D22">
        <v>5.5574375176264401E-2</v>
      </c>
      <c r="E22" s="1">
        <v>2.70123882151196E-7</v>
      </c>
      <c r="F22">
        <v>-0.25329020120472201</v>
      </c>
      <c r="G22">
        <v>4.3076381501443099E-2</v>
      </c>
      <c r="H22" s="1">
        <v>4.1020446061895397E-9</v>
      </c>
      <c r="I22">
        <v>-0.29419691374884799</v>
      </c>
      <c r="J22">
        <v>5.5290060704245698E-2</v>
      </c>
      <c r="K22" s="1">
        <v>1.03213787960854E-7</v>
      </c>
      <c r="L22">
        <v>-0.259587704456202</v>
      </c>
      <c r="M22">
        <v>4.2718333826670597E-2</v>
      </c>
      <c r="N22" s="1">
        <v>1.22659393847039E-9</v>
      </c>
      <c r="P22" t="str">
        <f t="shared" si="0"/>
        <v>***</v>
      </c>
      <c r="Q22" t="str">
        <f t="shared" si="1"/>
        <v>***</v>
      </c>
      <c r="R22" t="str">
        <f t="shared" si="2"/>
        <v>***</v>
      </c>
      <c r="S22" t="str">
        <f t="shared" si="3"/>
        <v>***</v>
      </c>
    </row>
    <row r="23" spans="1:19" x14ac:dyDescent="0.25">
      <c r="A23">
        <v>22</v>
      </c>
      <c r="B23" t="s">
        <v>41</v>
      </c>
      <c r="C23">
        <v>-1.1261010966640001E-2</v>
      </c>
      <c r="D23">
        <v>4.4399873176582699E-2</v>
      </c>
      <c r="E23">
        <v>0.79978366015114899</v>
      </c>
      <c r="F23">
        <v>-1.34146952586542E-2</v>
      </c>
      <c r="G23">
        <v>3.45649675238828E-2</v>
      </c>
      <c r="H23">
        <v>0.69794136050682198</v>
      </c>
      <c r="I23">
        <v>-1.6103085354768398E-2</v>
      </c>
      <c r="J23">
        <v>4.4143158329463701E-2</v>
      </c>
      <c r="K23">
        <v>0.71526643474326201</v>
      </c>
      <c r="L23">
        <v>-1.7372456319034099E-2</v>
      </c>
      <c r="M23">
        <v>3.42686529626288E-2</v>
      </c>
      <c r="N23">
        <v>0.61219066542823297</v>
      </c>
      <c r="P23" t="str">
        <f t="shared" si="0"/>
        <v/>
      </c>
      <c r="Q23" t="str">
        <f t="shared" si="1"/>
        <v/>
      </c>
      <c r="R23" t="str">
        <f t="shared" si="2"/>
        <v/>
      </c>
      <c r="S23" t="str">
        <f t="shared" si="3"/>
        <v/>
      </c>
    </row>
    <row r="24" spans="1:19" x14ac:dyDescent="0.25">
      <c r="A24">
        <v>23</v>
      </c>
      <c r="B24" t="s">
        <v>39</v>
      </c>
      <c r="C24">
        <v>-2.6347376818408999E-2</v>
      </c>
      <c r="D24">
        <v>6.9544326963634204E-2</v>
      </c>
      <c r="E24">
        <v>0.704793824892475</v>
      </c>
      <c r="F24">
        <v>-7.0273516305296393E-2</v>
      </c>
      <c r="G24">
        <v>5.2576684964933902E-2</v>
      </c>
      <c r="H24">
        <v>0.181356225779533</v>
      </c>
      <c r="I24">
        <v>-2.9526355193479101E-2</v>
      </c>
      <c r="J24">
        <v>6.9228459730754296E-2</v>
      </c>
      <c r="K24">
        <v>0.66973915851786903</v>
      </c>
      <c r="L24">
        <v>-6.7124560956192306E-2</v>
      </c>
      <c r="M24">
        <v>5.21904079596767E-2</v>
      </c>
      <c r="N24">
        <v>0.19839160117103899</v>
      </c>
      <c r="P24" t="str">
        <f t="shared" si="0"/>
        <v/>
      </c>
      <c r="Q24" t="str">
        <f t="shared" si="1"/>
        <v/>
      </c>
      <c r="R24" t="str">
        <f t="shared" si="2"/>
        <v/>
      </c>
      <c r="S24" t="str">
        <f t="shared" si="3"/>
        <v/>
      </c>
    </row>
    <row r="25" spans="1:19" x14ac:dyDescent="0.25">
      <c r="A25">
        <v>24</v>
      </c>
      <c r="B25" t="s">
        <v>43</v>
      </c>
      <c r="C25">
        <v>-6.0360782483460003E-2</v>
      </c>
      <c r="D25">
        <v>9.5276257708549993E-3</v>
      </c>
      <c r="E25" s="1">
        <v>2.3681301364320001E-10</v>
      </c>
      <c r="F25">
        <v>-5.6840273434384199E-2</v>
      </c>
      <c r="G25">
        <v>8.8970038378911303E-3</v>
      </c>
      <c r="H25" s="1">
        <v>1.6730375132628401E-10</v>
      </c>
      <c r="I25">
        <v>-6.13314115350648E-2</v>
      </c>
      <c r="J25">
        <v>9.45801589709621E-3</v>
      </c>
      <c r="K25" s="1">
        <v>8.8969942524386196E-11</v>
      </c>
      <c r="L25">
        <v>-5.7836514051183202E-2</v>
      </c>
      <c r="M25">
        <v>8.8257700736067198E-3</v>
      </c>
      <c r="N25" s="1">
        <v>5.6339345044025298E-11</v>
      </c>
      <c r="P25" t="str">
        <f t="shared" si="0"/>
        <v>***</v>
      </c>
      <c r="Q25" t="str">
        <f t="shared" si="1"/>
        <v>***</v>
      </c>
      <c r="R25" t="str">
        <f t="shared" si="2"/>
        <v>***</v>
      </c>
      <c r="S25" t="str">
        <f t="shared" si="3"/>
        <v>***</v>
      </c>
    </row>
    <row r="26" spans="1:19" x14ac:dyDescent="0.25">
      <c r="A26">
        <v>25</v>
      </c>
      <c r="B26" t="s">
        <v>44</v>
      </c>
      <c r="C26">
        <v>5.85683972868399E-2</v>
      </c>
      <c r="D26">
        <v>3.6471783744726698E-2</v>
      </c>
      <c r="E26">
        <v>0.10830576677378</v>
      </c>
      <c r="F26">
        <v>5.08926223604865E-2</v>
      </c>
      <c r="G26">
        <v>3.3937334744346202E-2</v>
      </c>
      <c r="H26">
        <v>0.133716557070514</v>
      </c>
      <c r="I26">
        <v>6.8029164158591907E-2</v>
      </c>
      <c r="J26">
        <v>3.5886074026987402E-2</v>
      </c>
      <c r="K26">
        <v>5.7999970042616401E-2</v>
      </c>
      <c r="L26">
        <v>5.8734455380227903E-2</v>
      </c>
      <c r="M26">
        <v>3.32094140750493E-2</v>
      </c>
      <c r="N26">
        <v>7.69592143529685E-2</v>
      </c>
      <c r="P26" t="str">
        <f t="shared" si="0"/>
        <v/>
      </c>
      <c r="Q26" t="str">
        <f t="shared" si="1"/>
        <v/>
      </c>
      <c r="R26" t="str">
        <f t="shared" si="2"/>
        <v>^</v>
      </c>
      <c r="S26" t="str">
        <f t="shared" si="3"/>
        <v>^</v>
      </c>
    </row>
    <row r="27" spans="1:19" x14ac:dyDescent="0.25">
      <c r="A27">
        <v>26</v>
      </c>
      <c r="B27" t="s">
        <v>130</v>
      </c>
      <c r="C27">
        <v>0.75354726541392503</v>
      </c>
      <c r="D27">
        <v>0.346531212330913</v>
      </c>
      <c r="E27">
        <v>2.9664327065772499E-2</v>
      </c>
      <c r="F27">
        <v>0.72853466598606498</v>
      </c>
      <c r="G27">
        <v>0.319882183076246</v>
      </c>
      <c r="H27">
        <v>2.2755826341228601E-2</v>
      </c>
      <c r="I27">
        <v>-0.14571501246149601</v>
      </c>
      <c r="J27">
        <v>4.1327912422956602E-2</v>
      </c>
      <c r="K27">
        <v>4.2216484286639001E-4</v>
      </c>
      <c r="L27">
        <v>-0.14820335511316499</v>
      </c>
      <c r="M27">
        <v>3.8129737019380897E-2</v>
      </c>
      <c r="N27">
        <v>1.01566769830015E-4</v>
      </c>
      <c r="P27" t="str">
        <f t="shared" si="0"/>
        <v>*</v>
      </c>
      <c r="Q27" t="str">
        <f t="shared" si="1"/>
        <v>*</v>
      </c>
      <c r="R27" t="str">
        <f t="shared" si="2"/>
        <v>***</v>
      </c>
      <c r="S27" t="str">
        <f t="shared" si="3"/>
        <v>***</v>
      </c>
    </row>
    <row r="28" spans="1:19" x14ac:dyDescent="0.25">
      <c r="A28">
        <v>27</v>
      </c>
      <c r="B28" t="s">
        <v>144</v>
      </c>
      <c r="C28">
        <v>0.41044893841547903</v>
      </c>
      <c r="D28">
        <v>0.38414311920399402</v>
      </c>
      <c r="E28">
        <v>0.285304401295146</v>
      </c>
      <c r="F28">
        <v>0.38416352385171099</v>
      </c>
      <c r="G28">
        <v>0.35722758462514698</v>
      </c>
      <c r="H28">
        <v>0.28219445492510498</v>
      </c>
      <c r="I28">
        <v>-0.44439283741649299</v>
      </c>
      <c r="J28">
        <v>0.19412809124113101</v>
      </c>
      <c r="K28">
        <v>2.2069287017645101E-2</v>
      </c>
      <c r="L28">
        <v>-0.46796454763454798</v>
      </c>
      <c r="M28">
        <v>0.18414525926155501</v>
      </c>
      <c r="N28">
        <v>1.10447630158922E-2</v>
      </c>
      <c r="P28" t="str">
        <f t="shared" si="0"/>
        <v/>
      </c>
      <c r="Q28" t="str">
        <f t="shared" si="1"/>
        <v/>
      </c>
      <c r="R28" t="str">
        <f t="shared" si="2"/>
        <v>*</v>
      </c>
      <c r="S28" t="str">
        <f t="shared" si="3"/>
        <v>*</v>
      </c>
    </row>
    <row r="29" spans="1:19" x14ac:dyDescent="0.25">
      <c r="A29">
        <v>28</v>
      </c>
      <c r="B29" t="s">
        <v>46</v>
      </c>
      <c r="C29">
        <v>0.64049666274228301</v>
      </c>
      <c r="D29">
        <v>0.366422290941255</v>
      </c>
      <c r="E29">
        <v>8.0468517773873802E-2</v>
      </c>
      <c r="F29">
        <v>0.64083124188432194</v>
      </c>
      <c r="G29">
        <v>0.33884672121148801</v>
      </c>
      <c r="H29">
        <v>5.8595949074268898E-2</v>
      </c>
      <c r="I29">
        <v>-0.27918355253635502</v>
      </c>
      <c r="J29">
        <v>0.119613211810225</v>
      </c>
      <c r="K29">
        <v>1.9592957103701101E-2</v>
      </c>
      <c r="L29">
        <v>-0.25773776327134801</v>
      </c>
      <c r="M29">
        <v>0.11238797800158599</v>
      </c>
      <c r="N29">
        <v>2.1831551490136301E-2</v>
      </c>
      <c r="P29" t="str">
        <f t="shared" si="0"/>
        <v>^</v>
      </c>
      <c r="Q29" t="str">
        <f t="shared" si="1"/>
        <v>^</v>
      </c>
      <c r="R29" t="str">
        <f t="shared" si="2"/>
        <v>*</v>
      </c>
      <c r="S29" t="str">
        <f t="shared" si="3"/>
        <v>*</v>
      </c>
    </row>
    <row r="30" spans="1:19" x14ac:dyDescent="0.25">
      <c r="A30">
        <v>29</v>
      </c>
      <c r="B30" t="s">
        <v>128</v>
      </c>
      <c r="C30">
        <v>0.375259699090218</v>
      </c>
      <c r="D30">
        <v>0.38234868749766299</v>
      </c>
      <c r="E30">
        <v>0.32636626475414898</v>
      </c>
      <c r="F30">
        <v>0.38898269279741998</v>
      </c>
      <c r="G30">
        <v>0.35472827546143498</v>
      </c>
      <c r="H30">
        <v>0.27283149411823399</v>
      </c>
      <c r="I30">
        <v>-0.48932743353299801</v>
      </c>
      <c r="J30">
        <v>0.15824940161685999</v>
      </c>
      <c r="K30">
        <v>1.9872702066976401E-3</v>
      </c>
      <c r="L30">
        <v>-0.44555118294344398</v>
      </c>
      <c r="M30">
        <v>0.149934003532876</v>
      </c>
      <c r="N30">
        <v>2.9620541988034802E-3</v>
      </c>
      <c r="P30" t="str">
        <f t="shared" si="0"/>
        <v/>
      </c>
      <c r="Q30" t="str">
        <f t="shared" si="1"/>
        <v/>
      </c>
      <c r="R30" t="str">
        <f t="shared" si="2"/>
        <v>**</v>
      </c>
      <c r="S30" t="str">
        <f t="shared" si="3"/>
        <v>**</v>
      </c>
    </row>
    <row r="31" spans="1:19" x14ac:dyDescent="0.25">
      <c r="A31">
        <v>30</v>
      </c>
      <c r="B31" t="s">
        <v>129</v>
      </c>
      <c r="C31">
        <v>0.463164435715399</v>
      </c>
      <c r="D31">
        <v>0.38386354217927698</v>
      </c>
      <c r="E31">
        <v>0.2275915609744</v>
      </c>
      <c r="F31">
        <v>0.44819469026654402</v>
      </c>
      <c r="G31">
        <v>0.355815183674208</v>
      </c>
      <c r="H31">
        <v>0.20780366887066101</v>
      </c>
      <c r="I31">
        <v>-0.423571428069073</v>
      </c>
      <c r="J31">
        <v>0.16234967447853399</v>
      </c>
      <c r="K31">
        <v>9.0805399672813092E-3</v>
      </c>
      <c r="L31">
        <v>-0.42865443598311198</v>
      </c>
      <c r="M31">
        <v>0.15297169521319001</v>
      </c>
      <c r="N31">
        <v>5.0758327213351502E-3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1.17564405937521</v>
      </c>
      <c r="D32">
        <v>0.52756506895049105</v>
      </c>
      <c r="E32">
        <v>2.585157246411E-2</v>
      </c>
      <c r="F32">
        <v>1.15795189453164</v>
      </c>
      <c r="G32">
        <v>0.50008818909714203</v>
      </c>
      <c r="H32">
        <v>2.05858367676394E-2</v>
      </c>
      <c r="I32">
        <v>0.33242711596001401</v>
      </c>
      <c r="J32">
        <v>0.39402760813419102</v>
      </c>
      <c r="K32">
        <v>0.39885689480867098</v>
      </c>
      <c r="L32">
        <v>0.337304159940848</v>
      </c>
      <c r="M32">
        <v>0.37973729782360099</v>
      </c>
      <c r="N32">
        <v>0.37440274082152702</v>
      </c>
      <c r="P32" t="str">
        <f t="shared" si="4"/>
        <v>*</v>
      </c>
      <c r="Q32" t="str">
        <f t="shared" si="5"/>
        <v>*</v>
      </c>
      <c r="R32" t="str">
        <f t="shared" si="6"/>
        <v/>
      </c>
      <c r="S32" t="str">
        <f t="shared" si="7"/>
        <v/>
      </c>
    </row>
    <row r="33" spans="1:19" x14ac:dyDescent="0.25">
      <c r="A33">
        <v>32</v>
      </c>
      <c r="B33" t="s">
        <v>106</v>
      </c>
      <c r="C33">
        <v>0.186415028556916</v>
      </c>
      <c r="D33">
        <v>0.118586255698368</v>
      </c>
      <c r="E33">
        <v>0.115955568371817</v>
      </c>
      <c r="F33">
        <v>0.152578053768363</v>
      </c>
      <c r="G33">
        <v>0.11078071560307801</v>
      </c>
      <c r="H33">
        <v>0.168420145244986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-0.59473258676856899</v>
      </c>
      <c r="D34">
        <v>0.28375445817074002</v>
      </c>
      <c r="E34">
        <v>3.6087430087426299E-2</v>
      </c>
      <c r="F34">
        <v>-0.55701490607656101</v>
      </c>
      <c r="G34">
        <v>0.26502662230010399</v>
      </c>
      <c r="H34">
        <v>3.5576767653993299E-2</v>
      </c>
      <c r="I34" t="s">
        <v>169</v>
      </c>
      <c r="J34" t="s">
        <v>169</v>
      </c>
      <c r="K34" t="s">
        <v>169</v>
      </c>
      <c r="L34" t="s">
        <v>169</v>
      </c>
      <c r="M34" t="s">
        <v>169</v>
      </c>
      <c r="N34" t="s">
        <v>169</v>
      </c>
      <c r="P34" t="str">
        <f t="shared" si="4"/>
        <v>*</v>
      </c>
      <c r="Q34" t="str">
        <f t="shared" si="5"/>
        <v>*</v>
      </c>
      <c r="R34" t="str">
        <f t="shared" si="6"/>
        <v/>
      </c>
      <c r="S34" t="str">
        <f t="shared" si="7"/>
        <v/>
      </c>
    </row>
    <row r="35" spans="1:19" x14ac:dyDescent="0.25">
      <c r="A35">
        <v>34</v>
      </c>
      <c r="B35" t="s">
        <v>65</v>
      </c>
      <c r="C35">
        <v>-0.57964293647087395</v>
      </c>
      <c r="D35">
        <v>0.32321732649292301</v>
      </c>
      <c r="E35">
        <v>7.2916411551998406E-2</v>
      </c>
      <c r="F35">
        <v>-0.57837057229280697</v>
      </c>
      <c r="G35">
        <v>0.30187443183195301</v>
      </c>
      <c r="H35">
        <v>5.5373883115784998E-2</v>
      </c>
      <c r="I35" t="s">
        <v>169</v>
      </c>
      <c r="J35" t="s">
        <v>169</v>
      </c>
      <c r="K35" t="s">
        <v>169</v>
      </c>
      <c r="L35" t="s">
        <v>169</v>
      </c>
      <c r="M35" t="s">
        <v>169</v>
      </c>
      <c r="N35" t="s">
        <v>169</v>
      </c>
      <c r="P35" t="str">
        <f t="shared" si="4"/>
        <v>^</v>
      </c>
      <c r="Q35" t="str">
        <f t="shared" si="5"/>
        <v>^</v>
      </c>
      <c r="R35" t="str">
        <f t="shared" si="6"/>
        <v/>
      </c>
      <c r="S35" t="str">
        <f t="shared" si="7"/>
        <v/>
      </c>
    </row>
    <row r="36" spans="1:19" x14ac:dyDescent="0.25">
      <c r="A36">
        <v>35</v>
      </c>
      <c r="B36" t="s">
        <v>47</v>
      </c>
      <c r="C36">
        <v>-0.57793676596197197</v>
      </c>
      <c r="D36">
        <v>0.34086490408745401</v>
      </c>
      <c r="E36">
        <v>8.9980431711641398E-2</v>
      </c>
      <c r="F36">
        <v>-0.576373566836485</v>
      </c>
      <c r="G36">
        <v>0.320001019628956</v>
      </c>
      <c r="H36">
        <v>7.1677403856314895E-2</v>
      </c>
      <c r="I36" t="s">
        <v>169</v>
      </c>
      <c r="J36" t="s">
        <v>169</v>
      </c>
      <c r="K36" t="s">
        <v>169</v>
      </c>
      <c r="L36" t="s">
        <v>169</v>
      </c>
      <c r="M36" t="s">
        <v>169</v>
      </c>
      <c r="N36" t="s">
        <v>169</v>
      </c>
      <c r="P36" t="str">
        <f t="shared" si="4"/>
        <v>^</v>
      </c>
      <c r="Q36" t="str">
        <f t="shared" si="5"/>
        <v>^</v>
      </c>
      <c r="R36" t="str">
        <f t="shared" si="6"/>
        <v/>
      </c>
      <c r="S36" t="str">
        <f t="shared" si="7"/>
        <v/>
      </c>
    </row>
    <row r="37" spans="1:19" x14ac:dyDescent="0.25">
      <c r="A37">
        <v>36</v>
      </c>
      <c r="B37" t="s">
        <v>61</v>
      </c>
      <c r="C37">
        <v>-0.42467644117130299</v>
      </c>
      <c r="D37">
        <v>0.291284616595336</v>
      </c>
      <c r="E37">
        <v>0.14485618547182999</v>
      </c>
      <c r="F37">
        <v>-0.404754850519148</v>
      </c>
      <c r="G37">
        <v>0.27223200842630002</v>
      </c>
      <c r="H37">
        <v>0.13706735000881201</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67</v>
      </c>
      <c r="C38">
        <v>-0.47607920654174601</v>
      </c>
      <c r="D38">
        <v>0.294830987139099</v>
      </c>
      <c r="E38">
        <v>0.10636420559998699</v>
      </c>
      <c r="F38">
        <v>-0.440238514517174</v>
      </c>
      <c r="G38">
        <v>0.275775066647515</v>
      </c>
      <c r="H38">
        <v>0.110406637683108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58</v>
      </c>
      <c r="C39">
        <v>-0.29469076261197902</v>
      </c>
      <c r="D39">
        <v>0.30346915342959702</v>
      </c>
      <c r="E39">
        <v>0.33151182720643801</v>
      </c>
      <c r="F39">
        <v>-0.29644163935755802</v>
      </c>
      <c r="G39">
        <v>0.28383818521834703</v>
      </c>
      <c r="H39">
        <v>0.29629867121266701</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53</v>
      </c>
      <c r="C40">
        <v>-0.31544492054721002</v>
      </c>
      <c r="D40">
        <v>0.45277759655611899</v>
      </c>
      <c r="E40">
        <v>0.48599779046673303</v>
      </c>
      <c r="F40">
        <v>-0.379057711113861</v>
      </c>
      <c r="G40">
        <v>0.425964418299067</v>
      </c>
      <c r="H40">
        <v>0.37352970060412899</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52</v>
      </c>
      <c r="C41">
        <v>-0.401067874220572</v>
      </c>
      <c r="D41">
        <v>0.39149020481792801</v>
      </c>
      <c r="E41">
        <v>0.305615861149237</v>
      </c>
      <c r="F41">
        <v>-0.40594926178324298</v>
      </c>
      <c r="G41">
        <v>0.36654277360989101</v>
      </c>
      <c r="H41">
        <v>0.26807411059539399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57</v>
      </c>
      <c r="C42">
        <v>-0.63176104903290597</v>
      </c>
      <c r="D42">
        <v>0.358407865125902</v>
      </c>
      <c r="E42">
        <v>7.7953217082571899E-2</v>
      </c>
      <c r="F42">
        <v>-0.60428741530581598</v>
      </c>
      <c r="G42">
        <v>0.33283435685396301</v>
      </c>
      <c r="H42">
        <v>6.9434817555975997E-2</v>
      </c>
      <c r="I42" t="s">
        <v>169</v>
      </c>
      <c r="J42" t="s">
        <v>169</v>
      </c>
      <c r="K42" t="s">
        <v>169</v>
      </c>
      <c r="L42" t="s">
        <v>169</v>
      </c>
      <c r="M42" t="s">
        <v>169</v>
      </c>
      <c r="N42" t="s">
        <v>169</v>
      </c>
      <c r="P42" t="str">
        <f t="shared" si="4"/>
        <v>^</v>
      </c>
      <c r="Q42" t="str">
        <f t="shared" si="5"/>
        <v>^</v>
      </c>
      <c r="R42" t="str">
        <f t="shared" si="6"/>
        <v/>
      </c>
      <c r="S42" t="str">
        <f t="shared" si="7"/>
        <v/>
      </c>
    </row>
    <row r="43" spans="1:19" x14ac:dyDescent="0.25">
      <c r="A43">
        <v>42</v>
      </c>
      <c r="B43" t="s">
        <v>54</v>
      </c>
      <c r="C43">
        <v>-0.27241727300267599</v>
      </c>
      <c r="D43">
        <v>0.34220318875953698</v>
      </c>
      <c r="E43">
        <v>0.42599206249605998</v>
      </c>
      <c r="F43">
        <v>-0.27382060334165498</v>
      </c>
      <c r="G43">
        <v>0.31740388983285001</v>
      </c>
      <c r="H43">
        <v>0.388308899476275</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64</v>
      </c>
      <c r="C44">
        <v>-0.480185259085603</v>
      </c>
      <c r="D44">
        <v>0.32080803935798802</v>
      </c>
      <c r="E44">
        <v>0.13444548011427801</v>
      </c>
      <c r="F44">
        <v>-0.423255907648455</v>
      </c>
      <c r="G44">
        <v>0.29749711302243698</v>
      </c>
      <c r="H44">
        <v>0.15481654596716399</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59</v>
      </c>
      <c r="C45">
        <v>-0.422009799237063</v>
      </c>
      <c r="D45">
        <v>0.308451029971053</v>
      </c>
      <c r="E45">
        <v>0.17126256926667299</v>
      </c>
      <c r="F45">
        <v>-0.40358532343512299</v>
      </c>
      <c r="G45">
        <v>0.28817029500153202</v>
      </c>
      <c r="H45">
        <v>0.16136070955291201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66</v>
      </c>
      <c r="C46">
        <v>-0.55984753819903699</v>
      </c>
      <c r="D46">
        <v>0.30644162992469598</v>
      </c>
      <c r="E46">
        <v>6.7710230519429995E-2</v>
      </c>
      <c r="F46">
        <v>-0.49251713921439</v>
      </c>
      <c r="G46">
        <v>0.28561648685199598</v>
      </c>
      <c r="H46">
        <v>8.4635613813680594E-2</v>
      </c>
      <c r="I46" t="s">
        <v>169</v>
      </c>
      <c r="J46" t="s">
        <v>169</v>
      </c>
      <c r="K46" t="s">
        <v>169</v>
      </c>
      <c r="L46" t="s">
        <v>169</v>
      </c>
      <c r="M46" t="s">
        <v>169</v>
      </c>
      <c r="N46" t="s">
        <v>169</v>
      </c>
      <c r="P46" t="str">
        <f t="shared" si="4"/>
        <v>^</v>
      </c>
      <c r="Q46" t="str">
        <f t="shared" si="5"/>
        <v>^</v>
      </c>
      <c r="R46" t="str">
        <f t="shared" si="6"/>
        <v/>
      </c>
      <c r="S46" t="str">
        <f t="shared" si="7"/>
        <v/>
      </c>
    </row>
    <row r="47" spans="1:19" x14ac:dyDescent="0.25">
      <c r="A47">
        <v>46</v>
      </c>
      <c r="B47" t="s">
        <v>48</v>
      </c>
      <c r="C47">
        <v>-0.31881214210242198</v>
      </c>
      <c r="D47">
        <v>0.36521849838187997</v>
      </c>
      <c r="E47">
        <v>0.382698310415089</v>
      </c>
      <c r="F47">
        <v>-0.384698831728779</v>
      </c>
      <c r="G47">
        <v>0.34039435580483901</v>
      </c>
      <c r="H47">
        <v>0.258410362527561</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60</v>
      </c>
      <c r="C48">
        <v>-0.530527068728463</v>
      </c>
      <c r="D48">
        <v>0.31176575452108501</v>
      </c>
      <c r="E48">
        <v>8.8814457403145003E-2</v>
      </c>
      <c r="F48">
        <v>-0.46157146101970697</v>
      </c>
      <c r="G48">
        <v>0.29050608395820099</v>
      </c>
      <c r="H48">
        <v>0.112093585883355</v>
      </c>
      <c r="I48" t="s">
        <v>169</v>
      </c>
      <c r="J48" t="s">
        <v>169</v>
      </c>
      <c r="K48" t="s">
        <v>169</v>
      </c>
      <c r="L48" t="s">
        <v>169</v>
      </c>
      <c r="M48" t="s">
        <v>169</v>
      </c>
      <c r="N48" t="s">
        <v>169</v>
      </c>
      <c r="P48" t="str">
        <f t="shared" si="4"/>
        <v>^</v>
      </c>
      <c r="Q48" t="str">
        <f t="shared" si="5"/>
        <v/>
      </c>
      <c r="R48" t="str">
        <f t="shared" si="6"/>
        <v/>
      </c>
      <c r="S48" t="str">
        <f t="shared" si="7"/>
        <v/>
      </c>
    </row>
    <row r="49" spans="1:19" x14ac:dyDescent="0.25">
      <c r="A49">
        <v>48</v>
      </c>
      <c r="B49" t="s">
        <v>49</v>
      </c>
      <c r="C49">
        <v>-1.05023002998379E-2</v>
      </c>
      <c r="D49">
        <v>0.44465907357544299</v>
      </c>
      <c r="E49">
        <v>0.98115670018901602</v>
      </c>
      <c r="F49">
        <v>-2.7710822244866099E-2</v>
      </c>
      <c r="G49">
        <v>0.41448842110797901</v>
      </c>
      <c r="H49">
        <v>0.94669675570886802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56</v>
      </c>
      <c r="C50">
        <v>-0.47254196534036702</v>
      </c>
      <c r="D50">
        <v>0.33406483234526002</v>
      </c>
      <c r="E50">
        <v>0.15720877108964301</v>
      </c>
      <c r="F50">
        <v>-0.48443136677285997</v>
      </c>
      <c r="G50">
        <v>0.310291984991651</v>
      </c>
      <c r="H50">
        <v>0.11847389341178401</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55</v>
      </c>
      <c r="C51">
        <v>-0.31591008282889399</v>
      </c>
      <c r="D51">
        <v>0.34993134546553101</v>
      </c>
      <c r="E51">
        <v>0.36664408959645201</v>
      </c>
      <c r="F51">
        <v>-0.268159105910521</v>
      </c>
      <c r="G51">
        <v>0.327405569049392</v>
      </c>
      <c r="H51">
        <v>0.41276211356599901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50</v>
      </c>
      <c r="C52">
        <v>-0.62101742458070097</v>
      </c>
      <c r="D52">
        <v>0.39926848492540601</v>
      </c>
      <c r="E52">
        <v>0.11985368176113401</v>
      </c>
      <c r="F52">
        <v>-0.51575123709093096</v>
      </c>
      <c r="G52">
        <v>0.369392117782324</v>
      </c>
      <c r="H52">
        <v>0.16264941762078999</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-0.30108688749153201</v>
      </c>
      <c r="D53">
        <v>0.681416802778677</v>
      </c>
      <c r="E53">
        <v>0.65859470283133104</v>
      </c>
      <c r="F53">
        <v>-0.23153241235609401</v>
      </c>
      <c r="G53">
        <v>0.63961006835480505</v>
      </c>
      <c r="H53">
        <v>0.71735954566591498</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-1.0455758890570099</v>
      </c>
      <c r="D54">
        <v>0.52271377809578101</v>
      </c>
      <c r="E54">
        <v>4.5469630066594401E-2</v>
      </c>
      <c r="F54">
        <v>-0.94217467953697198</v>
      </c>
      <c r="G54">
        <v>0.50981070335594603</v>
      </c>
      <c r="H54">
        <v>6.4589716621576004E-2</v>
      </c>
      <c r="I54" t="s">
        <v>169</v>
      </c>
      <c r="J54" t="s">
        <v>169</v>
      </c>
      <c r="K54" t="s">
        <v>169</v>
      </c>
      <c r="L54" t="s">
        <v>169</v>
      </c>
      <c r="M54" t="s">
        <v>169</v>
      </c>
      <c r="N54" t="s">
        <v>169</v>
      </c>
      <c r="P54" t="str">
        <f t="shared" si="4"/>
        <v>*</v>
      </c>
      <c r="Q54" t="str">
        <f t="shared" si="5"/>
        <v>^</v>
      </c>
      <c r="R54" t="str">
        <f t="shared" si="6"/>
        <v/>
      </c>
      <c r="S54" t="str">
        <f t="shared" si="7"/>
        <v/>
      </c>
    </row>
    <row r="55" spans="1:19" x14ac:dyDescent="0.25">
      <c r="A55">
        <v>54</v>
      </c>
      <c r="B55" t="s">
        <v>75</v>
      </c>
      <c r="C55">
        <v>-0.37449986813708602</v>
      </c>
      <c r="D55">
        <v>0.3788232381269</v>
      </c>
      <c r="E55">
        <v>0.32286506880426302</v>
      </c>
      <c r="F55">
        <v>-0.39967204723544097</v>
      </c>
      <c r="G55">
        <v>0.35357065260141701</v>
      </c>
      <c r="H55">
        <v>0.25831273928597998</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77</v>
      </c>
      <c r="C56">
        <v>-0.39517279389292298</v>
      </c>
      <c r="D56">
        <v>0.34834864288045098</v>
      </c>
      <c r="E56">
        <v>0.25661946504313798</v>
      </c>
      <c r="F56">
        <v>-0.43840082519696599</v>
      </c>
      <c r="G56">
        <v>0.32503559664639198</v>
      </c>
      <c r="H56">
        <v>0.17740831948256999</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74</v>
      </c>
      <c r="C57">
        <v>-0.51857842912982999</v>
      </c>
      <c r="D57">
        <v>0.34611268412944701</v>
      </c>
      <c r="E57">
        <v>0.13405697893236301</v>
      </c>
      <c r="F57">
        <v>-0.53547191360593605</v>
      </c>
      <c r="G57">
        <v>0.32297373872516899</v>
      </c>
      <c r="H57">
        <v>9.7329056682934303E-2</v>
      </c>
      <c r="I57" t="s">
        <v>169</v>
      </c>
      <c r="J57" t="s">
        <v>169</v>
      </c>
      <c r="K57" t="s">
        <v>169</v>
      </c>
      <c r="L57" t="s">
        <v>169</v>
      </c>
      <c r="M57" t="s">
        <v>169</v>
      </c>
      <c r="N57" t="s">
        <v>169</v>
      </c>
      <c r="P57" t="str">
        <f t="shared" si="4"/>
        <v/>
      </c>
      <c r="Q57" t="str">
        <f t="shared" si="5"/>
        <v>^</v>
      </c>
      <c r="R57" t="str">
        <f t="shared" si="6"/>
        <v/>
      </c>
      <c r="S57" t="str">
        <f t="shared" si="7"/>
        <v/>
      </c>
    </row>
    <row r="58" spans="1:19" x14ac:dyDescent="0.25">
      <c r="A58">
        <v>57</v>
      </c>
      <c r="B58" t="s">
        <v>79</v>
      </c>
      <c r="C58">
        <v>-0.46165751155009099</v>
      </c>
      <c r="D58">
        <v>0.339283851788024</v>
      </c>
      <c r="E58">
        <v>0.17361412938017701</v>
      </c>
      <c r="F58">
        <v>-0.466972145115647</v>
      </c>
      <c r="G58">
        <v>0.31666780716759402</v>
      </c>
      <c r="H58">
        <v>0.14030839507846199</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84</v>
      </c>
      <c r="C59">
        <v>-0.25394390440967002</v>
      </c>
      <c r="D59">
        <v>0.36783111525386702</v>
      </c>
      <c r="E59">
        <v>0.48995412415252498</v>
      </c>
      <c r="F59">
        <v>-0.28099498715656901</v>
      </c>
      <c r="G59">
        <v>0.34399199711634698</v>
      </c>
      <c r="H59">
        <v>0.414005640420604</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72</v>
      </c>
      <c r="C60">
        <v>-0.55708383951771701</v>
      </c>
      <c r="D60">
        <v>0.34574269831246401</v>
      </c>
      <c r="E60">
        <v>0.107121515389889</v>
      </c>
      <c r="F60">
        <v>-0.54196254003341404</v>
      </c>
      <c r="G60">
        <v>0.32328263542334801</v>
      </c>
      <c r="H60">
        <v>9.3652887863883594E-2</v>
      </c>
      <c r="I60" t="s">
        <v>169</v>
      </c>
      <c r="J60" t="s">
        <v>169</v>
      </c>
      <c r="K60" t="s">
        <v>169</v>
      </c>
      <c r="L60" t="s">
        <v>169</v>
      </c>
      <c r="M60" t="s">
        <v>169</v>
      </c>
      <c r="N60" t="s">
        <v>169</v>
      </c>
      <c r="P60" t="str">
        <f t="shared" si="4"/>
        <v/>
      </c>
      <c r="Q60" t="str">
        <f t="shared" si="5"/>
        <v>^</v>
      </c>
      <c r="R60" t="str">
        <f t="shared" si="6"/>
        <v/>
      </c>
      <c r="S60" t="str">
        <f t="shared" si="7"/>
        <v/>
      </c>
    </row>
    <row r="61" spans="1:19" x14ac:dyDescent="0.25">
      <c r="A61">
        <v>60</v>
      </c>
      <c r="B61" t="s">
        <v>76</v>
      </c>
      <c r="C61">
        <v>-0.52925510488177596</v>
      </c>
      <c r="D61">
        <v>0.35516840433528502</v>
      </c>
      <c r="E61">
        <v>0.13618412837692601</v>
      </c>
      <c r="F61">
        <v>-0.52313005621964304</v>
      </c>
      <c r="G61">
        <v>0.330172345637751</v>
      </c>
      <c r="H61">
        <v>0.113099283653172</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-0.41077448159118402</v>
      </c>
      <c r="D62">
        <v>0.33751378361099699</v>
      </c>
      <c r="E62">
        <v>0.22358143768967101</v>
      </c>
      <c r="F62">
        <v>-0.42098705547208598</v>
      </c>
      <c r="G62">
        <v>0.31480584961563601</v>
      </c>
      <c r="H62">
        <v>0.18112764062961301</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71</v>
      </c>
      <c r="C63">
        <v>-0.43355305471558098</v>
      </c>
      <c r="D63">
        <v>0.37754179130375698</v>
      </c>
      <c r="E63">
        <v>0.25082089385863598</v>
      </c>
      <c r="F63">
        <v>-0.38655074496763397</v>
      </c>
      <c r="G63">
        <v>0.35080845044800701</v>
      </c>
      <c r="H63">
        <v>0.27051145299247498</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70</v>
      </c>
      <c r="C64">
        <v>-0.23797641465365901</v>
      </c>
      <c r="D64">
        <v>0.36133772527581698</v>
      </c>
      <c r="E64">
        <v>0.51015374940025904</v>
      </c>
      <c r="F64">
        <v>-0.24610064383873501</v>
      </c>
      <c r="G64">
        <v>0.335019643350493</v>
      </c>
      <c r="H64">
        <v>0.46259184121011798</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80</v>
      </c>
      <c r="C65">
        <v>-0.432803061639986</v>
      </c>
      <c r="D65">
        <v>0.37469326285308302</v>
      </c>
      <c r="E65">
        <v>0.24805508019775199</v>
      </c>
      <c r="F65">
        <v>-0.38612512074737898</v>
      </c>
      <c r="G65">
        <v>0.34878400007009902</v>
      </c>
      <c r="H65">
        <v>0.268267609256085</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82</v>
      </c>
      <c r="C66">
        <v>-0.26103692190854599</v>
      </c>
      <c r="D66">
        <v>0.36980375558440998</v>
      </c>
      <c r="E66">
        <v>0.48026302357543199</v>
      </c>
      <c r="F66">
        <v>-0.30909814448051998</v>
      </c>
      <c r="G66">
        <v>0.34537397602762998</v>
      </c>
      <c r="H66">
        <v>0.370804986907387</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81</v>
      </c>
      <c r="C67">
        <v>-0.49013320284961798</v>
      </c>
      <c r="D67">
        <v>0.36152851239131401</v>
      </c>
      <c r="E67">
        <v>0.17518671687396101</v>
      </c>
      <c r="F67">
        <v>-0.50289116923444199</v>
      </c>
      <c r="G67">
        <v>0.33686769015310902</v>
      </c>
      <c r="H67">
        <v>0.135477825226585</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68</v>
      </c>
      <c r="C68">
        <v>-0.28378448030609599</v>
      </c>
      <c r="D68">
        <v>0.41903814528320499</v>
      </c>
      <c r="E68">
        <v>0.498261130529566</v>
      </c>
      <c r="F68">
        <v>-0.25849964574823597</v>
      </c>
      <c r="G68">
        <v>0.39283231024322701</v>
      </c>
      <c r="H68">
        <v>0.51051198310663903</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-0.69113764169218295</v>
      </c>
      <c r="D69">
        <v>0.70273060654807495</v>
      </c>
      <c r="E69">
        <v>0.32535995215587599</v>
      </c>
      <c r="F69">
        <v>-0.41713583453377401</v>
      </c>
      <c r="G69">
        <v>0.65778806792463196</v>
      </c>
      <c r="H69">
        <v>0.52598339966882102</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69</v>
      </c>
      <c r="C70">
        <v>0.28050220048799401</v>
      </c>
      <c r="D70">
        <v>0.52536423369733798</v>
      </c>
      <c r="E70">
        <v>0.59339724129943805</v>
      </c>
      <c r="F70">
        <v>0.248016875199248</v>
      </c>
      <c r="G70">
        <v>0.50849264646703296</v>
      </c>
      <c r="H70">
        <v>0.62572750668488497</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73</v>
      </c>
      <c r="C71">
        <v>-0.28126472453875601</v>
      </c>
      <c r="D71">
        <v>0.45482928382472398</v>
      </c>
      <c r="E71">
        <v>0.53631416765161299</v>
      </c>
      <c r="F71">
        <v>-0.40501794516957201</v>
      </c>
      <c r="G71">
        <v>0.42442297995883699</v>
      </c>
      <c r="H71">
        <v>0.33994242516693102</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6.8419031567368296E-2</v>
      </c>
      <c r="D2">
        <v>0.129992592577414</v>
      </c>
      <c r="E2">
        <v>0.59865878043343401</v>
      </c>
      <c r="F2">
        <v>3.2432633508020801E-2</v>
      </c>
      <c r="G2">
        <v>0.116278291761523</v>
      </c>
      <c r="H2">
        <v>0.78030428995434098</v>
      </c>
      <c r="I2">
        <v>7.5963709409292701E-2</v>
      </c>
      <c r="J2">
        <v>0.12852795949397799</v>
      </c>
      <c r="K2">
        <v>0.55450120898615496</v>
      </c>
      <c r="L2">
        <v>4.23618137297187E-2</v>
      </c>
      <c r="M2">
        <v>0.115098027064287</v>
      </c>
      <c r="N2">
        <v>0.71283605022088103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6.0697907643632497E-2</v>
      </c>
      <c r="D3">
        <v>6.0311014074638299E-2</v>
      </c>
      <c r="E3">
        <v>0.314215993679754</v>
      </c>
      <c r="F3">
        <v>3.8755964895328697E-2</v>
      </c>
      <c r="G3">
        <v>5.3285854468581799E-2</v>
      </c>
      <c r="H3">
        <v>0.467028831601773</v>
      </c>
      <c r="I3">
        <v>5.46162456232211E-2</v>
      </c>
      <c r="J3">
        <v>5.9129004326380998E-2</v>
      </c>
      <c r="K3">
        <v>0.35565323955837902</v>
      </c>
      <c r="L3">
        <v>3.4811313455408797E-2</v>
      </c>
      <c r="M3">
        <v>5.2191054160045103E-2</v>
      </c>
      <c r="N3">
        <v>0.50477359802782695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-0.103751009246423</v>
      </c>
      <c r="D4">
        <v>6.6318426052309198E-2</v>
      </c>
      <c r="E4">
        <v>0.117714942728848</v>
      </c>
      <c r="F4">
        <v>-9.1951118753876404E-2</v>
      </c>
      <c r="G4">
        <v>5.4750871606327398E-2</v>
      </c>
      <c r="H4">
        <v>9.3065202891326998E-2</v>
      </c>
      <c r="I4">
        <v>-0.11559141264013</v>
      </c>
      <c r="J4">
        <v>6.5117714269237903E-2</v>
      </c>
      <c r="K4">
        <v>7.5878948195476595E-2</v>
      </c>
      <c r="L4">
        <v>-0.101935129149717</v>
      </c>
      <c r="M4">
        <v>5.3539046952511597E-2</v>
      </c>
      <c r="N4">
        <v>5.6918008349889401E-2</v>
      </c>
      <c r="P4" t="str">
        <f t="shared" si="0"/>
        <v/>
      </c>
      <c r="Q4" t="str">
        <f t="shared" si="1"/>
        <v>^</v>
      </c>
      <c r="R4" t="str">
        <f t="shared" si="2"/>
        <v>^</v>
      </c>
      <c r="S4" t="str">
        <f t="shared" si="3"/>
        <v>^</v>
      </c>
    </row>
    <row r="5" spans="1:19" x14ac:dyDescent="0.25">
      <c r="A5">
        <v>4</v>
      </c>
      <c r="B5" t="s">
        <v>25</v>
      </c>
      <c r="C5">
        <v>-6.4110237018569299E-2</v>
      </c>
      <c r="D5">
        <v>6.8067387040907604E-2</v>
      </c>
      <c r="E5">
        <v>0.34626215611516598</v>
      </c>
      <c r="F5">
        <v>-6.1038823805891297E-2</v>
      </c>
      <c r="G5">
        <v>5.72281220244929E-2</v>
      </c>
      <c r="H5">
        <v>0.28615795643033798</v>
      </c>
      <c r="I5">
        <v>-6.7620290712785094E-2</v>
      </c>
      <c r="J5">
        <v>6.6517218461888905E-2</v>
      </c>
      <c r="K5">
        <v>0.30935172154337498</v>
      </c>
      <c r="L5">
        <v>-5.6898218583995998E-2</v>
      </c>
      <c r="M5">
        <v>5.5854229184548597E-2</v>
      </c>
      <c r="N5">
        <v>0.308349533591596</v>
      </c>
      <c r="P5" t="str">
        <f t="shared" si="0"/>
        <v/>
      </c>
      <c r="Q5" t="str">
        <f t="shared" si="1"/>
        <v/>
      </c>
      <c r="R5" t="str">
        <f t="shared" si="2"/>
        <v/>
      </c>
      <c r="S5" t="str">
        <f t="shared" si="3"/>
        <v/>
      </c>
    </row>
    <row r="6" spans="1:19" x14ac:dyDescent="0.25">
      <c r="A6">
        <v>5</v>
      </c>
      <c r="B6" t="s">
        <v>26</v>
      </c>
      <c r="C6">
        <v>4.9797970253141699E-2</v>
      </c>
      <c r="D6">
        <v>0.10845785510271699</v>
      </c>
      <c r="E6">
        <v>0.64612945844300496</v>
      </c>
      <c r="F6">
        <v>0.120862333098207</v>
      </c>
      <c r="G6">
        <v>9.3538784462933094E-2</v>
      </c>
      <c r="H6">
        <v>0.19631929647510801</v>
      </c>
      <c r="I6">
        <v>5.4068452794377199E-2</v>
      </c>
      <c r="J6">
        <v>0.10599056494157701</v>
      </c>
      <c r="K6">
        <v>0.60996378683371</v>
      </c>
      <c r="L6">
        <v>0.12720166023653101</v>
      </c>
      <c r="M6">
        <v>9.1058174334318301E-2</v>
      </c>
      <c r="N6">
        <v>0.16243539905479301</v>
      </c>
      <c r="P6" t="str">
        <f t="shared" si="0"/>
        <v/>
      </c>
      <c r="Q6" t="str">
        <f t="shared" si="1"/>
        <v/>
      </c>
      <c r="R6" t="str">
        <f t="shared" si="2"/>
        <v/>
      </c>
      <c r="S6" t="str">
        <f t="shared" si="3"/>
        <v/>
      </c>
    </row>
    <row r="7" spans="1:19" x14ac:dyDescent="0.25">
      <c r="A7">
        <v>6</v>
      </c>
      <c r="B7" t="s">
        <v>30</v>
      </c>
      <c r="C7">
        <v>6.39776240870331E-2</v>
      </c>
      <c r="D7">
        <v>7.2689035911708805E-2</v>
      </c>
      <c r="E7">
        <v>0.37877530509239399</v>
      </c>
      <c r="F7">
        <v>9.2344723537427106E-2</v>
      </c>
      <c r="G7">
        <v>6.0918803917075999E-2</v>
      </c>
      <c r="H7">
        <v>0.129553322455494</v>
      </c>
      <c r="I7">
        <v>7.6824840607720699E-2</v>
      </c>
      <c r="J7">
        <v>7.1611707350587903E-2</v>
      </c>
      <c r="K7">
        <v>0.28336210813628798</v>
      </c>
      <c r="L7">
        <v>0.10324106505008</v>
      </c>
      <c r="M7">
        <v>6.0102494820767002E-2</v>
      </c>
      <c r="N7">
        <v>8.5842211182157596E-2</v>
      </c>
      <c r="P7" t="str">
        <f t="shared" si="0"/>
        <v/>
      </c>
      <c r="Q7" t="str">
        <f t="shared" si="1"/>
        <v/>
      </c>
      <c r="R7" t="str">
        <f t="shared" si="2"/>
        <v/>
      </c>
      <c r="S7" t="str">
        <f t="shared" si="3"/>
        <v>^</v>
      </c>
    </row>
    <row r="8" spans="1:19" x14ac:dyDescent="0.25">
      <c r="A8">
        <v>7</v>
      </c>
      <c r="B8" t="s">
        <v>29</v>
      </c>
      <c r="C8">
        <v>-9.0848861429150204E-2</v>
      </c>
      <c r="D8">
        <v>6.9247492691675405E-2</v>
      </c>
      <c r="E8">
        <v>0.18953888936215599</v>
      </c>
      <c r="F8">
        <v>-6.3937726878507198E-2</v>
      </c>
      <c r="G8">
        <v>5.7883802911482103E-2</v>
      </c>
      <c r="H8">
        <v>0.26933835693025698</v>
      </c>
      <c r="I8">
        <v>-7.3495656050392599E-2</v>
      </c>
      <c r="J8">
        <v>6.8308470053168993E-2</v>
      </c>
      <c r="K8">
        <v>0.28195513365520503</v>
      </c>
      <c r="L8">
        <v>-5.0622507965127697E-2</v>
      </c>
      <c r="M8">
        <v>5.7170090418609397E-2</v>
      </c>
      <c r="N8">
        <v>0.375902174482597</v>
      </c>
      <c r="P8" t="str">
        <f t="shared" si="0"/>
        <v/>
      </c>
      <c r="Q8" t="str">
        <f t="shared" si="1"/>
        <v/>
      </c>
      <c r="R8" t="str">
        <f t="shared" si="2"/>
        <v/>
      </c>
      <c r="S8" t="str">
        <f t="shared" si="3"/>
        <v/>
      </c>
    </row>
    <row r="9" spans="1:19" x14ac:dyDescent="0.25">
      <c r="A9">
        <v>8</v>
      </c>
      <c r="B9" t="s">
        <v>27</v>
      </c>
      <c r="C9">
        <v>6.3331741106172502E-3</v>
      </c>
      <c r="D9">
        <v>0.12681447366263199</v>
      </c>
      <c r="E9">
        <v>0.96016982905475301</v>
      </c>
      <c r="F9">
        <v>7.4108915062292099E-2</v>
      </c>
      <c r="G9">
        <v>0.109731604159513</v>
      </c>
      <c r="H9">
        <v>0.49944372154605798</v>
      </c>
      <c r="I9">
        <v>-1.0060505079059799E-2</v>
      </c>
      <c r="J9">
        <v>0.12390180031819301</v>
      </c>
      <c r="K9">
        <v>0.93528496052824295</v>
      </c>
      <c r="L9">
        <v>5.12840437749617E-2</v>
      </c>
      <c r="M9">
        <v>0.106078990077424</v>
      </c>
      <c r="N9">
        <v>0.62877520944938203</v>
      </c>
      <c r="P9" t="str">
        <f t="shared" si="0"/>
        <v/>
      </c>
      <c r="Q9" t="str">
        <f t="shared" si="1"/>
        <v/>
      </c>
      <c r="R9" t="str">
        <f t="shared" si="2"/>
        <v/>
      </c>
      <c r="S9" t="str">
        <f t="shared" si="3"/>
        <v/>
      </c>
    </row>
    <row r="10" spans="1:19" x14ac:dyDescent="0.25">
      <c r="A10">
        <v>9</v>
      </c>
      <c r="B10" t="s">
        <v>28</v>
      </c>
      <c r="C10">
        <v>-8.5650829098659606E-2</v>
      </c>
      <c r="D10">
        <v>0.20938900397348501</v>
      </c>
      <c r="E10">
        <v>0.68250206754123499</v>
      </c>
      <c r="F10">
        <v>-8.9426284860887204E-2</v>
      </c>
      <c r="G10">
        <v>0.18476945411259099</v>
      </c>
      <c r="H10">
        <v>0.62839405399830195</v>
      </c>
      <c r="I10">
        <v>-1.73880213829249E-2</v>
      </c>
      <c r="J10">
        <v>0.20040809877520799</v>
      </c>
      <c r="K10">
        <v>0.93085984481766104</v>
      </c>
      <c r="L10">
        <v>1.7546942910484299E-3</v>
      </c>
      <c r="M10">
        <v>0.17625926703106401</v>
      </c>
      <c r="N10">
        <v>0.99205703971041703</v>
      </c>
      <c r="P10" t="str">
        <f t="shared" si="0"/>
        <v/>
      </c>
      <c r="Q10" t="str">
        <f t="shared" si="1"/>
        <v/>
      </c>
      <c r="R10" t="str">
        <f t="shared" si="2"/>
        <v/>
      </c>
      <c r="S10" t="str">
        <f t="shared" si="3"/>
        <v/>
      </c>
    </row>
    <row r="11" spans="1:19" x14ac:dyDescent="0.25">
      <c r="A11">
        <v>10</v>
      </c>
      <c r="B11" t="s">
        <v>31</v>
      </c>
      <c r="C11">
        <v>-5.2841838023302702E-2</v>
      </c>
      <c r="D11">
        <v>1.06888746626777E-2</v>
      </c>
      <c r="E11" s="1">
        <v>7.66813012864631E-7</v>
      </c>
      <c r="F11">
        <v>-6.0570767262820499E-2</v>
      </c>
      <c r="G11">
        <v>9.5166679856276502E-3</v>
      </c>
      <c r="H11" s="1">
        <v>1.9566771404498001E-10</v>
      </c>
      <c r="I11">
        <v>-5.0494719307693198E-2</v>
      </c>
      <c r="J11">
        <v>1.0544984452532101E-2</v>
      </c>
      <c r="K11" s="1">
        <v>1.6802770063106801E-6</v>
      </c>
      <c r="L11">
        <v>-5.8465001932195899E-2</v>
      </c>
      <c r="M11">
        <v>9.3903224642004606E-3</v>
      </c>
      <c r="N11" s="1">
        <v>4.7821645238871701E-10</v>
      </c>
      <c r="P11" t="str">
        <f t="shared" si="0"/>
        <v>***</v>
      </c>
      <c r="Q11" t="str">
        <f t="shared" si="1"/>
        <v>***</v>
      </c>
      <c r="R11" t="str">
        <f t="shared" si="2"/>
        <v>***</v>
      </c>
      <c r="S11" t="str">
        <f t="shared" si="3"/>
        <v>***</v>
      </c>
    </row>
    <row r="12" spans="1:19" x14ac:dyDescent="0.25">
      <c r="A12">
        <v>11</v>
      </c>
      <c r="B12" t="s">
        <v>172</v>
      </c>
      <c r="C12">
        <v>6.6971309798160798E-3</v>
      </c>
      <c r="D12">
        <v>7.6156747424917404E-2</v>
      </c>
      <c r="E12">
        <v>0.92992533898291796</v>
      </c>
      <c r="F12">
        <v>1.16190666213057E-2</v>
      </c>
      <c r="G12">
        <v>7.1764717588881199E-2</v>
      </c>
      <c r="H12">
        <v>0.87138066512073897</v>
      </c>
      <c r="I12">
        <v>-2.67064233609943E-3</v>
      </c>
      <c r="J12">
        <v>7.5248737720546799E-2</v>
      </c>
      <c r="K12">
        <v>0.97168833529144905</v>
      </c>
      <c r="L12">
        <v>4.1464857695531999E-3</v>
      </c>
      <c r="M12">
        <v>7.0845413749068498E-2</v>
      </c>
      <c r="N12">
        <v>0.953327549578595</v>
      </c>
      <c r="P12" t="str">
        <f t="shared" si="0"/>
        <v/>
      </c>
      <c r="Q12" t="str">
        <f t="shared" si="1"/>
        <v/>
      </c>
      <c r="R12" t="str">
        <f t="shared" si="2"/>
        <v/>
      </c>
      <c r="S12" t="str">
        <f t="shared" si="3"/>
        <v/>
      </c>
    </row>
    <row r="13" spans="1:19" x14ac:dyDescent="0.25">
      <c r="A13">
        <v>12</v>
      </c>
      <c r="B13" t="s">
        <v>32</v>
      </c>
      <c r="C13">
        <v>4.0238838677819397E-2</v>
      </c>
      <c r="D13">
        <v>3.29076109757643E-2</v>
      </c>
      <c r="E13">
        <v>0.22141199628247801</v>
      </c>
      <c r="F13">
        <v>3.8806591035866297E-2</v>
      </c>
      <c r="G13">
        <v>2.9153150786131201E-2</v>
      </c>
      <c r="H13">
        <v>0.18314671964732901</v>
      </c>
      <c r="I13">
        <v>3.4853260148730997E-2</v>
      </c>
      <c r="J13">
        <v>3.2367112323964803E-2</v>
      </c>
      <c r="K13">
        <v>0.28156474374366802</v>
      </c>
      <c r="L13">
        <v>3.1465893383298797E-2</v>
      </c>
      <c r="M13">
        <v>2.85954029243582E-2</v>
      </c>
      <c r="N13">
        <v>0.271165310800287</v>
      </c>
      <c r="P13" t="str">
        <f t="shared" si="0"/>
        <v/>
      </c>
      <c r="Q13" t="str">
        <f t="shared" si="1"/>
        <v/>
      </c>
      <c r="R13" t="str">
        <f t="shared" si="2"/>
        <v/>
      </c>
      <c r="S13" t="str">
        <f t="shared" si="3"/>
        <v/>
      </c>
    </row>
    <row r="14" spans="1:19" x14ac:dyDescent="0.25">
      <c r="A14">
        <v>13</v>
      </c>
      <c r="B14" t="s">
        <v>33</v>
      </c>
      <c r="C14">
        <v>1.8734861865296999E-2</v>
      </c>
      <c r="D14">
        <v>1.0986864245686999E-2</v>
      </c>
      <c r="E14">
        <v>8.8156095689635894E-2</v>
      </c>
      <c r="F14">
        <v>1.6144356583349E-2</v>
      </c>
      <c r="G14">
        <v>9.9917645212131406E-3</v>
      </c>
      <c r="H14">
        <v>0.106144846129647</v>
      </c>
      <c r="I14">
        <v>1.9316275985765501E-2</v>
      </c>
      <c r="J14">
        <v>1.09362003883294E-2</v>
      </c>
      <c r="K14">
        <v>7.7350664468137098E-2</v>
      </c>
      <c r="L14">
        <v>1.65832304752895E-2</v>
      </c>
      <c r="M14">
        <v>9.9475629351861196E-3</v>
      </c>
      <c r="N14">
        <v>9.5501551267341403E-2</v>
      </c>
      <c r="P14" t="str">
        <f t="shared" si="0"/>
        <v>^</v>
      </c>
      <c r="Q14" t="str">
        <f t="shared" si="1"/>
        <v/>
      </c>
      <c r="R14" t="str">
        <f t="shared" si="2"/>
        <v>^</v>
      </c>
      <c r="S14" t="str">
        <f t="shared" si="3"/>
        <v>^</v>
      </c>
    </row>
    <row r="15" spans="1:19" x14ac:dyDescent="0.25">
      <c r="A15">
        <v>14</v>
      </c>
      <c r="B15" t="s">
        <v>117</v>
      </c>
      <c r="C15">
        <v>3.9418774734314302E-3</v>
      </c>
      <c r="D15">
        <v>1.4243184135904601E-2</v>
      </c>
      <c r="E15">
        <v>0.78196796457031104</v>
      </c>
      <c r="F15">
        <v>7.2427140373274397E-3</v>
      </c>
      <c r="G15">
        <v>1.2624970630097199E-2</v>
      </c>
      <c r="H15">
        <v>0.56618324499183503</v>
      </c>
      <c r="I15">
        <v>4.8927924185638502E-3</v>
      </c>
      <c r="J15">
        <v>1.39807207673819E-2</v>
      </c>
      <c r="K15">
        <v>0.72636338239528397</v>
      </c>
      <c r="L15">
        <v>7.7485568658365303E-3</v>
      </c>
      <c r="M15">
        <v>1.2402457997376101E-2</v>
      </c>
      <c r="N15">
        <v>0.53212873497833102</v>
      </c>
      <c r="P15" t="str">
        <f t="shared" si="0"/>
        <v/>
      </c>
      <c r="Q15" t="str">
        <f t="shared" si="1"/>
        <v/>
      </c>
      <c r="R15" t="str">
        <f t="shared" si="2"/>
        <v/>
      </c>
      <c r="S15" t="str">
        <f t="shared" si="3"/>
        <v/>
      </c>
    </row>
    <row r="16" spans="1:19" x14ac:dyDescent="0.25">
      <c r="A16">
        <v>15</v>
      </c>
      <c r="B16" t="s">
        <v>34</v>
      </c>
      <c r="C16">
        <v>5.3713832436383096E-3</v>
      </c>
      <c r="D16">
        <v>1.2682237953661E-3</v>
      </c>
      <c r="E16" s="1">
        <v>2.2818670885271799E-5</v>
      </c>
      <c r="F16">
        <v>4.7796486972876903E-3</v>
      </c>
      <c r="G16">
        <v>1.00228550113968E-3</v>
      </c>
      <c r="H16" s="1">
        <v>1.85372792436322E-6</v>
      </c>
      <c r="I16">
        <v>5.4148419305136896E-3</v>
      </c>
      <c r="J16">
        <v>1.2445314312881099E-3</v>
      </c>
      <c r="K16" s="1">
        <v>1.3557484751736099E-5</v>
      </c>
      <c r="L16">
        <v>4.8989346300855E-3</v>
      </c>
      <c r="M16">
        <v>9.7913909554390608E-4</v>
      </c>
      <c r="N16" s="1">
        <v>5.6354744475780695E-7</v>
      </c>
      <c r="P16" t="str">
        <f t="shared" si="0"/>
        <v>***</v>
      </c>
      <c r="Q16" t="str">
        <f t="shared" si="1"/>
        <v>***</v>
      </c>
      <c r="R16" t="str">
        <f t="shared" si="2"/>
        <v>***</v>
      </c>
      <c r="S16" t="str">
        <f t="shared" si="3"/>
        <v>***</v>
      </c>
    </row>
    <row r="17" spans="1:19" x14ac:dyDescent="0.25">
      <c r="A17">
        <v>16</v>
      </c>
      <c r="B17" t="s">
        <v>35</v>
      </c>
      <c r="C17">
        <v>-1.3977633697104599E-3</v>
      </c>
      <c r="D17">
        <v>4.9359306897848695E-4</v>
      </c>
      <c r="E17">
        <v>4.6284879225988503E-3</v>
      </c>
      <c r="F17">
        <v>-1.3388050131345299E-3</v>
      </c>
      <c r="G17">
        <v>4.65723533132461E-4</v>
      </c>
      <c r="H17">
        <v>4.0444022725882002E-3</v>
      </c>
      <c r="I17">
        <v>-1.3095839946577401E-3</v>
      </c>
      <c r="J17">
        <v>4.60466905028215E-4</v>
      </c>
      <c r="K17">
        <v>4.4546154207512102E-3</v>
      </c>
      <c r="L17">
        <v>-1.25051185217158E-3</v>
      </c>
      <c r="M17">
        <v>4.3145461887000402E-4</v>
      </c>
      <c r="N17">
        <v>3.7511684837543001E-3</v>
      </c>
      <c r="P17" t="str">
        <f t="shared" si="0"/>
        <v>**</v>
      </c>
      <c r="Q17" t="str">
        <f t="shared" si="1"/>
        <v>**</v>
      </c>
      <c r="R17" t="str">
        <f t="shared" si="2"/>
        <v>**</v>
      </c>
      <c r="S17" t="str">
        <f t="shared" si="3"/>
        <v>**</v>
      </c>
    </row>
    <row r="18" spans="1:19" x14ac:dyDescent="0.25">
      <c r="A18">
        <v>17</v>
      </c>
      <c r="B18" t="s">
        <v>36</v>
      </c>
      <c r="C18">
        <v>5.1120761837019095E-4</v>
      </c>
      <c r="D18">
        <v>2.5089053039725501E-4</v>
      </c>
      <c r="E18">
        <v>4.1592715290144397E-2</v>
      </c>
      <c r="F18">
        <v>7.7551638726633995E-4</v>
      </c>
      <c r="G18">
        <v>2.1151930795345E-4</v>
      </c>
      <c r="H18">
        <v>2.45979974030045E-4</v>
      </c>
      <c r="I18">
        <v>4.5691589528497502E-4</v>
      </c>
      <c r="J18">
        <v>2.4735649900911897E-4</v>
      </c>
      <c r="K18">
        <v>6.4718762487001605E-2</v>
      </c>
      <c r="L18">
        <v>7.2154646611101902E-4</v>
      </c>
      <c r="M18">
        <v>2.0893990777175601E-4</v>
      </c>
      <c r="N18">
        <v>5.5363244623089704E-4</v>
      </c>
      <c r="P18" t="str">
        <f t="shared" si="0"/>
        <v>*</v>
      </c>
      <c r="Q18" t="str">
        <f t="shared" si="1"/>
        <v>***</v>
      </c>
      <c r="R18" t="str">
        <f t="shared" si="2"/>
        <v>^</v>
      </c>
      <c r="S18" t="str">
        <f t="shared" si="3"/>
        <v>***</v>
      </c>
    </row>
    <row r="19" spans="1:19" x14ac:dyDescent="0.25">
      <c r="A19">
        <v>18</v>
      </c>
      <c r="B19" t="s">
        <v>37</v>
      </c>
      <c r="C19">
        <v>-3.6735112371900198E-2</v>
      </c>
      <c r="D19">
        <v>5.2060673672557997E-2</v>
      </c>
      <c r="E19">
        <v>0.48042376856013802</v>
      </c>
      <c r="F19">
        <v>-6.1966908269324598E-2</v>
      </c>
      <c r="G19">
        <v>4.6294177640713897E-2</v>
      </c>
      <c r="H19">
        <v>0.180718361112017</v>
      </c>
      <c r="I19">
        <v>-3.4842514517178701E-2</v>
      </c>
      <c r="J19">
        <v>5.1180728715653302E-2</v>
      </c>
      <c r="K19">
        <v>0.49601444094102998</v>
      </c>
      <c r="L19">
        <v>-6.0389223341276901E-2</v>
      </c>
      <c r="M19">
        <v>4.5596083992312297E-2</v>
      </c>
      <c r="N19">
        <v>0.185357351586111</v>
      </c>
      <c r="P19" t="str">
        <f t="shared" si="0"/>
        <v/>
      </c>
      <c r="Q19" t="str">
        <f t="shared" si="1"/>
        <v/>
      </c>
      <c r="R19" t="str">
        <f t="shared" si="2"/>
        <v/>
      </c>
      <c r="S19" t="str">
        <f t="shared" si="3"/>
        <v/>
      </c>
    </row>
    <row r="20" spans="1:19" x14ac:dyDescent="0.25">
      <c r="A20">
        <v>19</v>
      </c>
      <c r="B20" t="s">
        <v>38</v>
      </c>
      <c r="C20">
        <v>1.93758548650796E-2</v>
      </c>
      <c r="D20">
        <v>7.5062232392672706E-2</v>
      </c>
      <c r="E20">
        <v>0.79630615961483198</v>
      </c>
      <c r="F20">
        <v>1.7404434102590599E-2</v>
      </c>
      <c r="G20">
        <v>6.4895504220002495E-2</v>
      </c>
      <c r="H20">
        <v>0.78855178124469005</v>
      </c>
      <c r="I20">
        <v>1.4739824306415499E-2</v>
      </c>
      <c r="J20">
        <v>7.3879367397851003E-2</v>
      </c>
      <c r="K20">
        <v>0.84186221549664297</v>
      </c>
      <c r="L20">
        <v>8.7666429855601403E-3</v>
      </c>
      <c r="M20">
        <v>6.4046241662794406E-2</v>
      </c>
      <c r="N20">
        <v>0.89112572883704799</v>
      </c>
      <c r="P20" t="str">
        <f t="shared" si="0"/>
        <v/>
      </c>
      <c r="Q20" t="str">
        <f t="shared" si="1"/>
        <v/>
      </c>
      <c r="R20" t="str">
        <f t="shared" si="2"/>
        <v/>
      </c>
      <c r="S20" t="str">
        <f t="shared" si="3"/>
        <v/>
      </c>
    </row>
    <row r="21" spans="1:19" x14ac:dyDescent="0.25">
      <c r="A21">
        <v>20</v>
      </c>
      <c r="B21" t="s">
        <v>40</v>
      </c>
      <c r="C21">
        <v>-0.27162579871965298</v>
      </c>
      <c r="D21">
        <v>7.9813166003713298E-2</v>
      </c>
      <c r="E21">
        <v>6.6584308317752005E-4</v>
      </c>
      <c r="F21">
        <v>-0.25734226438681501</v>
      </c>
      <c r="G21">
        <v>6.3043099643563402E-2</v>
      </c>
      <c r="H21" s="1">
        <v>4.4648785943802E-5</v>
      </c>
      <c r="I21">
        <v>-0.26571298884432598</v>
      </c>
      <c r="J21">
        <v>7.8588896227490698E-2</v>
      </c>
      <c r="K21">
        <v>7.2209397687106303E-4</v>
      </c>
      <c r="L21">
        <v>-0.247303482566642</v>
      </c>
      <c r="M21">
        <v>6.1894849380518702E-2</v>
      </c>
      <c r="N21" s="1">
        <v>6.4546358242428494E-5</v>
      </c>
      <c r="P21" t="str">
        <f t="shared" si="0"/>
        <v>***</v>
      </c>
      <c r="Q21" t="str">
        <f t="shared" si="1"/>
        <v>***</v>
      </c>
      <c r="R21" t="str">
        <f t="shared" si="2"/>
        <v>***</v>
      </c>
      <c r="S21" t="str">
        <f t="shared" si="3"/>
        <v>***</v>
      </c>
    </row>
    <row r="22" spans="1:19" x14ac:dyDescent="0.25">
      <c r="A22">
        <v>21</v>
      </c>
      <c r="B22" t="s">
        <v>41</v>
      </c>
      <c r="C22">
        <v>0.102319333730181</v>
      </c>
      <c r="D22">
        <v>6.4191013195765603E-2</v>
      </c>
      <c r="E22">
        <v>0.110940017240062</v>
      </c>
      <c r="F22">
        <v>7.8715938594034404E-2</v>
      </c>
      <c r="G22">
        <v>5.1280359559559299E-2</v>
      </c>
      <c r="H22">
        <v>0.124781017876022</v>
      </c>
      <c r="I22">
        <v>0.105695290230506</v>
      </c>
      <c r="J22">
        <v>6.3194954356711505E-2</v>
      </c>
      <c r="K22">
        <v>9.4420377185094898E-2</v>
      </c>
      <c r="L22">
        <v>8.0554090136340503E-2</v>
      </c>
      <c r="M22">
        <v>5.03432701396632E-2</v>
      </c>
      <c r="N22">
        <v>0.109577178267734</v>
      </c>
      <c r="P22" t="str">
        <f t="shared" si="0"/>
        <v/>
      </c>
      <c r="Q22" t="str">
        <f t="shared" si="1"/>
        <v/>
      </c>
      <c r="R22" t="str">
        <f t="shared" si="2"/>
        <v>^</v>
      </c>
      <c r="S22" t="str">
        <f t="shared" si="3"/>
        <v/>
      </c>
    </row>
    <row r="23" spans="1:19" x14ac:dyDescent="0.25">
      <c r="A23">
        <v>22</v>
      </c>
      <c r="B23" t="s">
        <v>39</v>
      </c>
      <c r="C23">
        <v>0.126988628878445</v>
      </c>
      <c r="D23">
        <v>0.10243682273356</v>
      </c>
      <c r="E23">
        <v>0.215094686060777</v>
      </c>
      <c r="F23">
        <v>9.7773893658906999E-2</v>
      </c>
      <c r="G23">
        <v>8.0751281356641502E-2</v>
      </c>
      <c r="H23">
        <v>0.22597091544925599</v>
      </c>
      <c r="I23">
        <v>0.12686706147521801</v>
      </c>
      <c r="J23">
        <v>0.101274589582836</v>
      </c>
      <c r="K23">
        <v>0.210313528789316</v>
      </c>
      <c r="L23">
        <v>0.100185832618499</v>
      </c>
      <c r="M23">
        <v>7.9684833672437394E-2</v>
      </c>
      <c r="N23">
        <v>0.20865369470995199</v>
      </c>
      <c r="P23" t="str">
        <f t="shared" si="0"/>
        <v/>
      </c>
      <c r="Q23" t="str">
        <f t="shared" si="1"/>
        <v/>
      </c>
      <c r="R23" t="str">
        <f t="shared" si="2"/>
        <v/>
      </c>
      <c r="S23" t="str">
        <f t="shared" si="3"/>
        <v/>
      </c>
    </row>
    <row r="24" spans="1:19" x14ac:dyDescent="0.25">
      <c r="A24">
        <v>23</v>
      </c>
      <c r="B24" t="s">
        <v>43</v>
      </c>
      <c r="C24">
        <v>-6.01020761963557E-2</v>
      </c>
      <c r="D24">
        <v>1.4160619981269501E-2</v>
      </c>
      <c r="E24" s="1">
        <v>2.1926600935029399E-5</v>
      </c>
      <c r="F24">
        <v>-5.4717478000236998E-2</v>
      </c>
      <c r="G24">
        <v>1.3264993767308299E-2</v>
      </c>
      <c r="H24" s="1">
        <v>3.7081020935619503E-5</v>
      </c>
      <c r="I24">
        <v>-6.0428940130967501E-2</v>
      </c>
      <c r="J24">
        <v>1.3893181048530099E-2</v>
      </c>
      <c r="K24" s="1">
        <v>1.36423692869148E-5</v>
      </c>
      <c r="L24">
        <v>-5.5319778143165403E-2</v>
      </c>
      <c r="M24">
        <v>1.2989047448891299E-2</v>
      </c>
      <c r="N24" s="1">
        <v>2.0538413123730401E-5</v>
      </c>
      <c r="P24" t="str">
        <f t="shared" si="0"/>
        <v>***</v>
      </c>
      <c r="Q24" t="str">
        <f t="shared" si="1"/>
        <v>***</v>
      </c>
      <c r="R24" t="str">
        <f t="shared" si="2"/>
        <v>***</v>
      </c>
      <c r="S24" t="str">
        <f t="shared" si="3"/>
        <v>***</v>
      </c>
    </row>
    <row r="25" spans="1:19" x14ac:dyDescent="0.25">
      <c r="A25">
        <v>24</v>
      </c>
      <c r="B25" t="s">
        <v>44</v>
      </c>
      <c r="C25">
        <v>6.5386730434577697E-2</v>
      </c>
      <c r="D25">
        <v>5.4896998003049202E-2</v>
      </c>
      <c r="E25">
        <v>0.23362208002246301</v>
      </c>
      <c r="F25">
        <v>5.8003815953179903E-2</v>
      </c>
      <c r="G25">
        <v>5.0845836981524797E-2</v>
      </c>
      <c r="H25">
        <v>0.25396228737126703</v>
      </c>
      <c r="I25">
        <v>5.5263737138873198E-2</v>
      </c>
      <c r="J25">
        <v>5.3985698448882999E-2</v>
      </c>
      <c r="K25">
        <v>0.305989443857343</v>
      </c>
      <c r="L25">
        <v>4.9186569380875102E-2</v>
      </c>
      <c r="M25">
        <v>4.9831109921397401E-2</v>
      </c>
      <c r="N25">
        <v>0.32361052990265599</v>
      </c>
      <c r="P25" t="str">
        <f t="shared" si="0"/>
        <v/>
      </c>
      <c r="Q25" t="str">
        <f t="shared" si="1"/>
        <v/>
      </c>
      <c r="R25" t="str">
        <f t="shared" si="2"/>
        <v/>
      </c>
      <c r="S25" t="str">
        <f t="shared" si="3"/>
        <v/>
      </c>
    </row>
    <row r="26" spans="1:19" x14ac:dyDescent="0.25">
      <c r="A26">
        <v>25</v>
      </c>
      <c r="B26" t="s">
        <v>130</v>
      </c>
      <c r="C26">
        <v>1.28355904251993E-2</v>
      </c>
      <c r="D26">
        <v>0.67590499832376205</v>
      </c>
      <c r="E26">
        <v>0.98484890045890505</v>
      </c>
      <c r="F26">
        <v>0.101804525013582</v>
      </c>
      <c r="G26">
        <v>0.63898159319462999</v>
      </c>
      <c r="H26">
        <v>0.87341432605603997</v>
      </c>
      <c r="I26">
        <v>-0.16492346718040399</v>
      </c>
      <c r="J26">
        <v>6.1415226227786501E-2</v>
      </c>
      <c r="K26">
        <v>7.2446513255807199E-3</v>
      </c>
      <c r="L26">
        <v>-0.17016953069626101</v>
      </c>
      <c r="M26">
        <v>5.7047756738455302E-2</v>
      </c>
      <c r="N26">
        <v>2.8550220992244902E-3</v>
      </c>
      <c r="P26" t="str">
        <f t="shared" si="0"/>
        <v/>
      </c>
      <c r="Q26" t="str">
        <f t="shared" si="1"/>
        <v/>
      </c>
      <c r="R26" t="str">
        <f t="shared" si="2"/>
        <v>**</v>
      </c>
      <c r="S26" t="str">
        <f t="shared" si="3"/>
        <v>**</v>
      </c>
    </row>
    <row r="27" spans="1:19" x14ac:dyDescent="0.25">
      <c r="A27">
        <v>26</v>
      </c>
      <c r="B27" t="s">
        <v>144</v>
      </c>
      <c r="C27">
        <v>-6.9803080940513504E-2</v>
      </c>
      <c r="D27">
        <v>0.696062167722033</v>
      </c>
      <c r="E27">
        <v>0.92011979197571603</v>
      </c>
      <c r="F27">
        <v>-1.9466812309470598E-2</v>
      </c>
      <c r="G27">
        <v>0.65990729442947904</v>
      </c>
      <c r="H27">
        <v>0.97646636627065098</v>
      </c>
      <c r="I27">
        <v>-0.37651799840266498</v>
      </c>
      <c r="J27">
        <v>0.29588277021912102</v>
      </c>
      <c r="K27">
        <v>0.203186915819833</v>
      </c>
      <c r="L27">
        <v>-0.40432377870720798</v>
      </c>
      <c r="M27">
        <v>0.28098166092385601</v>
      </c>
      <c r="N27">
        <v>0.150159428045886</v>
      </c>
      <c r="P27" t="str">
        <f t="shared" si="0"/>
        <v/>
      </c>
      <c r="Q27" t="str">
        <f t="shared" si="1"/>
        <v/>
      </c>
      <c r="R27" t="str">
        <f t="shared" si="2"/>
        <v/>
      </c>
      <c r="S27" t="str">
        <f t="shared" si="3"/>
        <v/>
      </c>
    </row>
    <row r="28" spans="1:19" x14ac:dyDescent="0.25">
      <c r="A28">
        <v>27</v>
      </c>
      <c r="B28" t="s">
        <v>46</v>
      </c>
      <c r="C28">
        <v>-0.13171076751174501</v>
      </c>
      <c r="D28">
        <v>0.70032673651106703</v>
      </c>
      <c r="E28">
        <v>0.85082142182256304</v>
      </c>
      <c r="F28">
        <v>4.5390578952708201E-3</v>
      </c>
      <c r="G28">
        <v>0.66174956995768297</v>
      </c>
      <c r="H28">
        <v>0.99452721092520402</v>
      </c>
      <c r="I28">
        <v>-0.325085840315117</v>
      </c>
      <c r="J28">
        <v>0.186362389075371</v>
      </c>
      <c r="K28">
        <v>8.1093770134305201E-2</v>
      </c>
      <c r="L28">
        <v>-0.28999085895096599</v>
      </c>
      <c r="M28">
        <v>0.176047389655175</v>
      </c>
      <c r="N28">
        <v>9.9510409390475701E-2</v>
      </c>
      <c r="P28" t="str">
        <f t="shared" si="0"/>
        <v/>
      </c>
      <c r="Q28" t="str">
        <f t="shared" si="1"/>
        <v/>
      </c>
      <c r="R28" t="str">
        <f t="shared" si="2"/>
        <v>^</v>
      </c>
      <c r="S28" t="str">
        <f t="shared" si="3"/>
        <v>^</v>
      </c>
    </row>
    <row r="29" spans="1:19" x14ac:dyDescent="0.25">
      <c r="A29">
        <v>28</v>
      </c>
      <c r="B29" t="s">
        <v>128</v>
      </c>
      <c r="C29">
        <v>-0.35399538022842097</v>
      </c>
      <c r="D29">
        <v>0.70980022393143805</v>
      </c>
      <c r="E29">
        <v>0.61797286840619103</v>
      </c>
      <c r="F29">
        <v>-0.218253026848402</v>
      </c>
      <c r="G29">
        <v>0.67240893032734295</v>
      </c>
      <c r="H29">
        <v>0.74549611094604595</v>
      </c>
      <c r="I29">
        <v>-0.49692761162591298</v>
      </c>
      <c r="J29">
        <v>0.22766210641069301</v>
      </c>
      <c r="K29">
        <v>2.9054824735144199E-2</v>
      </c>
      <c r="L29">
        <v>-0.44526074829266599</v>
      </c>
      <c r="M29">
        <v>0.21764199523931199</v>
      </c>
      <c r="N29">
        <v>4.0772093081709398E-2</v>
      </c>
      <c r="P29" t="str">
        <f t="shared" si="0"/>
        <v/>
      </c>
      <c r="Q29" t="str">
        <f t="shared" si="1"/>
        <v/>
      </c>
      <c r="R29" t="str">
        <f t="shared" si="2"/>
        <v>*</v>
      </c>
      <c r="S29" t="str">
        <f t="shared" si="3"/>
        <v>*</v>
      </c>
    </row>
    <row r="30" spans="1:19" x14ac:dyDescent="0.25">
      <c r="A30">
        <v>29</v>
      </c>
      <c r="B30" t="s">
        <v>129</v>
      </c>
      <c r="C30">
        <v>0.11454796399262999</v>
      </c>
      <c r="D30">
        <v>0.756036733239417</v>
      </c>
      <c r="E30">
        <v>0.879572548185659</v>
      </c>
      <c r="F30">
        <v>0.27005522917413399</v>
      </c>
      <c r="G30">
        <v>0.71391594442419004</v>
      </c>
      <c r="H30">
        <v>0.70522769345624903</v>
      </c>
      <c r="I30">
        <v>-5.3893894126391603E-2</v>
      </c>
      <c r="J30">
        <v>0.32720868586061003</v>
      </c>
      <c r="K30">
        <v>0.86917380571550096</v>
      </c>
      <c r="L30">
        <v>-2.8422208943585398E-3</v>
      </c>
      <c r="M30">
        <v>0.30835756554208898</v>
      </c>
      <c r="N30">
        <v>0.99264577129645504</v>
      </c>
      <c r="P30" t="str">
        <f t="shared" si="0"/>
        <v/>
      </c>
      <c r="Q30" t="str">
        <f t="shared" si="1"/>
        <v/>
      </c>
      <c r="R30" t="str">
        <f t="shared" si="2"/>
        <v/>
      </c>
      <c r="S30" t="str">
        <f t="shared" si="3"/>
        <v/>
      </c>
    </row>
    <row r="31" spans="1:19" x14ac:dyDescent="0.25">
      <c r="A31">
        <v>30</v>
      </c>
      <c r="B31" t="s">
        <v>45</v>
      </c>
      <c r="C31">
        <v>0.47044508984365602</v>
      </c>
      <c r="D31">
        <v>1.0025707866467299</v>
      </c>
      <c r="E31">
        <v>0.63889897103677595</v>
      </c>
      <c r="F31">
        <v>0.57447296732009301</v>
      </c>
      <c r="G31">
        <v>0.96363263050111303</v>
      </c>
      <c r="H31">
        <v>0.55107268512239005</v>
      </c>
      <c r="I31">
        <v>0.292343907202961</v>
      </c>
      <c r="J31">
        <v>0.73276013910383098</v>
      </c>
      <c r="K31">
        <v>0.68992074505991197</v>
      </c>
      <c r="L31">
        <v>0.290327675938577</v>
      </c>
      <c r="M31">
        <v>0.71249169160762704</v>
      </c>
      <c r="N31">
        <v>0.68365387119316201</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-4.7250206761795303E-2</v>
      </c>
      <c r="D32">
        <v>0.21875436394356701</v>
      </c>
      <c r="E32">
        <v>0.828990369618548</v>
      </c>
      <c r="F32">
        <v>-7.16654594182278E-2</v>
      </c>
      <c r="G32">
        <v>0.207748521092705</v>
      </c>
      <c r="H32">
        <v>0.73012252593044302</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337</v>
      </c>
      <c r="C33">
        <v>0.71998502237306305</v>
      </c>
      <c r="D33">
        <v>0.44871092776657701</v>
      </c>
      <c r="E33">
        <v>0.108589975198547</v>
      </c>
      <c r="F33">
        <v>0.67159026689044099</v>
      </c>
      <c r="G33">
        <v>0.42413783828170998</v>
      </c>
      <c r="H33">
        <v>0.113324730442893</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47</v>
      </c>
      <c r="C34">
        <v>-0.110072667401501</v>
      </c>
      <c r="D34">
        <v>0.34694401743690201</v>
      </c>
      <c r="E34">
        <v>0.75104368341462502</v>
      </c>
      <c r="F34">
        <v>-0.170445772125252</v>
      </c>
      <c r="G34">
        <v>0.33167876875583602</v>
      </c>
      <c r="H34">
        <v>0.60733022818912297</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9.7322257230009895E-2</v>
      </c>
      <c r="D35">
        <v>0.131735930588851</v>
      </c>
      <c r="E35">
        <v>0.46004803713799503</v>
      </c>
      <c r="F35">
        <v>9.0150497112697597E-2</v>
      </c>
      <c r="G35">
        <v>0.122539613460144</v>
      </c>
      <c r="H35">
        <v>0.46192271050224398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0.15867389574041099</v>
      </c>
      <c r="D36">
        <v>0.17910907774371501</v>
      </c>
      <c r="E36">
        <v>0.37566791454133702</v>
      </c>
      <c r="F36">
        <v>0.163206956340224</v>
      </c>
      <c r="G36">
        <v>0.169619367106253</v>
      </c>
      <c r="H36">
        <v>0.33595151398538697</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48</v>
      </c>
      <c r="C37">
        <v>0.37025007318797298</v>
      </c>
      <c r="D37">
        <v>0.33867711348700402</v>
      </c>
      <c r="E37">
        <v>0.27429530069055502</v>
      </c>
      <c r="F37">
        <v>0.268407331153451</v>
      </c>
      <c r="G37">
        <v>0.31982759208504802</v>
      </c>
      <c r="H37">
        <v>0.40134302544458</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52</v>
      </c>
      <c r="C38">
        <v>0.20654377284078501</v>
      </c>
      <c r="D38">
        <v>0.327451479278975</v>
      </c>
      <c r="E38">
        <v>0.52819650702045096</v>
      </c>
      <c r="F38">
        <v>0.209814170924391</v>
      </c>
      <c r="G38">
        <v>0.30978359348956502</v>
      </c>
      <c r="H38">
        <v>0.49822025248752599</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66</v>
      </c>
      <c r="C39">
        <v>-0.21522806488748999</v>
      </c>
      <c r="D39">
        <v>0.25676420729539701</v>
      </c>
      <c r="E39">
        <v>0.40190022162540101</v>
      </c>
      <c r="F39">
        <v>-0.26728459172899499</v>
      </c>
      <c r="G39">
        <v>0.240832362490982</v>
      </c>
      <c r="H39">
        <v>0.26706940635079002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56</v>
      </c>
      <c r="C40">
        <v>1.8392127130328399E-2</v>
      </c>
      <c r="D40">
        <v>0.211220499297918</v>
      </c>
      <c r="E40">
        <v>0.93061151257659802</v>
      </c>
      <c r="F40">
        <v>-2.2154081856338301E-2</v>
      </c>
      <c r="G40">
        <v>0.194862406090029</v>
      </c>
      <c r="H40">
        <v>0.90948282839930905</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55</v>
      </c>
      <c r="C41">
        <v>0.32718395101008402</v>
      </c>
      <c r="D41">
        <v>0.35821412197531999</v>
      </c>
      <c r="E41">
        <v>0.361045162410077</v>
      </c>
      <c r="F41">
        <v>0.29488564759698899</v>
      </c>
      <c r="G41">
        <v>0.340323996071139</v>
      </c>
      <c r="H41">
        <v>0.38622423282137702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60</v>
      </c>
      <c r="C42">
        <v>8.5461859311628894E-3</v>
      </c>
      <c r="D42">
        <v>0.21477554088031101</v>
      </c>
      <c r="E42">
        <v>0.96825955705894096</v>
      </c>
      <c r="F42">
        <v>5.6201003612363402E-2</v>
      </c>
      <c r="G42">
        <v>0.19814622077031599</v>
      </c>
      <c r="H42">
        <v>0.77669088452764201</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57</v>
      </c>
      <c r="C43">
        <v>-0.57130585764008501</v>
      </c>
      <c r="D43">
        <v>0.554280177529623</v>
      </c>
      <c r="E43">
        <v>0.30267367227363601</v>
      </c>
      <c r="F43">
        <v>-0.49909444485383803</v>
      </c>
      <c r="G43">
        <v>0.472607167796813</v>
      </c>
      <c r="H43">
        <v>0.290947648202111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54</v>
      </c>
      <c r="C44">
        <v>0.33209679289501698</v>
      </c>
      <c r="D44">
        <v>0.25085513699359901</v>
      </c>
      <c r="E44">
        <v>0.18554992724785799</v>
      </c>
      <c r="F44">
        <v>0.32167072995130003</v>
      </c>
      <c r="G44">
        <v>0.234518382776958</v>
      </c>
      <c r="H44">
        <v>0.170180933321982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67</v>
      </c>
      <c r="C45">
        <v>0.27487953454282699</v>
      </c>
      <c r="D45">
        <v>0.26484609242531498</v>
      </c>
      <c r="E45">
        <v>0.299324040929766</v>
      </c>
      <c r="F45">
        <v>0.193140461190282</v>
      </c>
      <c r="G45">
        <v>0.24779558181915801</v>
      </c>
      <c r="H45">
        <v>0.43572372255178798</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53</v>
      </c>
      <c r="C46">
        <v>0.26963365933096001</v>
      </c>
      <c r="D46">
        <v>0.39778319521817201</v>
      </c>
      <c r="E46">
        <v>0.49787267061943202</v>
      </c>
      <c r="F46">
        <v>0.16027982732531501</v>
      </c>
      <c r="G46">
        <v>0.37133047389749702</v>
      </c>
      <c r="H46">
        <v>0.666005545151794</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59</v>
      </c>
      <c r="C47">
        <v>-0.17739105439762601</v>
      </c>
      <c r="D47">
        <v>0.28843693733919901</v>
      </c>
      <c r="E47">
        <v>0.53854936751697602</v>
      </c>
      <c r="F47">
        <v>-0.18879951042029799</v>
      </c>
      <c r="G47">
        <v>0.270881331480614</v>
      </c>
      <c r="H47">
        <v>0.48581383162972702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64</v>
      </c>
      <c r="C48">
        <v>0.81600811112106797</v>
      </c>
      <c r="D48">
        <v>0.66174032336057098</v>
      </c>
      <c r="E48">
        <v>0.21752937117530599</v>
      </c>
      <c r="F48">
        <v>0.80480037984209796</v>
      </c>
      <c r="G48">
        <v>0.61062941439131702</v>
      </c>
      <c r="H48">
        <v>0.18750868513652799</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65</v>
      </c>
      <c r="C49">
        <v>-0.56120154281440204</v>
      </c>
      <c r="D49">
        <v>0.54853614006969798</v>
      </c>
      <c r="E49">
        <v>0.30626555037057202</v>
      </c>
      <c r="F49">
        <v>-0.53746704934257705</v>
      </c>
      <c r="G49">
        <v>0.52158139597092601</v>
      </c>
      <c r="H49">
        <v>0.30279566370845001</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49</v>
      </c>
      <c r="C50">
        <v>0.55050004461381197</v>
      </c>
      <c r="D50">
        <v>0.74120093936333398</v>
      </c>
      <c r="E50">
        <v>0.45765507236860797</v>
      </c>
      <c r="F50">
        <v>0.41945508597069497</v>
      </c>
      <c r="G50">
        <v>0.721426851149227</v>
      </c>
      <c r="H50">
        <v>0.56095453885868196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0.108130207021742</v>
      </c>
      <c r="D51">
        <v>0.53992631348089204</v>
      </c>
      <c r="E51">
        <v>0.84127063433496097</v>
      </c>
      <c r="F51">
        <v>0.30193007063233201</v>
      </c>
      <c r="G51">
        <v>0.48025617482278199</v>
      </c>
      <c r="H51">
        <v>0.52955500382794396</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-1.1987326146023001</v>
      </c>
      <c r="D52">
        <v>1.0573932864673901</v>
      </c>
      <c r="E52">
        <v>0.25693396348786002</v>
      </c>
      <c r="F52">
        <v>-1.0243222921150199</v>
      </c>
      <c r="G52">
        <v>1.0142126803109099</v>
      </c>
      <c r="H52">
        <v>0.31251064999601202</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4.2072749271569801E-2</v>
      </c>
      <c r="D53">
        <v>0.76567103482467003</v>
      </c>
      <c r="E53">
        <v>0.95617920727571204</v>
      </c>
      <c r="F53">
        <v>0.123756926107944</v>
      </c>
      <c r="G53">
        <v>0.72909315990873502</v>
      </c>
      <c r="H53">
        <v>0.86521391050669605</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338</v>
      </c>
      <c r="C54">
        <v>-0.46625098347975802</v>
      </c>
      <c r="D54">
        <v>0.72815501114596803</v>
      </c>
      <c r="E54">
        <v>0.52196568171616997</v>
      </c>
      <c r="F54">
        <v>-0.354514870711165</v>
      </c>
      <c r="G54">
        <v>0.68832095582278596</v>
      </c>
      <c r="H54">
        <v>0.60652299196457404</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75</v>
      </c>
      <c r="C55">
        <v>7.6833259079692406E-2</v>
      </c>
      <c r="D55">
        <v>0.34301093032353103</v>
      </c>
      <c r="E55">
        <v>0.82276000117696402</v>
      </c>
      <c r="F55">
        <v>-1.46758205292021E-2</v>
      </c>
      <c r="G55">
        <v>0.32601321699848501</v>
      </c>
      <c r="H55">
        <v>0.96409453237069298</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74</v>
      </c>
      <c r="C56">
        <v>-7.5849935531248705E-2</v>
      </c>
      <c r="D56">
        <v>0.25599068116027601</v>
      </c>
      <c r="E56">
        <v>0.76700129408367801</v>
      </c>
      <c r="F56">
        <v>-0.10252687824781</v>
      </c>
      <c r="G56">
        <v>0.23952342315037201</v>
      </c>
      <c r="H56">
        <v>0.66861813167786299</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79</v>
      </c>
      <c r="C57">
        <v>1.1356453345346599E-2</v>
      </c>
      <c r="D57">
        <v>0.24182734943510401</v>
      </c>
      <c r="E57">
        <v>0.96254431338063395</v>
      </c>
      <c r="F57">
        <v>-3.88246250229877E-3</v>
      </c>
      <c r="G57">
        <v>0.22586963737455501</v>
      </c>
      <c r="H57">
        <v>0.98628587539554602</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84</v>
      </c>
      <c r="C58">
        <v>0.35362835904830198</v>
      </c>
      <c r="D58">
        <v>0.44262051502792399</v>
      </c>
      <c r="E58">
        <v>0.42432373006016499</v>
      </c>
      <c r="F58">
        <v>0.26702034557000898</v>
      </c>
      <c r="G58">
        <v>0.41685741547136002</v>
      </c>
      <c r="H58">
        <v>0.52181146426907099</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72</v>
      </c>
      <c r="C59">
        <v>-2.9471206333326599E-2</v>
      </c>
      <c r="D59">
        <v>0.25345327151542402</v>
      </c>
      <c r="E59">
        <v>0.90743169913976995</v>
      </c>
      <c r="F59">
        <v>-5.2721640319234202E-2</v>
      </c>
      <c r="G59">
        <v>0.23878915478545201</v>
      </c>
      <c r="H59">
        <v>0.825257962819407</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76</v>
      </c>
      <c r="C60">
        <v>3.6671839461117302E-2</v>
      </c>
      <c r="D60">
        <v>0.258228586608577</v>
      </c>
      <c r="E60">
        <v>0.88706966630903294</v>
      </c>
      <c r="F60">
        <v>1.7042583679424201E-2</v>
      </c>
      <c r="G60">
        <v>0.24144302440507701</v>
      </c>
      <c r="H60">
        <v>0.94372696832444503</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78</v>
      </c>
      <c r="C61">
        <v>5.3466689436032999E-2</v>
      </c>
      <c r="D61">
        <v>0.227734899782645</v>
      </c>
      <c r="E61">
        <v>0.81438259431253202</v>
      </c>
      <c r="F61">
        <v>4.3393790352862997E-2</v>
      </c>
      <c r="G61">
        <v>0.21331907036245801</v>
      </c>
      <c r="H61">
        <v>0.83880521154735599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71</v>
      </c>
      <c r="C62">
        <v>-2.33215311709681E-2</v>
      </c>
      <c r="D62">
        <v>0.311160525975338</v>
      </c>
      <c r="E62">
        <v>0.94025436694198805</v>
      </c>
      <c r="F62">
        <v>4.1548241805338003E-3</v>
      </c>
      <c r="G62">
        <v>0.29130184872513498</v>
      </c>
      <c r="H62">
        <v>0.98862019693319303</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80</v>
      </c>
      <c r="C63">
        <v>-4.2710527005311E-2</v>
      </c>
      <c r="D63">
        <v>0.309942665582639</v>
      </c>
      <c r="E63">
        <v>0.89039739376775195</v>
      </c>
      <c r="F63">
        <v>-6.5523940477595299E-2</v>
      </c>
      <c r="G63">
        <v>0.28926126739024999</v>
      </c>
      <c r="H63">
        <v>0.82079572009951995</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70</v>
      </c>
      <c r="C64">
        <v>-0.35418381601656002</v>
      </c>
      <c r="D64">
        <v>0.42981901707292097</v>
      </c>
      <c r="E64">
        <v>0.40992244421233698</v>
      </c>
      <c r="F64">
        <v>-0.25932880118351898</v>
      </c>
      <c r="G64">
        <v>0.39470094347323498</v>
      </c>
      <c r="H64">
        <v>0.51116416758413596</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82</v>
      </c>
      <c r="C65">
        <v>0.17390157308663001</v>
      </c>
      <c r="D65">
        <v>0.390956594519413</v>
      </c>
      <c r="E65">
        <v>0.65645675227602795</v>
      </c>
      <c r="F65">
        <v>0.13266949622628099</v>
      </c>
      <c r="G65">
        <v>0.36857303404609199</v>
      </c>
      <c r="H65">
        <v>0.71888121237496905</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81</v>
      </c>
      <c r="C66">
        <v>0.15526922024199899</v>
      </c>
      <c r="D66">
        <v>0.31519604702683401</v>
      </c>
      <c r="E66">
        <v>0.62228706983015203</v>
      </c>
      <c r="F66">
        <v>8.1035034001195397E-2</v>
      </c>
      <c r="G66">
        <v>0.29073133012459901</v>
      </c>
      <c r="H66">
        <v>0.78045338325143698</v>
      </c>
      <c r="I66" t="s">
        <v>169</v>
      </c>
      <c r="J66" t="s">
        <v>169</v>
      </c>
      <c r="K66" t="s">
        <v>169</v>
      </c>
      <c r="L66" t="s">
        <v>169</v>
      </c>
      <c r="M66" t="s">
        <v>169</v>
      </c>
      <c r="N66" t="s">
        <v>169</v>
      </c>
      <c r="P66" t="str">
        <f t="shared" si="4"/>
        <v/>
      </c>
      <c r="Q66" t="str">
        <f t="shared" si="5"/>
        <v/>
      </c>
      <c r="R66" t="str">
        <f t="shared" si="6"/>
        <v/>
      </c>
      <c r="S66" t="str">
        <f t="shared" si="7"/>
        <v/>
      </c>
    </row>
    <row r="67" spans="1:19" x14ac:dyDescent="0.25">
      <c r="B67" t="s">
        <v>68</v>
      </c>
      <c r="C67">
        <v>0.28848145831313499</v>
      </c>
      <c r="D67">
        <v>0.41662935896922998</v>
      </c>
      <c r="E67">
        <v>0.48867518031148999</v>
      </c>
      <c r="F67">
        <v>0.29180377794686402</v>
      </c>
      <c r="G67">
        <v>0.39077702690236399</v>
      </c>
      <c r="H67">
        <v>0.45522833588433298</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83</v>
      </c>
      <c r="C68">
        <v>-0.32083781957795099</v>
      </c>
      <c r="D68">
        <v>1.0703310276298601</v>
      </c>
      <c r="E68">
        <v>0.76436351341128606</v>
      </c>
      <c r="F68">
        <v>-6.5776874088787601E-2</v>
      </c>
      <c r="G68">
        <v>1.02380974713924</v>
      </c>
      <c r="H68">
        <v>0.94877342244042395</v>
      </c>
      <c r="I68" t="s">
        <v>169</v>
      </c>
      <c r="J68" t="s">
        <v>169</v>
      </c>
      <c r="K68" t="s">
        <v>169</v>
      </c>
      <c r="L68" t="s">
        <v>169</v>
      </c>
      <c r="M68" t="s">
        <v>169</v>
      </c>
      <c r="N68" t="s">
        <v>169</v>
      </c>
      <c r="P68" t="str">
        <f t="shared" si="4"/>
        <v/>
      </c>
      <c r="Q68" t="str">
        <f t="shared" si="5"/>
        <v/>
      </c>
      <c r="R68" t="str">
        <f t="shared" si="6"/>
        <v/>
      </c>
      <c r="S68" t="str">
        <f t="shared" si="7"/>
        <v/>
      </c>
    </row>
    <row r="69" spans="1:19" x14ac:dyDescent="0.25">
      <c r="B69" t="s">
        <v>69</v>
      </c>
      <c r="C69">
        <v>1.4898955416895601</v>
      </c>
      <c r="D69">
        <v>1.32450059374674</v>
      </c>
      <c r="E69">
        <v>0.26064266750194398</v>
      </c>
      <c r="F69">
        <v>1.1526939809458701</v>
      </c>
      <c r="G69">
        <v>1.2700457573324999</v>
      </c>
      <c r="H69">
        <v>0.36408940639383602</v>
      </c>
      <c r="I69" t="s">
        <v>169</v>
      </c>
      <c r="J69" t="s">
        <v>169</v>
      </c>
      <c r="K69" t="s">
        <v>169</v>
      </c>
      <c r="L69" t="s">
        <v>169</v>
      </c>
      <c r="M69" t="s">
        <v>169</v>
      </c>
      <c r="N69" t="s">
        <v>169</v>
      </c>
      <c r="P69" t="str">
        <f t="shared" si="4"/>
        <v/>
      </c>
      <c r="Q69" t="str">
        <f t="shared" si="5"/>
        <v/>
      </c>
      <c r="R69" t="str">
        <f t="shared" si="6"/>
        <v/>
      </c>
      <c r="S69"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119</v>
      </c>
      <c r="C2">
        <v>-8.7323851359184204E-2</v>
      </c>
      <c r="D2">
        <v>0.14358652001012101</v>
      </c>
      <c r="E2">
        <v>0.54308009868723095</v>
      </c>
      <c r="F2">
        <v>-0.17269177931752</v>
      </c>
      <c r="G2">
        <v>0.12720478777441199</v>
      </c>
      <c r="H2">
        <v>0.17459423842893901</v>
      </c>
      <c r="I2">
        <v>-9.8389867707582901E-2</v>
      </c>
      <c r="J2">
        <v>0.142213051702402</v>
      </c>
      <c r="K2">
        <v>0.48903255819033098</v>
      </c>
      <c r="L2">
        <v>-0.176619466611173</v>
      </c>
      <c r="M2">
        <v>0.126226418043316</v>
      </c>
      <c r="N2">
        <v>0.16174479327567401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-1.48378868309608E-2</v>
      </c>
      <c r="D3">
        <v>5.5455529453545503E-2</v>
      </c>
      <c r="E3">
        <v>0.78903517306114701</v>
      </c>
      <c r="F3">
        <v>-3.0027463595682299E-2</v>
      </c>
      <c r="G3">
        <v>4.8036202221406601E-2</v>
      </c>
      <c r="H3">
        <v>0.53190496908094798</v>
      </c>
      <c r="I3">
        <v>-7.2177320913583004E-3</v>
      </c>
      <c r="J3">
        <v>5.4699759312801702E-2</v>
      </c>
      <c r="K3">
        <v>0.89502241066849997</v>
      </c>
      <c r="L3">
        <v>-1.7868468809742799E-2</v>
      </c>
      <c r="M3">
        <v>4.72292149308908E-2</v>
      </c>
      <c r="N3">
        <v>0.70518168864106601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-0.130036221490969</v>
      </c>
      <c r="D4">
        <v>6.7709707599112198E-2</v>
      </c>
      <c r="E4">
        <v>5.4795280000626598E-2</v>
      </c>
      <c r="F4">
        <v>-0.14772496811404201</v>
      </c>
      <c r="G4">
        <v>5.5457236503853098E-2</v>
      </c>
      <c r="H4">
        <v>7.7271843673521598E-3</v>
      </c>
      <c r="I4">
        <v>-0.12088969045681</v>
      </c>
      <c r="J4">
        <v>6.7083032695980205E-2</v>
      </c>
      <c r="K4">
        <v>7.1531180965012806E-2</v>
      </c>
      <c r="L4">
        <v>-0.13820301036954499</v>
      </c>
      <c r="M4">
        <v>5.48958918798583E-2</v>
      </c>
      <c r="N4">
        <v>1.1817506437203499E-2</v>
      </c>
      <c r="P4" t="str">
        <f t="shared" si="0"/>
        <v>^</v>
      </c>
      <c r="Q4" t="str">
        <f t="shared" si="1"/>
        <v>**</v>
      </c>
      <c r="R4" t="str">
        <f t="shared" si="2"/>
        <v>^</v>
      </c>
      <c r="S4" t="str">
        <f t="shared" si="3"/>
        <v>*</v>
      </c>
    </row>
    <row r="5" spans="1:19" x14ac:dyDescent="0.25">
      <c r="A5">
        <v>4</v>
      </c>
      <c r="B5" t="s">
        <v>25</v>
      </c>
      <c r="C5">
        <v>0.123896437617296</v>
      </c>
      <c r="D5">
        <v>7.6937793850370001E-2</v>
      </c>
      <c r="E5">
        <v>0.107322430029809</v>
      </c>
      <c r="F5">
        <v>0.12797353422739099</v>
      </c>
      <c r="G5">
        <v>6.6449106321431306E-2</v>
      </c>
      <c r="H5">
        <v>5.4118364357264102E-2</v>
      </c>
      <c r="I5">
        <v>0.14170091503686799</v>
      </c>
      <c r="J5">
        <v>7.5632983852070498E-2</v>
      </c>
      <c r="K5">
        <v>6.0994776614639701E-2</v>
      </c>
      <c r="L5">
        <v>0.15237281142102399</v>
      </c>
      <c r="M5">
        <v>6.5139036138399803E-2</v>
      </c>
      <c r="N5">
        <v>1.9325420157742398E-2</v>
      </c>
      <c r="P5" t="str">
        <f t="shared" si="0"/>
        <v/>
      </c>
      <c r="Q5" t="str">
        <f t="shared" si="1"/>
        <v>^</v>
      </c>
      <c r="R5" t="str">
        <f t="shared" si="2"/>
        <v>^</v>
      </c>
      <c r="S5" t="str">
        <f t="shared" si="3"/>
        <v>*</v>
      </c>
    </row>
    <row r="6" spans="1:19" x14ac:dyDescent="0.25">
      <c r="A6">
        <v>5</v>
      </c>
      <c r="B6" t="s">
        <v>26</v>
      </c>
      <c r="C6">
        <v>1.5204701679385301E-2</v>
      </c>
      <c r="D6">
        <v>0.12576068487168601</v>
      </c>
      <c r="E6">
        <v>0.90376876284441399</v>
      </c>
      <c r="F6">
        <v>2.8779981704994899E-2</v>
      </c>
      <c r="G6">
        <v>0.11131291313359799</v>
      </c>
      <c r="H6">
        <v>0.79598227163127999</v>
      </c>
      <c r="I6">
        <v>1.1822173137961999E-3</v>
      </c>
      <c r="J6">
        <v>0.123955959457052</v>
      </c>
      <c r="K6">
        <v>0.99239037278891096</v>
      </c>
      <c r="L6">
        <v>1.43991527614706E-2</v>
      </c>
      <c r="M6">
        <v>0.109649841090915</v>
      </c>
      <c r="N6">
        <v>0.89552263546427002</v>
      </c>
      <c r="P6" t="str">
        <f t="shared" si="0"/>
        <v/>
      </c>
      <c r="Q6" t="str">
        <f t="shared" si="1"/>
        <v/>
      </c>
      <c r="R6" t="str">
        <f t="shared" si="2"/>
        <v/>
      </c>
      <c r="S6" t="str">
        <f t="shared" si="3"/>
        <v/>
      </c>
    </row>
    <row r="7" spans="1:19" x14ac:dyDescent="0.25">
      <c r="A7">
        <v>6</v>
      </c>
      <c r="B7" t="s">
        <v>30</v>
      </c>
      <c r="C7">
        <v>-2.7188754449108898E-2</v>
      </c>
      <c r="D7">
        <v>7.02312325163887E-2</v>
      </c>
      <c r="E7">
        <v>0.69865852073888102</v>
      </c>
      <c r="F7">
        <v>3.3870196756988899E-3</v>
      </c>
      <c r="G7">
        <v>5.7761157850776998E-2</v>
      </c>
      <c r="H7">
        <v>0.95324015488930902</v>
      </c>
      <c r="I7">
        <v>-3.5390248266495297E-2</v>
      </c>
      <c r="J7">
        <v>6.9170951252189403E-2</v>
      </c>
      <c r="K7">
        <v>0.60890680283241405</v>
      </c>
      <c r="L7">
        <v>-1.23616816846524E-2</v>
      </c>
      <c r="M7">
        <v>5.65259566413353E-2</v>
      </c>
      <c r="N7">
        <v>0.82689126052843098</v>
      </c>
      <c r="P7" t="str">
        <f t="shared" si="0"/>
        <v/>
      </c>
      <c r="Q7" t="str">
        <f t="shared" si="1"/>
        <v/>
      </c>
      <c r="R7" t="str">
        <f t="shared" si="2"/>
        <v/>
      </c>
      <c r="S7" t="str">
        <f t="shared" si="3"/>
        <v/>
      </c>
    </row>
    <row r="8" spans="1:19" x14ac:dyDescent="0.25">
      <c r="A8">
        <v>7</v>
      </c>
      <c r="B8" t="s">
        <v>29</v>
      </c>
      <c r="C8">
        <v>-7.1503550447385197E-2</v>
      </c>
      <c r="D8">
        <v>6.2661901622274904E-2</v>
      </c>
      <c r="E8">
        <v>0.25382794936265801</v>
      </c>
      <c r="F8">
        <v>-5.27876579941444E-2</v>
      </c>
      <c r="G8">
        <v>5.2019012002914401E-2</v>
      </c>
      <c r="H8">
        <v>0.31021249681145302</v>
      </c>
      <c r="I8">
        <v>-7.6077001157496396E-2</v>
      </c>
      <c r="J8">
        <v>6.2117020383175299E-2</v>
      </c>
      <c r="K8">
        <v>0.22067440164035201</v>
      </c>
      <c r="L8">
        <v>-6.1834406095809098E-2</v>
      </c>
      <c r="M8">
        <v>5.1538941525959503E-2</v>
      </c>
      <c r="N8">
        <v>0.23023221937430999</v>
      </c>
      <c r="P8" t="str">
        <f t="shared" si="0"/>
        <v/>
      </c>
      <c r="Q8" t="str">
        <f t="shared" si="1"/>
        <v/>
      </c>
      <c r="R8" t="str">
        <f t="shared" si="2"/>
        <v/>
      </c>
      <c r="S8" t="str">
        <f t="shared" si="3"/>
        <v/>
      </c>
    </row>
    <row r="9" spans="1:19" x14ac:dyDescent="0.25">
      <c r="A9">
        <v>8</v>
      </c>
      <c r="B9" t="s">
        <v>27</v>
      </c>
      <c r="C9">
        <v>-0.14719312087179001</v>
      </c>
      <c r="D9">
        <v>0.17213386024188199</v>
      </c>
      <c r="E9">
        <v>0.39249110419914401</v>
      </c>
      <c r="F9">
        <v>-9.8575684857385298E-2</v>
      </c>
      <c r="G9">
        <v>0.15166107727232001</v>
      </c>
      <c r="H9">
        <v>0.51570932375268996</v>
      </c>
      <c r="I9">
        <v>-0.11670388004509701</v>
      </c>
      <c r="J9">
        <v>0.16317464822528599</v>
      </c>
      <c r="K9">
        <v>0.47448027565879602</v>
      </c>
      <c r="L9">
        <v>-5.6169274775276598E-2</v>
      </c>
      <c r="M9">
        <v>0.14103692030395801</v>
      </c>
      <c r="N9">
        <v>0.69043900797221103</v>
      </c>
      <c r="P9" t="str">
        <f t="shared" si="0"/>
        <v/>
      </c>
      <c r="Q9" t="str">
        <f t="shared" si="1"/>
        <v/>
      </c>
      <c r="R9" t="str">
        <f t="shared" si="2"/>
        <v/>
      </c>
      <c r="S9" t="str">
        <f t="shared" si="3"/>
        <v/>
      </c>
    </row>
    <row r="10" spans="1:19" x14ac:dyDescent="0.25">
      <c r="A10">
        <v>9</v>
      </c>
      <c r="B10" t="s">
        <v>28</v>
      </c>
      <c r="C10">
        <v>-0.115247140581323</v>
      </c>
      <c r="D10">
        <v>0.22225358107186899</v>
      </c>
      <c r="E10">
        <v>0.60408228530196495</v>
      </c>
      <c r="F10">
        <v>-1.5983695692244299E-2</v>
      </c>
      <c r="G10">
        <v>0.19102426931531499</v>
      </c>
      <c r="H10">
        <v>0.93331591690250404</v>
      </c>
      <c r="I10">
        <v>-9.7511289533440099E-2</v>
      </c>
      <c r="J10">
        <v>0.21324702015980901</v>
      </c>
      <c r="K10">
        <v>0.64747758100913599</v>
      </c>
      <c r="L10">
        <v>-8.0246093004589999E-3</v>
      </c>
      <c r="M10">
        <v>0.183425126633879</v>
      </c>
      <c r="N10">
        <v>0.965104726046076</v>
      </c>
      <c r="P10" t="str">
        <f t="shared" si="0"/>
        <v/>
      </c>
      <c r="Q10" t="str">
        <f t="shared" si="1"/>
        <v/>
      </c>
      <c r="R10" t="str">
        <f t="shared" si="2"/>
        <v/>
      </c>
      <c r="S10" t="str">
        <f t="shared" si="3"/>
        <v/>
      </c>
    </row>
    <row r="11" spans="1:19" x14ac:dyDescent="0.25">
      <c r="A11">
        <v>10</v>
      </c>
      <c r="B11" t="s">
        <v>31</v>
      </c>
      <c r="C11">
        <v>-6.5947372839820398E-2</v>
      </c>
      <c r="D11">
        <v>1.10252468954455E-2</v>
      </c>
      <c r="E11" s="1">
        <v>2.2110947517361999E-9</v>
      </c>
      <c r="F11">
        <v>-6.2726265486268598E-2</v>
      </c>
      <c r="G11">
        <v>9.6779855136413795E-3</v>
      </c>
      <c r="H11" s="1">
        <v>9.0914603483248E-11</v>
      </c>
      <c r="I11">
        <v>-6.4372771527552594E-2</v>
      </c>
      <c r="J11">
        <v>1.08980502395524E-2</v>
      </c>
      <c r="K11" s="1">
        <v>3.4878410160033001E-9</v>
      </c>
      <c r="L11">
        <v>-6.1423951281658298E-2</v>
      </c>
      <c r="M11">
        <v>9.5678779347842993E-3</v>
      </c>
      <c r="N11" s="1">
        <v>1.36445204969123E-10</v>
      </c>
      <c r="P11" t="str">
        <f t="shared" si="0"/>
        <v>***</v>
      </c>
      <c r="Q11" t="str">
        <f t="shared" si="1"/>
        <v>***</v>
      </c>
      <c r="R11" t="str">
        <f t="shared" si="2"/>
        <v>***</v>
      </c>
      <c r="S11" t="str">
        <f t="shared" si="3"/>
        <v>***</v>
      </c>
    </row>
    <row r="12" spans="1:19" x14ac:dyDescent="0.25">
      <c r="A12">
        <v>11</v>
      </c>
      <c r="B12" t="s">
        <v>172</v>
      </c>
      <c r="C12">
        <v>-2.6023787185675998E-2</v>
      </c>
      <c r="D12">
        <v>7.2699991721128898E-2</v>
      </c>
      <c r="E12">
        <v>0.72037223775515402</v>
      </c>
      <c r="F12">
        <v>-3.6306725540609097E-2</v>
      </c>
      <c r="G12">
        <v>6.7827416125982101E-2</v>
      </c>
      <c r="H12">
        <v>0.592455578885274</v>
      </c>
      <c r="I12">
        <v>-1.8859967892299601E-2</v>
      </c>
      <c r="J12">
        <v>7.1717002112058004E-2</v>
      </c>
      <c r="K12">
        <v>0.79256781416341404</v>
      </c>
      <c r="L12">
        <v>-2.12416818237782E-2</v>
      </c>
      <c r="M12">
        <v>6.6694930038107197E-2</v>
      </c>
      <c r="N12">
        <v>0.75011312475210501</v>
      </c>
      <c r="P12" t="str">
        <f t="shared" si="0"/>
        <v/>
      </c>
      <c r="Q12" t="str">
        <f t="shared" si="1"/>
        <v/>
      </c>
      <c r="R12" t="str">
        <f t="shared" si="2"/>
        <v/>
      </c>
      <c r="S12" t="str">
        <f t="shared" si="3"/>
        <v/>
      </c>
    </row>
    <row r="13" spans="1:19" x14ac:dyDescent="0.25">
      <c r="A13">
        <v>12</v>
      </c>
      <c r="B13" t="s">
        <v>32</v>
      </c>
      <c r="C13">
        <v>3.8654628338454802E-2</v>
      </c>
      <c r="D13">
        <v>3.8480668870749198E-2</v>
      </c>
      <c r="E13">
        <v>0.31512769997993201</v>
      </c>
      <c r="F13">
        <v>3.21319891871426E-2</v>
      </c>
      <c r="G13">
        <v>3.4604980849319802E-2</v>
      </c>
      <c r="H13">
        <v>0.35312932270243402</v>
      </c>
      <c r="I13">
        <v>3.4952807191904599E-2</v>
      </c>
      <c r="J13">
        <v>3.7867630720780997E-2</v>
      </c>
      <c r="K13">
        <v>0.35599366319395997</v>
      </c>
      <c r="L13">
        <v>3.0298309365185402E-2</v>
      </c>
      <c r="M13">
        <v>3.3981308369239301E-2</v>
      </c>
      <c r="N13">
        <v>0.37259830011437201</v>
      </c>
      <c r="P13" t="str">
        <f t="shared" si="0"/>
        <v/>
      </c>
      <c r="Q13" t="str">
        <f t="shared" si="1"/>
        <v/>
      </c>
      <c r="R13" t="str">
        <f t="shared" si="2"/>
        <v/>
      </c>
      <c r="S13" t="str">
        <f t="shared" si="3"/>
        <v/>
      </c>
    </row>
    <row r="14" spans="1:19" x14ac:dyDescent="0.25">
      <c r="A14">
        <v>13</v>
      </c>
      <c r="B14" t="s">
        <v>33</v>
      </c>
      <c r="C14">
        <v>1.5905789164693498E-2</v>
      </c>
      <c r="D14">
        <v>7.7231868308820298E-3</v>
      </c>
      <c r="E14">
        <v>3.9447779013663503E-2</v>
      </c>
      <c r="F14">
        <v>1.44314935959693E-2</v>
      </c>
      <c r="G14">
        <v>6.9296300808094E-3</v>
      </c>
      <c r="H14">
        <v>3.7289726784470401E-2</v>
      </c>
      <c r="I14">
        <v>1.40654193409616E-2</v>
      </c>
      <c r="J14">
        <v>7.6681341983435196E-3</v>
      </c>
      <c r="K14">
        <v>6.6614102592515295E-2</v>
      </c>
      <c r="L14">
        <v>1.2959194245490101E-2</v>
      </c>
      <c r="M14">
        <v>6.8782810035054398E-3</v>
      </c>
      <c r="N14">
        <v>5.9554891009651598E-2</v>
      </c>
      <c r="P14" t="str">
        <f t="shared" si="0"/>
        <v>*</v>
      </c>
      <c r="Q14" t="str">
        <f t="shared" si="1"/>
        <v>*</v>
      </c>
      <c r="R14" t="str">
        <f t="shared" si="2"/>
        <v>^</v>
      </c>
      <c r="S14" t="str">
        <f t="shared" si="3"/>
        <v>^</v>
      </c>
    </row>
    <row r="15" spans="1:19" x14ac:dyDescent="0.25">
      <c r="A15">
        <v>14</v>
      </c>
      <c r="B15" t="s">
        <v>117</v>
      </c>
      <c r="C15">
        <v>-2.6362597072749901E-2</v>
      </c>
      <c r="D15">
        <v>1.4131085463471501E-2</v>
      </c>
      <c r="E15">
        <v>6.2100876691034097E-2</v>
      </c>
      <c r="F15">
        <v>-2.3343601486215601E-2</v>
      </c>
      <c r="G15">
        <v>1.2186031652877599E-2</v>
      </c>
      <c r="H15">
        <v>5.5415619264723999E-2</v>
      </c>
      <c r="I15">
        <v>-2.4260180519033801E-2</v>
      </c>
      <c r="J15">
        <v>1.39871421363522E-2</v>
      </c>
      <c r="K15">
        <v>8.2835965148858604E-2</v>
      </c>
      <c r="L15">
        <v>-2.1575766461469199E-2</v>
      </c>
      <c r="M15">
        <v>1.20395221774074E-2</v>
      </c>
      <c r="N15">
        <v>7.3120424040941406E-2</v>
      </c>
      <c r="P15" t="str">
        <f t="shared" si="0"/>
        <v>^</v>
      </c>
      <c r="Q15" t="str">
        <f t="shared" si="1"/>
        <v>^</v>
      </c>
      <c r="R15" t="str">
        <f t="shared" si="2"/>
        <v>^</v>
      </c>
      <c r="S15" t="str">
        <f t="shared" si="3"/>
        <v>^</v>
      </c>
    </row>
    <row r="16" spans="1:19" x14ac:dyDescent="0.25">
      <c r="A16">
        <v>15</v>
      </c>
      <c r="B16" t="s">
        <v>34</v>
      </c>
      <c r="C16">
        <v>4.1744477274406099E-3</v>
      </c>
      <c r="D16">
        <v>1.1584871984781401E-3</v>
      </c>
      <c r="E16">
        <v>3.1412862377411298E-4</v>
      </c>
      <c r="F16">
        <v>3.4526635597551302E-3</v>
      </c>
      <c r="G16">
        <v>8.9330380816722305E-4</v>
      </c>
      <c r="H16">
        <v>1.1106660984305E-4</v>
      </c>
      <c r="I16">
        <v>4.07121981738568E-3</v>
      </c>
      <c r="J16">
        <v>1.14764955062491E-3</v>
      </c>
      <c r="K16">
        <v>3.8899190430474701E-4</v>
      </c>
      <c r="L16">
        <v>3.35232497772304E-3</v>
      </c>
      <c r="M16">
        <v>8.8227545135070797E-4</v>
      </c>
      <c r="N16">
        <v>1.4490916270534199E-4</v>
      </c>
      <c r="P16" t="str">
        <f t="shared" si="0"/>
        <v>***</v>
      </c>
      <c r="Q16" t="str">
        <f t="shared" si="1"/>
        <v>***</v>
      </c>
      <c r="R16" t="str">
        <f t="shared" si="2"/>
        <v>***</v>
      </c>
      <c r="S16" t="str">
        <f t="shared" si="3"/>
        <v>***</v>
      </c>
    </row>
    <row r="17" spans="1:19" x14ac:dyDescent="0.25">
      <c r="A17">
        <v>16</v>
      </c>
      <c r="B17" t="s">
        <v>35</v>
      </c>
      <c r="C17">
        <v>-2.7831827582022999E-4</v>
      </c>
      <c r="D17">
        <v>3.8744326721706001E-4</v>
      </c>
      <c r="E17">
        <v>0.47254404593572902</v>
      </c>
      <c r="F17">
        <v>-1.5338865555479999E-4</v>
      </c>
      <c r="G17">
        <v>3.6219599725239898E-4</v>
      </c>
      <c r="H17">
        <v>0.67193321595813404</v>
      </c>
      <c r="I17">
        <v>-3.7709707859543697E-4</v>
      </c>
      <c r="J17">
        <v>3.7062025910808899E-4</v>
      </c>
      <c r="K17">
        <v>0.30892722358795999</v>
      </c>
      <c r="L17">
        <v>-2.8371800285907601E-4</v>
      </c>
      <c r="M17">
        <v>3.4362628379712901E-4</v>
      </c>
      <c r="N17">
        <v>0.40899777259904102</v>
      </c>
      <c r="P17" t="str">
        <f t="shared" si="0"/>
        <v/>
      </c>
      <c r="Q17" t="str">
        <f t="shared" si="1"/>
        <v/>
      </c>
      <c r="R17" t="str">
        <f t="shared" si="2"/>
        <v/>
      </c>
      <c r="S17" t="str">
        <f t="shared" si="3"/>
        <v/>
      </c>
    </row>
    <row r="18" spans="1:19" x14ac:dyDescent="0.25">
      <c r="A18">
        <v>17</v>
      </c>
      <c r="B18" t="s">
        <v>36</v>
      </c>
      <c r="C18">
        <v>6.8902103373465196E-4</v>
      </c>
      <c r="D18">
        <v>2.3402860104432101E-4</v>
      </c>
      <c r="E18">
        <v>3.23817392178138E-3</v>
      </c>
      <c r="F18">
        <v>7.0806412530788495E-4</v>
      </c>
      <c r="G18">
        <v>1.9239020402615401E-4</v>
      </c>
      <c r="H18">
        <v>2.3291006099452499E-4</v>
      </c>
      <c r="I18">
        <v>6.8671455066971799E-4</v>
      </c>
      <c r="J18">
        <v>2.3108614891616001E-4</v>
      </c>
      <c r="K18">
        <v>2.9617326768537301E-3</v>
      </c>
      <c r="L18">
        <v>6.9665334087277802E-4</v>
      </c>
      <c r="M18">
        <v>1.90150806081674E-4</v>
      </c>
      <c r="N18">
        <v>2.4860900494921102E-4</v>
      </c>
      <c r="P18" t="str">
        <f t="shared" si="0"/>
        <v>**</v>
      </c>
      <c r="Q18" t="str">
        <f t="shared" si="1"/>
        <v>***</v>
      </c>
      <c r="R18" t="str">
        <f t="shared" si="2"/>
        <v>**</v>
      </c>
      <c r="S18" t="str">
        <f t="shared" si="3"/>
        <v>***</v>
      </c>
    </row>
    <row r="19" spans="1:19" x14ac:dyDescent="0.25">
      <c r="A19">
        <v>18</v>
      </c>
      <c r="B19" t="s">
        <v>37</v>
      </c>
      <c r="C19">
        <v>-6.5282813697453701E-2</v>
      </c>
      <c r="D19">
        <v>5.2159544117711697E-2</v>
      </c>
      <c r="E19">
        <v>0.210716155884592</v>
      </c>
      <c r="F19">
        <v>-5.0014991621930599E-2</v>
      </c>
      <c r="G19">
        <v>4.6951022250846498E-2</v>
      </c>
      <c r="H19">
        <v>0.28675881216389898</v>
      </c>
      <c r="I19">
        <v>-6.8561429621366105E-2</v>
      </c>
      <c r="J19">
        <v>5.1266627558610799E-2</v>
      </c>
      <c r="K19">
        <v>0.18110838374147101</v>
      </c>
      <c r="L19">
        <v>-5.6833598873834101E-2</v>
      </c>
      <c r="M19">
        <v>4.6210201317297799E-2</v>
      </c>
      <c r="N19">
        <v>0.21873721035233901</v>
      </c>
      <c r="P19" t="str">
        <f t="shared" si="0"/>
        <v/>
      </c>
      <c r="Q19" t="str">
        <f t="shared" si="1"/>
        <v/>
      </c>
      <c r="R19" t="str">
        <f t="shared" si="2"/>
        <v/>
      </c>
      <c r="S19" t="str">
        <f t="shared" si="3"/>
        <v/>
      </c>
    </row>
    <row r="20" spans="1:19" x14ac:dyDescent="0.25">
      <c r="A20">
        <v>19</v>
      </c>
      <c r="B20" t="s">
        <v>38</v>
      </c>
      <c r="C20">
        <v>-0.130200761637356</v>
      </c>
      <c r="D20">
        <v>7.5568170070954205E-2</v>
      </c>
      <c r="E20">
        <v>8.4896172021385302E-2</v>
      </c>
      <c r="F20">
        <v>-0.147249011320985</v>
      </c>
      <c r="G20">
        <v>6.6366602946797595E-2</v>
      </c>
      <c r="H20">
        <v>2.65056748558819E-2</v>
      </c>
      <c r="I20">
        <v>-0.14205615364426</v>
      </c>
      <c r="J20">
        <v>7.4797149494783804E-2</v>
      </c>
      <c r="K20">
        <v>5.7535711892588402E-2</v>
      </c>
      <c r="L20">
        <v>-0.15532237678160599</v>
      </c>
      <c r="M20">
        <v>6.5703854344317705E-2</v>
      </c>
      <c r="N20">
        <v>1.8079952602918201E-2</v>
      </c>
      <c r="P20" t="str">
        <f t="shared" si="0"/>
        <v>^</v>
      </c>
      <c r="Q20" t="str">
        <f t="shared" si="1"/>
        <v>*</v>
      </c>
      <c r="R20" t="str">
        <f t="shared" si="2"/>
        <v>^</v>
      </c>
      <c r="S20" t="str">
        <f t="shared" si="3"/>
        <v>*</v>
      </c>
    </row>
    <row r="21" spans="1:19" x14ac:dyDescent="0.25">
      <c r="A21">
        <v>20</v>
      </c>
      <c r="B21" t="s">
        <v>40</v>
      </c>
      <c r="C21">
        <v>-0.28895973398055702</v>
      </c>
      <c r="D21">
        <v>7.84080022936436E-2</v>
      </c>
      <c r="E21">
        <v>2.2840225698495E-4</v>
      </c>
      <c r="F21">
        <v>-0.24664009030536499</v>
      </c>
      <c r="G21">
        <v>6.1099253234121603E-2</v>
      </c>
      <c r="H21" s="1">
        <v>5.4205537557262897E-5</v>
      </c>
      <c r="I21">
        <v>-0.29894116703048101</v>
      </c>
      <c r="J21">
        <v>7.7689900824760905E-2</v>
      </c>
      <c r="K21">
        <v>1.19145939995846E-4</v>
      </c>
      <c r="L21">
        <v>-0.26198848877494701</v>
      </c>
      <c r="M21">
        <v>6.0264108057931302E-2</v>
      </c>
      <c r="N21" s="1">
        <v>1.37799344729369E-5</v>
      </c>
      <c r="P21" t="str">
        <f t="shared" si="0"/>
        <v>***</v>
      </c>
      <c r="Q21" t="str">
        <f t="shared" si="1"/>
        <v>***</v>
      </c>
      <c r="R21" t="str">
        <f t="shared" si="2"/>
        <v>***</v>
      </c>
      <c r="S21" t="str">
        <f t="shared" si="3"/>
        <v>***</v>
      </c>
    </row>
    <row r="22" spans="1:19" x14ac:dyDescent="0.25">
      <c r="A22">
        <v>21</v>
      </c>
      <c r="B22" t="s">
        <v>41</v>
      </c>
      <c r="C22">
        <v>-0.101536725003465</v>
      </c>
      <c r="D22">
        <v>6.2018955075041099E-2</v>
      </c>
      <c r="E22">
        <v>0.10159107243297801</v>
      </c>
      <c r="F22">
        <v>-8.3213758041235694E-2</v>
      </c>
      <c r="G22">
        <v>4.8098405956046801E-2</v>
      </c>
      <c r="H22">
        <v>8.3617216574999695E-2</v>
      </c>
      <c r="I22">
        <v>-0.112049764859066</v>
      </c>
      <c r="J22">
        <v>6.1283159957520698E-2</v>
      </c>
      <c r="K22">
        <v>6.7490434136921004E-2</v>
      </c>
      <c r="L22">
        <v>-9.0703977154877699E-2</v>
      </c>
      <c r="M22">
        <v>4.7368684892792903E-2</v>
      </c>
      <c r="N22">
        <v>5.5511498810409697E-2</v>
      </c>
      <c r="P22" t="str">
        <f t="shared" si="0"/>
        <v/>
      </c>
      <c r="Q22" t="str">
        <f t="shared" si="1"/>
        <v>^</v>
      </c>
      <c r="R22" t="str">
        <f t="shared" si="2"/>
        <v>^</v>
      </c>
      <c r="S22" t="str">
        <f t="shared" si="3"/>
        <v>^</v>
      </c>
    </row>
    <row r="23" spans="1:19" x14ac:dyDescent="0.25">
      <c r="A23">
        <v>22</v>
      </c>
      <c r="B23" t="s">
        <v>39</v>
      </c>
      <c r="C23">
        <v>-0.139533148719994</v>
      </c>
      <c r="D23">
        <v>9.5888657783062894E-2</v>
      </c>
      <c r="E23">
        <v>0.14562552172144</v>
      </c>
      <c r="F23">
        <v>-0.18609488861689699</v>
      </c>
      <c r="G23">
        <v>7.2154472658305005E-2</v>
      </c>
      <c r="H23">
        <v>9.9052986685853796E-3</v>
      </c>
      <c r="I23">
        <v>-0.145471849777743</v>
      </c>
      <c r="J23">
        <v>9.4411266654209694E-2</v>
      </c>
      <c r="K23">
        <v>0.12335781071221701</v>
      </c>
      <c r="L23">
        <v>-0.18004216571291101</v>
      </c>
      <c r="M23">
        <v>7.0711505847967093E-2</v>
      </c>
      <c r="N23">
        <v>1.08918087192286E-2</v>
      </c>
      <c r="P23" t="str">
        <f t="shared" si="0"/>
        <v/>
      </c>
      <c r="Q23" t="str">
        <f t="shared" si="1"/>
        <v>**</v>
      </c>
      <c r="R23" t="str">
        <f t="shared" si="2"/>
        <v/>
      </c>
      <c r="S23" t="str">
        <f t="shared" si="3"/>
        <v>*</v>
      </c>
    </row>
    <row r="24" spans="1:19" x14ac:dyDescent="0.25">
      <c r="A24">
        <v>23</v>
      </c>
      <c r="B24" t="s">
        <v>43</v>
      </c>
      <c r="C24">
        <v>-6.2737968455077495E-2</v>
      </c>
      <c r="D24">
        <v>1.31792695483563E-2</v>
      </c>
      <c r="E24" s="1">
        <v>1.93255149061322E-6</v>
      </c>
      <c r="F24">
        <v>-6.0062258197825201E-2</v>
      </c>
      <c r="G24">
        <v>1.2305580465690399E-2</v>
      </c>
      <c r="H24" s="1">
        <v>1.05604938321791E-6</v>
      </c>
      <c r="I24">
        <v>-6.4320969625749694E-2</v>
      </c>
      <c r="J24">
        <v>1.30103680361509E-2</v>
      </c>
      <c r="K24" s="1">
        <v>7.6604871102059501E-7</v>
      </c>
      <c r="L24">
        <v>-6.1816159752285299E-2</v>
      </c>
      <c r="M24">
        <v>1.2151096702077001E-2</v>
      </c>
      <c r="N24" s="1">
        <v>3.6321511319754799E-7</v>
      </c>
      <c r="P24" t="str">
        <f t="shared" si="0"/>
        <v>***</v>
      </c>
      <c r="Q24" t="str">
        <f t="shared" si="1"/>
        <v>***</v>
      </c>
      <c r="R24" t="str">
        <f t="shared" si="2"/>
        <v>***</v>
      </c>
      <c r="S24" t="str">
        <f t="shared" si="3"/>
        <v>***</v>
      </c>
    </row>
    <row r="25" spans="1:19" x14ac:dyDescent="0.25">
      <c r="A25">
        <v>24</v>
      </c>
      <c r="B25" t="s">
        <v>44</v>
      </c>
      <c r="C25">
        <v>5.9112452068791899E-2</v>
      </c>
      <c r="D25">
        <v>4.9878396725515799E-2</v>
      </c>
      <c r="E25">
        <v>0.23596551423149301</v>
      </c>
      <c r="F25">
        <v>4.9243101204461202E-2</v>
      </c>
      <c r="G25">
        <v>4.6874134190018603E-2</v>
      </c>
      <c r="H25">
        <v>0.29347041750520703</v>
      </c>
      <c r="I25">
        <v>7.1241421812103398E-2</v>
      </c>
      <c r="J25">
        <v>4.8549550057290003E-2</v>
      </c>
      <c r="K25">
        <v>0.14226832695831601</v>
      </c>
      <c r="L25">
        <v>6.0455555254204499E-2</v>
      </c>
      <c r="M25">
        <v>4.5376666004307398E-2</v>
      </c>
      <c r="N25">
        <v>0.182760011920199</v>
      </c>
      <c r="P25" t="str">
        <f t="shared" si="0"/>
        <v/>
      </c>
      <c r="Q25" t="str">
        <f t="shared" si="1"/>
        <v/>
      </c>
      <c r="R25" t="str">
        <f t="shared" si="2"/>
        <v/>
      </c>
      <c r="S25" t="str">
        <f t="shared" si="3"/>
        <v/>
      </c>
    </row>
    <row r="26" spans="1:19" x14ac:dyDescent="0.25">
      <c r="A26">
        <v>25</v>
      </c>
      <c r="B26" t="s">
        <v>130</v>
      </c>
      <c r="C26">
        <v>1.14636451010219</v>
      </c>
      <c r="D26">
        <v>0.42375658175669201</v>
      </c>
      <c r="E26">
        <v>6.8254447836898499E-3</v>
      </c>
      <c r="F26">
        <v>1.14265684041293</v>
      </c>
      <c r="G26">
        <v>0.40440457064652602</v>
      </c>
      <c r="H26">
        <v>4.7202615579645998E-3</v>
      </c>
      <c r="I26">
        <v>-0.12855424494475501</v>
      </c>
      <c r="J26">
        <v>5.61481402600989E-2</v>
      </c>
      <c r="K26">
        <v>2.2047136818604401E-2</v>
      </c>
      <c r="L26">
        <v>-0.12535202408157001</v>
      </c>
      <c r="M26">
        <v>5.1795251143126803E-2</v>
      </c>
      <c r="N26">
        <v>1.5514314433874399E-2</v>
      </c>
      <c r="P26" t="str">
        <f t="shared" si="0"/>
        <v>**</v>
      </c>
      <c r="Q26" t="str">
        <f t="shared" si="1"/>
        <v>**</v>
      </c>
      <c r="R26" t="str">
        <f t="shared" si="2"/>
        <v>*</v>
      </c>
      <c r="S26" t="str">
        <f t="shared" si="3"/>
        <v>*</v>
      </c>
    </row>
    <row r="27" spans="1:19" x14ac:dyDescent="0.25">
      <c r="A27">
        <v>26</v>
      </c>
      <c r="B27" t="s">
        <v>144</v>
      </c>
      <c r="C27">
        <v>0.75874890890189595</v>
      </c>
      <c r="D27">
        <v>0.49726486700789202</v>
      </c>
      <c r="E27">
        <v>0.12704857197873301</v>
      </c>
      <c r="F27">
        <v>0.76708369962168399</v>
      </c>
      <c r="G27">
        <v>0.47491034093725099</v>
      </c>
      <c r="H27">
        <v>0.10626350820172099</v>
      </c>
      <c r="I27">
        <v>-0.50442695263973103</v>
      </c>
      <c r="J27">
        <v>0.257605446283521</v>
      </c>
      <c r="K27">
        <v>5.02138495182076E-2</v>
      </c>
      <c r="L27">
        <v>-0.51797902889915304</v>
      </c>
      <c r="M27">
        <v>0.244908827278431</v>
      </c>
      <c r="N27">
        <v>3.4431040346187797E-2</v>
      </c>
      <c r="P27" t="str">
        <f t="shared" si="0"/>
        <v/>
      </c>
      <c r="Q27" t="str">
        <f t="shared" si="1"/>
        <v/>
      </c>
      <c r="R27" t="str">
        <f t="shared" si="2"/>
        <v>^</v>
      </c>
      <c r="S27" t="str">
        <f t="shared" si="3"/>
        <v>*</v>
      </c>
    </row>
    <row r="28" spans="1:19" x14ac:dyDescent="0.25">
      <c r="A28">
        <v>27</v>
      </c>
      <c r="B28" t="s">
        <v>46</v>
      </c>
      <c r="C28">
        <v>1.0286385463922101</v>
      </c>
      <c r="D28">
        <v>0.453797163717232</v>
      </c>
      <c r="E28">
        <v>2.3406333771337402E-2</v>
      </c>
      <c r="F28">
        <v>1.0305793320315499</v>
      </c>
      <c r="G28">
        <v>0.43223942725932701</v>
      </c>
      <c r="H28">
        <v>1.7112629188440899E-2</v>
      </c>
      <c r="I28">
        <v>-0.27487307013554602</v>
      </c>
      <c r="J28">
        <v>0.15724179021729101</v>
      </c>
      <c r="K28">
        <v>8.0448148042547102E-2</v>
      </c>
      <c r="L28">
        <v>-0.25820297186353602</v>
      </c>
      <c r="M28">
        <v>0.14770559186971299</v>
      </c>
      <c r="N28">
        <v>8.0448088244824106E-2</v>
      </c>
      <c r="P28" t="str">
        <f t="shared" si="0"/>
        <v>*</v>
      </c>
      <c r="Q28" t="str">
        <f t="shared" si="1"/>
        <v>*</v>
      </c>
      <c r="R28" t="str">
        <f t="shared" si="2"/>
        <v>^</v>
      </c>
      <c r="S28" t="str">
        <f t="shared" si="3"/>
        <v>^</v>
      </c>
    </row>
    <row r="29" spans="1:19" x14ac:dyDescent="0.25">
      <c r="A29">
        <v>28</v>
      </c>
      <c r="B29" t="s">
        <v>128</v>
      </c>
      <c r="C29">
        <v>0.73184143550659897</v>
      </c>
      <c r="D29">
        <v>0.48432132121230098</v>
      </c>
      <c r="E29">
        <v>0.13077166040430699</v>
      </c>
      <c r="F29">
        <v>0.74746688112890303</v>
      </c>
      <c r="G29">
        <v>0.46177681471677701</v>
      </c>
      <c r="H29">
        <v>0.105517070828767</v>
      </c>
      <c r="I29">
        <v>-0.49101190730709399</v>
      </c>
      <c r="J29">
        <v>0.221041289670631</v>
      </c>
      <c r="K29">
        <v>2.6326701862137401E-2</v>
      </c>
      <c r="L29">
        <v>-0.46371984920425902</v>
      </c>
      <c r="M29">
        <v>0.208439153784929</v>
      </c>
      <c r="N29">
        <v>2.6099687906772001E-2</v>
      </c>
      <c r="P29" t="str">
        <f t="shared" si="0"/>
        <v/>
      </c>
      <c r="Q29" t="str">
        <f t="shared" si="1"/>
        <v/>
      </c>
      <c r="R29" t="str">
        <f t="shared" si="2"/>
        <v>*</v>
      </c>
      <c r="S29" t="str">
        <f t="shared" si="3"/>
        <v>*</v>
      </c>
    </row>
    <row r="30" spans="1:19" x14ac:dyDescent="0.25">
      <c r="A30">
        <v>29</v>
      </c>
      <c r="B30" t="s">
        <v>129</v>
      </c>
      <c r="C30">
        <v>0.65644845013997299</v>
      </c>
      <c r="D30">
        <v>0.46573592091781202</v>
      </c>
      <c r="E30">
        <v>0.15869138980346301</v>
      </c>
      <c r="F30">
        <v>0.66094817065617995</v>
      </c>
      <c r="G30">
        <v>0.44336638444048598</v>
      </c>
      <c r="H30">
        <v>0.136027301589115</v>
      </c>
      <c r="I30">
        <v>-0.55240964953028704</v>
      </c>
      <c r="J30">
        <v>0.188076225984109</v>
      </c>
      <c r="K30">
        <v>3.3123496844810201E-3</v>
      </c>
      <c r="L30">
        <v>-0.55818227185302505</v>
      </c>
      <c r="M30">
        <v>0.177446071617749</v>
      </c>
      <c r="N30">
        <v>1.6572126718532401E-3</v>
      </c>
      <c r="P30" t="str">
        <f t="shared" si="0"/>
        <v/>
      </c>
      <c r="Q30" t="str">
        <f t="shared" si="1"/>
        <v/>
      </c>
      <c r="R30" t="str">
        <f t="shared" si="2"/>
        <v>**</v>
      </c>
      <c r="S30" t="str">
        <f t="shared" si="3"/>
        <v>**</v>
      </c>
    </row>
    <row r="31" spans="1:19" x14ac:dyDescent="0.25">
      <c r="A31">
        <v>30</v>
      </c>
      <c r="B31" t="s">
        <v>45</v>
      </c>
      <c r="C31">
        <v>1.5486358924714601</v>
      </c>
      <c r="D31">
        <v>0.63939013706634595</v>
      </c>
      <c r="E31">
        <v>1.5433159756037099E-2</v>
      </c>
      <c r="F31">
        <v>1.5557782296246201</v>
      </c>
      <c r="G31">
        <v>0.61412140336189802</v>
      </c>
      <c r="H31">
        <v>1.12981351416207E-2</v>
      </c>
      <c r="I31">
        <v>0.365523099551125</v>
      </c>
      <c r="J31">
        <v>0.46800348917178802</v>
      </c>
      <c r="K31">
        <v>0.434786943537883</v>
      </c>
      <c r="L31">
        <v>0.39008956516624799</v>
      </c>
      <c r="M31">
        <v>0.45012797193278398</v>
      </c>
      <c r="N31">
        <v>0.38615066294327799</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0.25131413029574801</v>
      </c>
      <c r="D32">
        <v>0.14741531207140299</v>
      </c>
      <c r="E32">
        <v>8.8231090798513406E-2</v>
      </c>
      <c r="F32">
        <v>0.21083764142968001</v>
      </c>
      <c r="G32">
        <v>0.13719280324265001</v>
      </c>
      <c r="H32">
        <v>0.124342755165591</v>
      </c>
      <c r="I32" t="s">
        <v>169</v>
      </c>
      <c r="J32" t="s">
        <v>169</v>
      </c>
      <c r="K32" t="s">
        <v>169</v>
      </c>
      <c r="L32" t="s">
        <v>169</v>
      </c>
      <c r="M32" t="s">
        <v>169</v>
      </c>
      <c r="N32" t="s">
        <v>169</v>
      </c>
      <c r="P32" t="str">
        <f t="shared" si="4"/>
        <v>^</v>
      </c>
      <c r="Q32" t="str">
        <f t="shared" si="5"/>
        <v/>
      </c>
      <c r="R32" t="str">
        <f t="shared" si="6"/>
        <v/>
      </c>
      <c r="S32" t="str">
        <f t="shared" si="7"/>
        <v/>
      </c>
    </row>
    <row r="33" spans="1:19" x14ac:dyDescent="0.25">
      <c r="A33">
        <v>32</v>
      </c>
      <c r="B33" t="s">
        <v>62</v>
      </c>
      <c r="C33">
        <v>-0.63890204975076004</v>
      </c>
      <c r="D33">
        <v>0.39601532180008903</v>
      </c>
      <c r="E33">
        <v>0.10667357205061601</v>
      </c>
      <c r="F33">
        <v>-0.64119635479320103</v>
      </c>
      <c r="G33">
        <v>0.37645848366170098</v>
      </c>
      <c r="H33">
        <v>8.8524551695704598E-2</v>
      </c>
      <c r="I33" t="s">
        <v>169</v>
      </c>
      <c r="J33" t="s">
        <v>169</v>
      </c>
      <c r="K33" t="s">
        <v>169</v>
      </c>
      <c r="L33" t="s">
        <v>169</v>
      </c>
      <c r="M33" t="s">
        <v>169</v>
      </c>
      <c r="N33" t="s">
        <v>169</v>
      </c>
      <c r="P33" t="str">
        <f t="shared" si="4"/>
        <v/>
      </c>
      <c r="Q33" t="str">
        <f t="shared" si="5"/>
        <v>^</v>
      </c>
      <c r="R33" t="str">
        <f t="shared" si="6"/>
        <v/>
      </c>
      <c r="S33" t="str">
        <f t="shared" si="7"/>
        <v/>
      </c>
    </row>
    <row r="34" spans="1:19" x14ac:dyDescent="0.25">
      <c r="A34">
        <v>33</v>
      </c>
      <c r="B34" t="s">
        <v>65</v>
      </c>
      <c r="C34">
        <v>-0.59629892264897999</v>
      </c>
      <c r="D34">
        <v>0.431094630113317</v>
      </c>
      <c r="E34">
        <v>0.16659727089302301</v>
      </c>
      <c r="F34">
        <v>-0.63752786623078095</v>
      </c>
      <c r="G34">
        <v>0.408403910563364</v>
      </c>
      <c r="H34">
        <v>0.11851834237334</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67</v>
      </c>
      <c r="C35">
        <v>-0.50506957392257801</v>
      </c>
      <c r="D35">
        <v>0.40402625102832301</v>
      </c>
      <c r="E35">
        <v>0.211266312742561</v>
      </c>
      <c r="F35">
        <v>-0.484268070336004</v>
      </c>
      <c r="G35">
        <v>0.38387865911406499</v>
      </c>
      <c r="H35">
        <v>0.20712393719180799</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-0.18929932879995701</v>
      </c>
      <c r="D36">
        <v>0.43289343107213102</v>
      </c>
      <c r="E36">
        <v>0.66190211815353595</v>
      </c>
      <c r="F36">
        <v>-0.30690667921349202</v>
      </c>
      <c r="G36">
        <v>0.40767422258827701</v>
      </c>
      <c r="H36">
        <v>0.45155606559645001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-0.358459532969646</v>
      </c>
      <c r="D37">
        <v>0.47650080992802202</v>
      </c>
      <c r="E37">
        <v>0.45188584250036401</v>
      </c>
      <c r="F37">
        <v>-0.39608880105503702</v>
      </c>
      <c r="G37">
        <v>0.452019710474519</v>
      </c>
      <c r="H37">
        <v>0.38088628878619302</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61</v>
      </c>
      <c r="C38">
        <v>-0.38364951025993099</v>
      </c>
      <c r="D38">
        <v>0.410440129328694</v>
      </c>
      <c r="E38">
        <v>0.34992895905579602</v>
      </c>
      <c r="F38">
        <v>-0.39687671943050201</v>
      </c>
      <c r="G38">
        <v>0.38924327970345801</v>
      </c>
      <c r="H38">
        <v>0.30791299847595899</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53</v>
      </c>
      <c r="C39">
        <v>-0.92817627750981202</v>
      </c>
      <c r="D39">
        <v>1.10151537560615</v>
      </c>
      <c r="E39">
        <v>0.39943216884361399</v>
      </c>
      <c r="F39">
        <v>-1.18717245130016</v>
      </c>
      <c r="G39">
        <v>1.07294249544055</v>
      </c>
      <c r="H39">
        <v>0.268525654538389</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52</v>
      </c>
      <c r="C40">
        <v>-0.81690674948630304</v>
      </c>
      <c r="D40">
        <v>0.87647376458556703</v>
      </c>
      <c r="E40">
        <v>0.35131694943306402</v>
      </c>
      <c r="F40">
        <v>-0.85673334351402097</v>
      </c>
      <c r="G40">
        <v>0.82225706212715999</v>
      </c>
      <c r="H40">
        <v>0.29744467384268097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57</v>
      </c>
      <c r="C41">
        <v>-0.47696775343875403</v>
      </c>
      <c r="D41">
        <v>0.46625566311724198</v>
      </c>
      <c r="E41">
        <v>0.30631980170516099</v>
      </c>
      <c r="F41">
        <v>-0.462452875639279</v>
      </c>
      <c r="G41">
        <v>0.443729965270097</v>
      </c>
      <c r="H41">
        <v>0.29732156853637798</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-0.40889164331950301</v>
      </c>
      <c r="D42">
        <v>0.62456511947175897</v>
      </c>
      <c r="E42">
        <v>0.51267241180497003</v>
      </c>
      <c r="F42">
        <v>-0.319403181648794</v>
      </c>
      <c r="G42">
        <v>0.58305048399022796</v>
      </c>
      <c r="H42">
        <v>0.58381966723321099</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64</v>
      </c>
      <c r="C43">
        <v>-0.648950951970374</v>
      </c>
      <c r="D43">
        <v>0.43153039584972003</v>
      </c>
      <c r="E43">
        <v>0.13262359471766</v>
      </c>
      <c r="F43">
        <v>-0.61480051007909997</v>
      </c>
      <c r="G43">
        <v>0.40630058562286198</v>
      </c>
      <c r="H43">
        <v>0.130237324405969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59</v>
      </c>
      <c r="C44">
        <v>-0.32982137081504098</v>
      </c>
      <c r="D44">
        <v>0.41682584220990698</v>
      </c>
      <c r="E44">
        <v>0.42878702942785302</v>
      </c>
      <c r="F44">
        <v>-0.36618162085267603</v>
      </c>
      <c r="G44">
        <v>0.39529734427149998</v>
      </c>
      <c r="H44">
        <v>0.35426684518898799</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-0.49366096678995403</v>
      </c>
      <c r="D45">
        <v>0.41776933164952301</v>
      </c>
      <c r="E45">
        <v>0.23734096047895301</v>
      </c>
      <c r="F45">
        <v>-0.43613165480590299</v>
      </c>
      <c r="G45">
        <v>0.39477559117703098</v>
      </c>
      <c r="H45">
        <v>0.26926428582893203</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60</v>
      </c>
      <c r="C46">
        <v>-0.616433098542708</v>
      </c>
      <c r="D46">
        <v>0.45008462193424698</v>
      </c>
      <c r="E46">
        <v>0.17081374241147099</v>
      </c>
      <c r="F46">
        <v>-0.54887650153895895</v>
      </c>
      <c r="G46">
        <v>0.42531032084006198</v>
      </c>
      <c r="H46">
        <v>0.196866071856695</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49</v>
      </c>
      <c r="C47">
        <v>-7.8542019455545703E-2</v>
      </c>
      <c r="D47">
        <v>0.56087569410510196</v>
      </c>
      <c r="E47">
        <v>0.88863263036052398</v>
      </c>
      <c r="F47">
        <v>-0.134185874309939</v>
      </c>
      <c r="G47">
        <v>0.525050396656767</v>
      </c>
      <c r="H47">
        <v>0.79828473244928499</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50</v>
      </c>
      <c r="C48">
        <v>-0.74266119540126596</v>
      </c>
      <c r="D48">
        <v>0.52275307093691403</v>
      </c>
      <c r="E48">
        <v>0.155411833180715</v>
      </c>
      <c r="F48">
        <v>-0.69706380641010302</v>
      </c>
      <c r="G48">
        <v>0.49180177777739897</v>
      </c>
      <c r="H48">
        <v>0.15637553916865099</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48</v>
      </c>
      <c r="C49">
        <v>-0.44411212359355601</v>
      </c>
      <c r="D49">
        <v>0.52531809309266098</v>
      </c>
      <c r="E49">
        <v>0.39787882402772101</v>
      </c>
      <c r="F49">
        <v>-0.48450593286754101</v>
      </c>
      <c r="G49">
        <v>0.49229233826003299</v>
      </c>
      <c r="H49">
        <v>0.32502536059529102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55</v>
      </c>
      <c r="C50">
        <v>-0.36289359199667698</v>
      </c>
      <c r="D50">
        <v>0.47054942977084802</v>
      </c>
      <c r="E50">
        <v>0.44058099896105102</v>
      </c>
      <c r="F50">
        <v>-0.33382037781159302</v>
      </c>
      <c r="G50">
        <v>0.44489529769898101</v>
      </c>
      <c r="H50">
        <v>0.45305315125617401</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51</v>
      </c>
      <c r="C51">
        <v>1.0948715489815</v>
      </c>
      <c r="D51">
        <v>1.117397529814</v>
      </c>
      <c r="E51">
        <v>0.327164771025863</v>
      </c>
      <c r="F51">
        <v>0.98667565585650596</v>
      </c>
      <c r="G51">
        <v>1.0845141878151701</v>
      </c>
      <c r="H51">
        <v>0.36293546146089201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56</v>
      </c>
      <c r="C52">
        <v>-7.4415745877066897E-2</v>
      </c>
      <c r="D52">
        <v>0.58634742688460495</v>
      </c>
      <c r="E52">
        <v>0.899008400324532</v>
      </c>
      <c r="F52">
        <v>-0.136270896876554</v>
      </c>
      <c r="G52">
        <v>0.55262697573047903</v>
      </c>
      <c r="H52">
        <v>0.80522748993516702</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63</v>
      </c>
      <c r="C53">
        <v>-0.78565405957801404</v>
      </c>
      <c r="D53">
        <v>0.67475046621186097</v>
      </c>
      <c r="E53">
        <v>0.24427718602048201</v>
      </c>
      <c r="F53">
        <v>-0.79116997190623095</v>
      </c>
      <c r="G53">
        <v>0.66633601071583604</v>
      </c>
      <c r="H53">
        <v>0.23509201384362199</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75</v>
      </c>
      <c r="C54">
        <v>-0.73931282448539104</v>
      </c>
      <c r="D54">
        <v>0.45496957368918101</v>
      </c>
      <c r="E54">
        <v>0.104168522117098</v>
      </c>
      <c r="F54">
        <v>-0.70140052145829301</v>
      </c>
      <c r="G54">
        <v>0.419931038117769</v>
      </c>
      <c r="H54">
        <v>9.4864869716125996E-2</v>
      </c>
      <c r="I54" t="s">
        <v>169</v>
      </c>
      <c r="J54" t="s">
        <v>169</v>
      </c>
      <c r="K54" t="s">
        <v>169</v>
      </c>
      <c r="L54" t="s">
        <v>169</v>
      </c>
      <c r="M54" t="s">
        <v>169</v>
      </c>
      <c r="N54" t="s">
        <v>169</v>
      </c>
      <c r="P54" t="str">
        <f t="shared" si="4"/>
        <v/>
      </c>
      <c r="Q54" t="str">
        <f t="shared" si="5"/>
        <v>^</v>
      </c>
      <c r="R54" t="str">
        <f t="shared" si="6"/>
        <v/>
      </c>
      <c r="S54" t="str">
        <f t="shared" si="7"/>
        <v/>
      </c>
    </row>
    <row r="55" spans="1:19" x14ac:dyDescent="0.25">
      <c r="A55">
        <v>54</v>
      </c>
      <c r="B55" t="s">
        <v>79</v>
      </c>
      <c r="C55">
        <v>-0.87461060446705496</v>
      </c>
      <c r="D55">
        <v>0.38709818580201799</v>
      </c>
      <c r="E55">
        <v>2.385835972984E-2</v>
      </c>
      <c r="F55">
        <v>-0.86734641977420901</v>
      </c>
      <c r="G55">
        <v>0.355953051955124</v>
      </c>
      <c r="H55">
        <v>1.48224749747661E-2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72</v>
      </c>
      <c r="C56">
        <v>-1.0648777732608601</v>
      </c>
      <c r="D56">
        <v>0.41351830628362402</v>
      </c>
      <c r="E56">
        <v>1.00192344828127E-2</v>
      </c>
      <c r="F56">
        <v>-0.96742776176691803</v>
      </c>
      <c r="G56">
        <v>0.38048034958931298</v>
      </c>
      <c r="H56">
        <v>1.1001586430937601E-2</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78</v>
      </c>
      <c r="C57">
        <v>-0.787898123444423</v>
      </c>
      <c r="D57">
        <v>0.38611226127814802</v>
      </c>
      <c r="E57">
        <v>4.1291260960341601E-2</v>
      </c>
      <c r="F57">
        <v>-0.78422179803563496</v>
      </c>
      <c r="G57">
        <v>0.35538467480404901</v>
      </c>
      <c r="H57">
        <v>2.73361197624645E-2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71</v>
      </c>
      <c r="C58">
        <v>-0.63393748666244099</v>
      </c>
      <c r="D58">
        <v>0.51664949534577198</v>
      </c>
      <c r="E58">
        <v>0.21981636673322599</v>
      </c>
      <c r="F58">
        <v>-0.68131517578318201</v>
      </c>
      <c r="G58">
        <v>0.48299925916136499</v>
      </c>
      <c r="H58">
        <v>0.158364777897092</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74</v>
      </c>
      <c r="C59">
        <v>-0.87845346040993</v>
      </c>
      <c r="D59">
        <v>0.41796782939789001</v>
      </c>
      <c r="E59">
        <v>3.5577367239990401E-2</v>
      </c>
      <c r="F59">
        <v>-0.87954988351658003</v>
      </c>
      <c r="G59">
        <v>0.38504465796392301</v>
      </c>
      <c r="H59">
        <v>2.23550695166999E-2</v>
      </c>
      <c r="I59" t="s">
        <v>169</v>
      </c>
      <c r="J59" t="s">
        <v>169</v>
      </c>
      <c r="K59" t="s">
        <v>169</v>
      </c>
      <c r="L59" t="s">
        <v>169</v>
      </c>
      <c r="M59" t="s">
        <v>169</v>
      </c>
      <c r="N59" t="s">
        <v>169</v>
      </c>
      <c r="P59" t="str">
        <f t="shared" si="4"/>
        <v>*</v>
      </c>
      <c r="Q59" t="str">
        <f t="shared" si="5"/>
        <v>*</v>
      </c>
      <c r="R59" t="str">
        <f t="shared" si="6"/>
        <v/>
      </c>
      <c r="S59" t="str">
        <f t="shared" si="7"/>
        <v/>
      </c>
    </row>
    <row r="60" spans="1:19" x14ac:dyDescent="0.25">
      <c r="A60">
        <v>59</v>
      </c>
      <c r="B60" t="s">
        <v>70</v>
      </c>
      <c r="C60">
        <v>-0.49852516078092701</v>
      </c>
      <c r="D60">
        <v>0.41369231368464399</v>
      </c>
      <c r="E60">
        <v>0.22817911251565801</v>
      </c>
      <c r="F60">
        <v>-0.50567297400619504</v>
      </c>
      <c r="G60">
        <v>0.37886973633513699</v>
      </c>
      <c r="H60">
        <v>0.18197841064963899</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84</v>
      </c>
      <c r="C61">
        <v>-0.71643471327360198</v>
      </c>
      <c r="D61">
        <v>0.41755139014030601</v>
      </c>
      <c r="E61">
        <v>8.6198637492062496E-2</v>
      </c>
      <c r="F61">
        <v>-0.71374450523043498</v>
      </c>
      <c r="G61">
        <v>0.385714339956654</v>
      </c>
      <c r="H61">
        <v>6.4248940398205806E-2</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77</v>
      </c>
      <c r="C62">
        <v>-0.83881059895097299</v>
      </c>
      <c r="D62">
        <v>0.39791024339814002</v>
      </c>
      <c r="E62">
        <v>3.5027553649531702E-2</v>
      </c>
      <c r="F62">
        <v>-0.879372236824423</v>
      </c>
      <c r="G62">
        <v>0.366019408661581</v>
      </c>
      <c r="H62">
        <v>1.6282144354388101E-2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82</v>
      </c>
      <c r="C63">
        <v>-0.63540859255140003</v>
      </c>
      <c r="D63">
        <v>0.421925205542376</v>
      </c>
      <c r="E63">
        <v>0.132073724699417</v>
      </c>
      <c r="F63">
        <v>-0.65786176631054505</v>
      </c>
      <c r="G63">
        <v>0.38953513289664599</v>
      </c>
      <c r="H63">
        <v>9.1250463890064401E-2</v>
      </c>
      <c r="I63" t="s">
        <v>169</v>
      </c>
      <c r="J63" t="s">
        <v>169</v>
      </c>
      <c r="K63" t="s">
        <v>169</v>
      </c>
      <c r="L63" t="s">
        <v>169</v>
      </c>
      <c r="M63" t="s">
        <v>169</v>
      </c>
      <c r="N63" t="s">
        <v>169</v>
      </c>
      <c r="P63" t="str">
        <f t="shared" si="4"/>
        <v/>
      </c>
      <c r="Q63" t="str">
        <f t="shared" si="5"/>
        <v>^</v>
      </c>
      <c r="R63" t="str">
        <f t="shared" si="6"/>
        <v/>
      </c>
      <c r="S63" t="str">
        <f t="shared" si="7"/>
        <v/>
      </c>
    </row>
    <row r="64" spans="1:19" x14ac:dyDescent="0.25">
      <c r="A64">
        <v>63</v>
      </c>
      <c r="B64" t="s">
        <v>81</v>
      </c>
      <c r="C64">
        <v>-1.04715289161962</v>
      </c>
      <c r="D64">
        <v>0.42443458355562003</v>
      </c>
      <c r="E64">
        <v>1.36185129262218E-2</v>
      </c>
      <c r="F64">
        <v>-1.00973200407886</v>
      </c>
      <c r="G64">
        <v>0.39286078655490198</v>
      </c>
      <c r="H64">
        <v>1.0163891301178399E-2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68</v>
      </c>
      <c r="C65">
        <v>-0.954912964907768</v>
      </c>
      <c r="D65">
        <v>0.54269298455933102</v>
      </c>
      <c r="E65">
        <v>7.8478656365166294E-2</v>
      </c>
      <c r="F65">
        <v>-0.87839120143673299</v>
      </c>
      <c r="G65">
        <v>0.50930754977845405</v>
      </c>
      <c r="H65">
        <v>8.4585632940732805E-2</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76</v>
      </c>
      <c r="C66">
        <v>-1.2966555818118</v>
      </c>
      <c r="D66">
        <v>0.46669904863494599</v>
      </c>
      <c r="E66">
        <v>5.4634910956325999E-3</v>
      </c>
      <c r="F66">
        <v>-1.2317673538121401</v>
      </c>
      <c r="G66">
        <v>0.432173046855863</v>
      </c>
      <c r="H66">
        <v>4.3695644548667903E-3</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83</v>
      </c>
      <c r="C67">
        <v>-1.16292455585207</v>
      </c>
      <c r="D67">
        <v>0.85456139851395296</v>
      </c>
      <c r="E67">
        <v>0.17356306618287801</v>
      </c>
      <c r="F67">
        <v>-0.88722175464556696</v>
      </c>
      <c r="G67">
        <v>0.790492243641857</v>
      </c>
      <c r="H67">
        <v>0.261706780802616</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80</v>
      </c>
      <c r="C68">
        <v>-0.82255839068940195</v>
      </c>
      <c r="D68">
        <v>0.57931791127496102</v>
      </c>
      <c r="E68">
        <v>0.155644391257035</v>
      </c>
      <c r="F68">
        <v>-0.70034259534143595</v>
      </c>
      <c r="G68">
        <v>0.54271095615748999</v>
      </c>
      <c r="H68">
        <v>0.19689366732444999</v>
      </c>
      <c r="I68" t="s">
        <v>169</v>
      </c>
      <c r="J68" t="s">
        <v>169</v>
      </c>
      <c r="K68" t="s">
        <v>169</v>
      </c>
      <c r="L68" t="s">
        <v>169</v>
      </c>
      <c r="M68" t="s">
        <v>169</v>
      </c>
      <c r="N68" t="s">
        <v>169</v>
      </c>
      <c r="P68" t="str">
        <f t="shared" si="4"/>
        <v/>
      </c>
      <c r="Q68" t="str">
        <f t="shared" si="5"/>
        <v/>
      </c>
      <c r="R68" t="str">
        <f t="shared" si="6"/>
        <v/>
      </c>
      <c r="S68" t="str">
        <f t="shared" si="7"/>
        <v/>
      </c>
    </row>
    <row r="69" spans="1:19" x14ac:dyDescent="0.25">
      <c r="B69" t="s">
        <v>69</v>
      </c>
      <c r="C69">
        <v>-0.33875209570692899</v>
      </c>
      <c r="D69">
        <v>0.59835018283321695</v>
      </c>
      <c r="E69">
        <v>0.57129620150582705</v>
      </c>
      <c r="F69">
        <v>-0.26642737217015899</v>
      </c>
      <c r="G69">
        <v>0.583405642160432</v>
      </c>
      <c r="H69">
        <v>0.64790392264839602</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-0.49621836540442499</v>
      </c>
      <c r="D70">
        <v>0.49784710550063399</v>
      </c>
      <c r="E70">
        <v>0.31889634451843202</v>
      </c>
      <c r="F70">
        <v>-0.60027627537716399</v>
      </c>
      <c r="G70">
        <v>0.46053913982286498</v>
      </c>
      <c r="H70">
        <v>0.19243115300583</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01" t="s">
        <v>302</v>
      </c>
      <c r="C1" s="101"/>
      <c r="D1" s="101"/>
      <c r="E1" s="101"/>
      <c r="F1" s="101"/>
      <c r="G1" s="101"/>
      <c r="H1" s="101"/>
      <c r="I1" s="101"/>
      <c r="J1" s="101"/>
      <c r="K1" s="101"/>
    </row>
    <row r="2" spans="2:12" x14ac:dyDescent="0.25">
      <c r="C2" s="13" t="s">
        <v>160</v>
      </c>
      <c r="D2" s="14" t="s">
        <v>161</v>
      </c>
      <c r="E2" s="14" t="s">
        <v>162</v>
      </c>
      <c r="F2" s="13" t="s">
        <v>163</v>
      </c>
      <c r="G2" s="14" t="s">
        <v>164</v>
      </c>
      <c r="H2" s="14" t="s">
        <v>165</v>
      </c>
      <c r="I2" s="13" t="s">
        <v>166</v>
      </c>
      <c r="J2" s="14" t="s">
        <v>167</v>
      </c>
      <c r="K2" s="14" t="s">
        <v>168</v>
      </c>
    </row>
    <row r="3" spans="2:12" x14ac:dyDescent="0.25">
      <c r="B3" s="91" t="s">
        <v>122</v>
      </c>
      <c r="C3" s="15" t="str">
        <f>_xlfn.CONCAT(FIXED(VLOOKUP($L3,outW!$B:N,2,0),4)," ",VLOOKUP($L3,outW!$B:$Z,15,0))</f>
        <v>-0.0866 ^</v>
      </c>
      <c r="D3" s="26" t="str">
        <f>_xlfn.CONCAT(FIXED(VLOOKUP($L3,outWF!$B:O,2,0),4)," ",VLOOKUP($L3,outWF!$B:$Z,15,0))</f>
        <v xml:space="preserve">-0.0633 </v>
      </c>
      <c r="E3" s="26" t="str">
        <f>_xlfn.CONCAT(FIXED(VLOOKUP($L3,outWM!$B:P,2,0),4)," ",VLOOKUP($L3,outWM!$B:$Z,15,0))</f>
        <v xml:space="preserve">-0.1264 </v>
      </c>
      <c r="F3" s="15" t="str">
        <f>_xlfn.CONCAT(FIXED(VLOOKUP($L3,outB!$B:Q,2,0),4)," ",VLOOKUP($L3,outB!$B:$Z,15,0))</f>
        <v xml:space="preserve">-0.0969 </v>
      </c>
      <c r="G3" s="26" t="str">
        <f>_xlfn.CONCAT(FIXED(VLOOKUP($L3,outBF!$B:R,2,0),4)," ",VLOOKUP($L3,outBF!$B:$Z,15,0))</f>
        <v xml:space="preserve">-0.0894 </v>
      </c>
      <c r="H3" s="26" t="str">
        <f>_xlfn.CONCAT(FIXED(VLOOKUP($L3,outBM!$B:S,2,0),4)," ",VLOOKUP($L3,outBM!$B:$Z,15,0))</f>
        <v xml:space="preserve">-0.1135 </v>
      </c>
      <c r="I3" s="15" t="str">
        <f>_xlfn.CONCAT(FIXED(VLOOKUP($L3,outH!$B:T,2,0),4)," ",VLOOKUP($L3,outH!$B:$Z,15,0))</f>
        <v xml:space="preserve">0.0025 </v>
      </c>
      <c r="J3" s="26" t="str">
        <f>_xlfn.CONCAT(FIXED(VLOOKUP($L3,outHF!$B:U,2,0),4)," ",VLOOKUP($L3,outHF!$B:$Z,15,0))</f>
        <v xml:space="preserve">0.0684 </v>
      </c>
      <c r="K3" s="26" t="str">
        <f>_xlfn.CONCAT(FIXED(VLOOKUP($L3,outHM!$B:V,2,0),4)," ",VLOOKUP($L3,outHM!$B:$Z,15,0))</f>
        <v xml:space="preserve">-0.0873 </v>
      </c>
      <c r="L3" s="11" t="s">
        <v>119</v>
      </c>
    </row>
    <row r="4" spans="2:12" x14ac:dyDescent="0.25">
      <c r="B4" s="92" t="s">
        <v>1</v>
      </c>
      <c r="C4" s="13" t="str">
        <f>_xlfn.CONCAT("(",FIXED(VLOOKUP($L3,outW!$B:G,3,0),4),")")</f>
        <v>(0.0492)</v>
      </c>
      <c r="D4" s="27" t="str">
        <f>_xlfn.CONCAT("(",FIXED(VLOOKUP($L3,outWF!$B:H,3,0),4),")")</f>
        <v>(0.0630)</v>
      </c>
      <c r="E4" s="27" t="str">
        <f>_xlfn.CONCAT("(",FIXED(VLOOKUP($L3,outWM!$B:I,3,0),4),")")</f>
        <v>(0.0804)</v>
      </c>
      <c r="F4" s="13" t="str">
        <f>_xlfn.CONCAT("(",FIXED(VLOOKUP($L3,outB!$B:J,3,0),4),")")</f>
        <v>(0.0701)</v>
      </c>
      <c r="G4" s="27" t="str">
        <f>_xlfn.CONCAT("(",FIXED(VLOOKUP($L3,outBF!$B:K,3,0),4),")")</f>
        <v>(0.0928)</v>
      </c>
      <c r="H4" s="27" t="str">
        <f>_xlfn.CONCAT("(",FIXED(VLOOKUP($L3,outBM!$B:L,3,0),4),")")</f>
        <v>(0.1093)</v>
      </c>
      <c r="I4" s="13" t="str">
        <f>_xlfn.CONCAT("(",FIXED(VLOOKUP($L3,outH!$B:M,3,0),4),")")</f>
        <v>(0.0958)</v>
      </c>
      <c r="J4" s="27" t="str">
        <f>_xlfn.CONCAT("(",FIXED(VLOOKUP($L3,outHF!$B:N,3,0),4),")")</f>
        <v>(0.1300)</v>
      </c>
      <c r="K4" s="27" t="str">
        <f>_xlfn.CONCAT("(",FIXED(VLOOKUP($L3,outHM!$B:O,3,0),4),")")</f>
        <v>(0.1436)</v>
      </c>
    </row>
    <row r="5" spans="2:12" x14ac:dyDescent="0.25">
      <c r="B5" s="91" t="s">
        <v>0</v>
      </c>
      <c r="C5" s="15" t="str">
        <f>_xlfn.CONCAT(FIXED(VLOOKUP($L5,outW!$B:N,2,0),4)," ",VLOOKUP($L5,outW!$B:$Z,15,0))</f>
        <v>-0.0754 **</v>
      </c>
      <c r="D5" s="26" t="str">
        <f>_xlfn.CONCAT(FIXED(VLOOKUP($L5,outWF!$B:O,2,0),4)," ",VLOOKUP($L5,outWF!$B:$Z,15,0))</f>
        <v>-0.0823 *</v>
      </c>
      <c r="E5" s="26" t="str">
        <f>_xlfn.CONCAT(FIXED(VLOOKUP($L5,outWM!$B:P,2,0),4)," ",VLOOKUP($L5,outWM!$B:$Z,15,0))</f>
        <v>-0.0694 ^</v>
      </c>
      <c r="F5" s="15" t="str">
        <f>_xlfn.CONCAT(FIXED(VLOOKUP($L5,outB!$B:Q,2,0),4)," ",VLOOKUP($L5,outB!$B:$Z,15,0))</f>
        <v xml:space="preserve">0.0262 </v>
      </c>
      <c r="G5" s="26" t="str">
        <f>_xlfn.CONCAT(FIXED(VLOOKUP($L5,outBF!$B:R,2,0),4)," ",VLOOKUP($L5,outBF!$B:$Z,15,0))</f>
        <v xml:space="preserve">0.0170 </v>
      </c>
      <c r="H5" s="26" t="str">
        <f>_xlfn.CONCAT(FIXED(VLOOKUP($L5,outBM!$B:S,2,0),4)," ",VLOOKUP($L5,outBM!$B:$Z,15,0))</f>
        <v xml:space="preserve">0.0334 </v>
      </c>
      <c r="I5" s="15" t="str">
        <f>_xlfn.CONCAT(FIXED(VLOOKUP($L5,outH!$B:T,2,0),4)," ",VLOOKUP($L5,outH!$B:$Z,15,0))</f>
        <v xml:space="preserve">0.0181 </v>
      </c>
      <c r="J5" s="26" t="str">
        <f>_xlfn.CONCAT(FIXED(VLOOKUP($L5,outHF!$B:U,2,0),4)," ",VLOOKUP($L5,outHF!$B:$Z,15,0))</f>
        <v xml:space="preserve">0.0607 </v>
      </c>
      <c r="K5" s="26" t="str">
        <f>_xlfn.CONCAT(FIXED(VLOOKUP($L5,outHM!$B:V,2,0),4)," ",VLOOKUP($L5,outHM!$B:$Z,15,0))</f>
        <v xml:space="preserve">-0.0148 </v>
      </c>
      <c r="L5" s="11" t="s">
        <v>10</v>
      </c>
    </row>
    <row r="6" spans="2:12" x14ac:dyDescent="0.25">
      <c r="B6" s="92" t="s">
        <v>1</v>
      </c>
      <c r="C6" s="13" t="str">
        <f>_xlfn.CONCAT("(",FIXED(VLOOKUP($L5,outW!$B:G,3,0),4),")")</f>
        <v>(0.0271)</v>
      </c>
      <c r="D6" s="27" t="str">
        <f>_xlfn.CONCAT("(",FIXED(VLOOKUP($L5,outWF!$B:H,3,0),4),")")</f>
        <v>(0.0419)</v>
      </c>
      <c r="E6" s="27" t="str">
        <f>_xlfn.CONCAT("(",FIXED(VLOOKUP($L5,outWM!$B:I,3,0),4),")")</f>
        <v>(0.0360)</v>
      </c>
      <c r="F6" s="13" t="str">
        <f>_xlfn.CONCAT("(",FIXED(VLOOKUP($L5,outB!$B:J,3,0),4),")")</f>
        <v>(0.0305)</v>
      </c>
      <c r="G6" s="27" t="str">
        <f>_xlfn.CONCAT("(",FIXED(VLOOKUP($L5,outBF!$B:K,3,0),4),")")</f>
        <v>(0.0435)</v>
      </c>
      <c r="H6" s="27" t="str">
        <f>_xlfn.CONCAT("(",FIXED(VLOOKUP($L5,outBM!$B:L,3,0),4),")")</f>
        <v>(0.0434)</v>
      </c>
      <c r="I6" s="13" t="str">
        <f>_xlfn.CONCAT("(",FIXED(VLOOKUP($L5,outH!$B:M,3,0),4),")")</f>
        <v>(0.0403)</v>
      </c>
      <c r="J6" s="27" t="str">
        <f>_xlfn.CONCAT("(",FIXED(VLOOKUP($L5,outHF!$B:N,3,0),4),")")</f>
        <v>(0.0603)</v>
      </c>
      <c r="K6" s="27" t="str">
        <f>_xlfn.CONCAT("(",FIXED(VLOOKUP($L5,outHM!$B:O,3,0),4),")")</f>
        <v>(0.0555)</v>
      </c>
    </row>
    <row r="7" spans="2:12" x14ac:dyDescent="0.25">
      <c r="B7" s="91" t="s">
        <v>2</v>
      </c>
      <c r="C7" s="15" t="str">
        <f>_xlfn.CONCAT(FIXED(VLOOKUP($L7,outW!$B:N,2,0),4)," ",VLOOKUP($L7,outW!$B:$Z,15,0))</f>
        <v xml:space="preserve">-0.0355 </v>
      </c>
      <c r="D7" s="26" t="str">
        <f>_xlfn.CONCAT(FIXED(VLOOKUP($L7,outWF!$B:O,2,0),4)," ",VLOOKUP($L7,outWF!$B:$Z,15,0))</f>
        <v>-0.0830 ^</v>
      </c>
      <c r="E7" s="26" t="str">
        <f>_xlfn.CONCAT(FIXED(VLOOKUP($L7,outWM!$B:P,2,0),4)," ",VLOOKUP($L7,outWM!$B:$Z,15,0))</f>
        <v xml:space="preserve">0.0080 </v>
      </c>
      <c r="F7" s="15" t="str">
        <f>_xlfn.CONCAT(FIXED(VLOOKUP($L7,outB!$B:Q,2,0),4)," ",VLOOKUP($L7,outB!$B:$Z,15,0))</f>
        <v xml:space="preserve">-0.0436 </v>
      </c>
      <c r="G7" s="26" t="str">
        <f>_xlfn.CONCAT(FIXED(VLOOKUP($L7,outBF!$B:R,2,0),4)," ",VLOOKUP($L7,outBF!$B:$Z,15,0))</f>
        <v>-0.0895 ^</v>
      </c>
      <c r="H7" s="26" t="str">
        <f>_xlfn.CONCAT(FIXED(VLOOKUP($L7,outBM!$B:S,2,0),4)," ",VLOOKUP($L7,outBM!$B:$Z,15,0))</f>
        <v xml:space="preserve">-0.0177 </v>
      </c>
      <c r="I7" s="15" t="str">
        <f>_xlfn.CONCAT(FIXED(VLOOKUP($L7,outH!$B:T,2,0),4)," ",VLOOKUP($L7,outH!$B:$Z,15,0))</f>
        <v>-0.1311 **</v>
      </c>
      <c r="J7" s="26" t="str">
        <f>_xlfn.CONCAT(FIXED(VLOOKUP($L7,outHF!$B:U,2,0),4)," ",VLOOKUP($L7,outHF!$B:$Z,15,0))</f>
        <v xml:space="preserve">-0.1038 </v>
      </c>
      <c r="K7" s="26" t="str">
        <f>_xlfn.CONCAT(FIXED(VLOOKUP($L7,outHM!$B:V,2,0),4)," ",VLOOKUP($L7,outHM!$B:$Z,15,0))</f>
        <v>-0.1300 ^</v>
      </c>
      <c r="L7" s="11" t="s">
        <v>12</v>
      </c>
    </row>
    <row r="8" spans="2:12" x14ac:dyDescent="0.25">
      <c r="B8" s="92" t="s">
        <v>1</v>
      </c>
      <c r="C8" s="13" t="str">
        <f>_xlfn.CONCAT("(",FIXED(VLOOKUP($L7,outW!$B:G,3,0),4),")")</f>
        <v>(0.0330)</v>
      </c>
      <c r="D8" s="27" t="str">
        <f>_xlfn.CONCAT("(",FIXED(VLOOKUP($L7,outWF!$B:H,3,0),4),")")</f>
        <v>(0.0468)</v>
      </c>
      <c r="E8" s="27" t="str">
        <f>_xlfn.CONCAT("(",FIXED(VLOOKUP($L7,outWM!$B:I,3,0),4),")")</f>
        <v>(0.0472)</v>
      </c>
      <c r="F8" s="13" t="str">
        <f>_xlfn.CONCAT("(",FIXED(VLOOKUP($L7,outB!$B:J,3,0),4),")")</f>
        <v>(0.0348)</v>
      </c>
      <c r="G8" s="27" t="str">
        <f>_xlfn.CONCAT("(",FIXED(VLOOKUP($L7,outBF!$B:K,3,0),4),")")</f>
        <v>(0.0472)</v>
      </c>
      <c r="H8" s="27" t="str">
        <f>_xlfn.CONCAT("(",FIXED(VLOOKUP($L7,outBM!$B:L,3,0),4),")")</f>
        <v>(0.0533)</v>
      </c>
      <c r="I8" s="13" t="str">
        <f>_xlfn.CONCAT("(",FIXED(VLOOKUP($L7,outH!$B:M,3,0),4),")")</f>
        <v>(0.0470)</v>
      </c>
      <c r="J8" s="27" t="str">
        <f>_xlfn.CONCAT("(",FIXED(VLOOKUP($L7,outHF!$B:N,3,0),4),")")</f>
        <v>(0.0663)</v>
      </c>
      <c r="K8" s="27" t="str">
        <f>_xlfn.CONCAT("(",FIXED(VLOOKUP($L7,outHM!$B:O,3,0),4),")")</f>
        <v>(0.0677)</v>
      </c>
    </row>
    <row r="9" spans="2:12" x14ac:dyDescent="0.25">
      <c r="B9" s="91" t="s">
        <v>31</v>
      </c>
      <c r="C9" s="15" t="str">
        <f>_xlfn.CONCAT(FIXED(VLOOKUP($L9,outW!$B:N,2,0),4)," ",VLOOKUP($L9,outW!$B:$Z,15,0))</f>
        <v>-0.0597 ***</v>
      </c>
      <c r="D9" s="26" t="str">
        <f>_xlfn.CONCAT(FIXED(VLOOKUP($L9,outWF!$B:O,2,0),4)," ",VLOOKUP($L9,outWF!$B:$Z,15,0))</f>
        <v>-0.0624 ***</v>
      </c>
      <c r="E9" s="26" t="str">
        <f>_xlfn.CONCAT(FIXED(VLOOKUP($L9,outWM!$B:P,2,0),4)," ",VLOOKUP($L9,outWM!$B:$Z,15,0))</f>
        <v>-0.0619 ***</v>
      </c>
      <c r="F9" s="15" t="str">
        <f>_xlfn.CONCAT(FIXED(VLOOKUP($L9,outB!$B:Q,2,0),4)," ",VLOOKUP($L9,outB!$B:$Z,15,0))</f>
        <v>-0.0523 ***</v>
      </c>
      <c r="G9" s="26" t="str">
        <f>_xlfn.CONCAT(FIXED(VLOOKUP($L9,outBF!$B:R,2,0),4)," ",VLOOKUP($L9,outBF!$B:$Z,15,0))</f>
        <v>-0.0532 ***</v>
      </c>
      <c r="H9" s="26" t="str">
        <f>_xlfn.CONCAT(FIXED(VLOOKUP($L9,outBM!$B:S,2,0),4)," ",VLOOKUP($L9,outBM!$B:$Z,15,0))</f>
        <v>-0.0583 ***</v>
      </c>
      <c r="I9" s="15" t="str">
        <f>_xlfn.CONCAT(FIXED(VLOOKUP($L9,outH!$B:T,2,0),4)," ",VLOOKUP($L9,outH!$B:$Z,15,0))</f>
        <v>-0.0587 ***</v>
      </c>
      <c r="J9" s="26" t="str">
        <f>_xlfn.CONCAT(FIXED(VLOOKUP($L9,outHF!$B:U,2,0),4)," ",VLOOKUP($L9,outHF!$B:$Z,15,0))</f>
        <v>-0.0528 ***</v>
      </c>
      <c r="K9" s="26" t="str">
        <f>_xlfn.CONCAT(FIXED(VLOOKUP($L9,outHM!$B:V,2,0),4)," ",VLOOKUP($L9,outHM!$B:$Z,15,0))</f>
        <v>-0.0659 ***</v>
      </c>
      <c r="L9" s="11" t="s">
        <v>31</v>
      </c>
    </row>
    <row r="10" spans="2:12" x14ac:dyDescent="0.25">
      <c r="B10" s="92"/>
      <c r="C10" s="13" t="str">
        <f>_xlfn.CONCAT("(",FIXED(VLOOKUP($L9,outW!$B:G,3,0),4),")")</f>
        <v>(0.0050)</v>
      </c>
      <c r="D10" s="27" t="str">
        <f>_xlfn.CONCAT("(",FIXED(VLOOKUP($L9,outWF!$B:H,3,0),4),")")</f>
        <v>(0.0071)</v>
      </c>
      <c r="E10" s="27" t="str">
        <f>_xlfn.CONCAT("(",FIXED(VLOOKUP($L9,outWM!$B:I,3,0),4),")")</f>
        <v>(0.0072)</v>
      </c>
      <c r="F10" s="13" t="str">
        <f>_xlfn.CONCAT("(",FIXED(VLOOKUP($L9,outB!$B:J,3,0),4),")")</f>
        <v>(0.0049)</v>
      </c>
      <c r="G10" s="27" t="str">
        <f>_xlfn.CONCAT("(",FIXED(VLOOKUP($L9,outBF!$B:K,3,0),4),")")</f>
        <v>(0.0070)</v>
      </c>
      <c r="H10" s="27" t="str">
        <f>_xlfn.CONCAT("(",FIXED(VLOOKUP($L9,outBM!$B:L,3,0),4),")")</f>
        <v>(0.0059)</v>
      </c>
      <c r="I10" s="13" t="str">
        <f>_xlfn.CONCAT("(",FIXED(VLOOKUP($L9,outH!$B:M,3,0),4),")")</f>
        <v>(0.0076)</v>
      </c>
      <c r="J10" s="27" t="str">
        <f>_xlfn.CONCAT("(",FIXED(VLOOKUP($L9,outHF!$B:N,3,0),4),")")</f>
        <v>(0.0107)</v>
      </c>
      <c r="K10" s="27" t="str">
        <f>_xlfn.CONCAT("(",FIXED(VLOOKUP($L9,outHM!$B:O,3,0),4),")")</f>
        <v>(0.0110)</v>
      </c>
    </row>
    <row r="11" spans="2:12" x14ac:dyDescent="0.25">
      <c r="B11" s="91" t="s">
        <v>186</v>
      </c>
      <c r="C11" s="15" t="str">
        <f>_xlfn.CONCAT(FIXED(VLOOKUP($L11,outW!$B:N,2,0),4)," ",VLOOKUP($L11,outW!$B:$Z,15,0))</f>
        <v>-0.1109 **</v>
      </c>
      <c r="D11" s="26" t="str">
        <f>_xlfn.CONCAT(FIXED(VLOOKUP($L11,outWF!$B:O,2,0),4)," ",VLOOKUP($L11,outWF!$B:$Z,15,0))</f>
        <v xml:space="preserve">-0.0712 </v>
      </c>
      <c r="E11" s="26" t="str">
        <f>_xlfn.CONCAT(FIXED(VLOOKUP($L11,outWM!$B:P,2,0),4)," ",VLOOKUP($L11,outWM!$B:$Z,15,0))</f>
        <v>-0.1359 **</v>
      </c>
      <c r="F11" s="15" t="str">
        <f>_xlfn.CONCAT(FIXED(VLOOKUP($L11,outB!$B:Q,2,0),4)," ",VLOOKUP($L11,outB!$B:$Z,15,0))</f>
        <v xml:space="preserve">-0.0156 </v>
      </c>
      <c r="G11" s="26" t="str">
        <f>_xlfn.CONCAT(FIXED(VLOOKUP($L11,outBF!$B:R,2,0),4)," ",VLOOKUP($L11,outBF!$B:$Z,15,0))</f>
        <v xml:space="preserve">0.0426 </v>
      </c>
      <c r="H11" s="26" t="e">
        <f>_xlfn.CONCAT(FIXED(VLOOKUP($L11,outBM!$B:S,2,0),4)," ",VLOOKUP($L11,outBM!$B:$Z,15,0))</f>
        <v>#N/A</v>
      </c>
      <c r="I11" s="15" t="str">
        <f>_xlfn.CONCAT(FIXED(VLOOKUP($L11,outH!$B:T,2,0),4)," ",VLOOKUP($L11,outH!$B:$Z,15,0))</f>
        <v xml:space="preserve">-0.0095 </v>
      </c>
      <c r="J11" s="26" t="str">
        <f>_xlfn.CONCAT(FIXED(VLOOKUP($L11,outHF!$B:U,2,0),4)," ",VLOOKUP($L11,outHF!$B:$Z,15,0))</f>
        <v xml:space="preserve">0.0067 </v>
      </c>
      <c r="K11" s="26" t="str">
        <f>_xlfn.CONCAT(FIXED(VLOOKUP($L11,outHM!$B:V,2,0),4)," ",VLOOKUP($L11,outHM!$B:$Z,15,0))</f>
        <v xml:space="preserve">-0.0260 </v>
      </c>
      <c r="L11" s="11" t="s">
        <v>172</v>
      </c>
    </row>
    <row r="12" spans="2:12" x14ac:dyDescent="0.25">
      <c r="B12" s="92"/>
      <c r="C12" s="13" t="str">
        <f>_xlfn.CONCAT("(",FIXED(VLOOKUP($L11,outW!$B:G,3,0),4),")")</f>
        <v>(0.0339)</v>
      </c>
      <c r="D12" s="27" t="str">
        <f>_xlfn.CONCAT("(",FIXED(VLOOKUP($L11,outWF!$B:H,3,0),4),")")</f>
        <v>(0.0496)</v>
      </c>
      <c r="E12" s="27" t="str">
        <f>_xlfn.CONCAT("(",FIXED(VLOOKUP($L11,outWM!$B:I,3,0),4),")")</f>
        <v>(0.0469)</v>
      </c>
      <c r="F12" s="13" t="str">
        <f>_xlfn.CONCAT("(",FIXED(VLOOKUP($L11,outB!$B:J,3,0),4),")")</f>
        <v>(0.0370)</v>
      </c>
      <c r="G12" s="27" t="str">
        <f>_xlfn.CONCAT("(",FIXED(VLOOKUP($L11,outBF!$B:K,3,0),4),")")</f>
        <v>(0.0526)</v>
      </c>
      <c r="H12" s="27" t="e">
        <f>_xlfn.CONCAT("(",FIXED(VLOOKUP($L11,outBM!$B:L,3,0),4),")")</f>
        <v>#N/A</v>
      </c>
      <c r="I12" s="13" t="str">
        <f>_xlfn.CONCAT("(",FIXED(VLOOKUP($L11,outH!$B:M,3,0),4),")")</f>
        <v>(0.0519)</v>
      </c>
      <c r="J12" s="27" t="str">
        <f>_xlfn.CONCAT("(",FIXED(VLOOKUP($L11,outHF!$B:N,3,0),4),")")</f>
        <v>(0.0762)</v>
      </c>
      <c r="K12" s="27" t="str">
        <f>_xlfn.CONCAT("(",FIXED(VLOOKUP($L11,outHM!$B:O,3,0),4),")")</f>
        <v>(0.0727)</v>
      </c>
    </row>
    <row r="13" spans="2:12" x14ac:dyDescent="0.25">
      <c r="B13" s="91" t="s">
        <v>92</v>
      </c>
      <c r="C13" s="15" t="str">
        <f>_xlfn.CONCAT(FIXED(VLOOKUP($L13,outW!$B:N,2,0),4)," ",VLOOKUP($L13,outW!$B:$Z,15,0))</f>
        <v>0.0847 *</v>
      </c>
      <c r="D13" s="26" t="str">
        <f>_xlfn.CONCAT(FIXED(VLOOKUP($L13,outWF!$B:O,2,0),4)," ",VLOOKUP($L13,outWF!$B:$Z,15,0))</f>
        <v>0.0902 *</v>
      </c>
      <c r="E13" s="26" t="str">
        <f>_xlfn.CONCAT(FIXED(VLOOKUP($L13,outWM!$B:P,2,0),4)," ",VLOOKUP($L13,outWM!$B:$Z,15,0))</f>
        <v xml:space="preserve">0.0817 </v>
      </c>
      <c r="F13" s="15" t="str">
        <f>_xlfn.CONCAT(FIXED(VLOOKUP($L13,outB!$B:Q,2,0),4)," ",VLOOKUP($L13,outB!$B:$Z,15,0))</f>
        <v xml:space="preserve">-0.0083 </v>
      </c>
      <c r="G13" s="26" t="str">
        <f>_xlfn.CONCAT(FIXED(VLOOKUP($L13,outBF!$B:R,2,0),4)," ",VLOOKUP($L13,outBF!$B:$Z,15,0))</f>
        <v xml:space="preserve">-0.0505 </v>
      </c>
      <c r="H13" s="26" t="str">
        <f>_xlfn.CONCAT(FIXED(VLOOKUP($L13,outBM!$B:S,2,0),4)," ",VLOOKUP($L13,outBM!$B:$Z,15,0))</f>
        <v xml:space="preserve">0.0282 </v>
      </c>
      <c r="I13" s="15" t="str">
        <f>_xlfn.CONCAT(FIXED(VLOOKUP($L13,outH!$B:T,2,0),4)," ",VLOOKUP($L13,outH!$B:$Z,15,0))</f>
        <v xml:space="preserve">0.0254 </v>
      </c>
      <c r="J13" s="26" t="str">
        <f>_xlfn.CONCAT(FIXED(VLOOKUP($L13,outHF!$B:U,2,0),4)," ",VLOOKUP($L13,outHF!$B:$Z,15,0))</f>
        <v xml:space="preserve">-0.0641 </v>
      </c>
      <c r="K13" s="26" t="str">
        <f>_xlfn.CONCAT(FIXED(VLOOKUP($L13,outHM!$B:V,2,0),4)," ",VLOOKUP($L13,outHM!$B:$Z,15,0))</f>
        <v xml:space="preserve">0.1239 </v>
      </c>
      <c r="L13" s="11" t="s">
        <v>25</v>
      </c>
    </row>
    <row r="14" spans="2:12" x14ac:dyDescent="0.25">
      <c r="B14" s="92"/>
      <c r="C14" s="13" t="str">
        <f>_xlfn.CONCAT("(",FIXED(VLOOKUP($L13,outW!$B:G,3,0),4),")")</f>
        <v>(0.0342)</v>
      </c>
      <c r="D14" s="27" t="str">
        <f>_xlfn.CONCAT("(",FIXED(VLOOKUP($L13,outWF!$B:H,3,0),4),")")</f>
        <v>(0.0458)</v>
      </c>
      <c r="E14" s="27" t="str">
        <f>_xlfn.CONCAT("(",FIXED(VLOOKUP($L13,outWM!$B:I,3,0),4),")")</f>
        <v>(0.0536)</v>
      </c>
      <c r="F14" s="13" t="str">
        <f>_xlfn.CONCAT("(",FIXED(VLOOKUP($L13,outB!$B:J,3,0),4),")")</f>
        <v>(0.0452)</v>
      </c>
      <c r="G14" s="27" t="str">
        <f>_xlfn.CONCAT("(",FIXED(VLOOKUP($L13,outBF!$B:K,3,0),4),")")</f>
        <v>(0.0622)</v>
      </c>
      <c r="H14" s="27" t="str">
        <f>_xlfn.CONCAT("(",FIXED(VLOOKUP($L13,outBM!$B:L,3,0),4),")")</f>
        <v>(0.0673)</v>
      </c>
      <c r="I14" s="13" t="str">
        <f>_xlfn.CONCAT("(",FIXED(VLOOKUP($L13,outH!$B:M,3,0),4),")")</f>
        <v>(0.0503)</v>
      </c>
      <c r="J14" s="27" t="str">
        <f>_xlfn.CONCAT("(",FIXED(VLOOKUP($L13,outHF!$B:N,3,0),4),")")</f>
        <v>(0.0681)</v>
      </c>
      <c r="K14" s="27" t="str">
        <f>_xlfn.CONCAT("(",FIXED(VLOOKUP($L13,outHM!$B:O,3,0),4),")")</f>
        <v>(0.0769)</v>
      </c>
    </row>
    <row r="15" spans="2:12" x14ac:dyDescent="0.25">
      <c r="B15" s="91" t="s">
        <v>93</v>
      </c>
      <c r="C15" s="15" t="str">
        <f>_xlfn.CONCAT(FIXED(VLOOKUP($L15,outW!$B:N,2,0),4)," ",VLOOKUP($L15,outW!$B:$Z,15,0))</f>
        <v xml:space="preserve">-0.0508 </v>
      </c>
      <c r="D15" s="26" t="str">
        <f>_xlfn.CONCAT(FIXED(VLOOKUP($L15,outWF!$B:O,2,0),4)," ",VLOOKUP($L15,outWF!$B:$Z,15,0))</f>
        <v xml:space="preserve">-0.0457 </v>
      </c>
      <c r="E15" s="26" t="str">
        <f>_xlfn.CONCAT(FIXED(VLOOKUP($L15,outWM!$B:P,2,0),4)," ",VLOOKUP($L15,outWM!$B:$Z,15,0))</f>
        <v xml:space="preserve">-0.0613 </v>
      </c>
      <c r="F15" s="15" t="str">
        <f>_xlfn.CONCAT(FIXED(VLOOKUP($L15,outB!$B:Q,2,0),4)," ",VLOOKUP($L15,outB!$B:$Z,15,0))</f>
        <v xml:space="preserve">0.0370 </v>
      </c>
      <c r="G15" s="26" t="str">
        <f>_xlfn.CONCAT(FIXED(VLOOKUP($L15,outBF!$B:R,2,0),4)," ",VLOOKUP($L15,outBF!$B:$Z,15,0))</f>
        <v xml:space="preserve">0.1155 </v>
      </c>
      <c r="H15" s="26" t="str">
        <f>_xlfn.CONCAT(FIXED(VLOOKUP($L15,outBM!$B:S,2,0),4)," ",VLOOKUP($L15,outBM!$B:$Z,15,0))</f>
        <v xml:space="preserve">-0.0233 </v>
      </c>
      <c r="I15" s="15" t="str">
        <f>_xlfn.CONCAT(FIXED(VLOOKUP($L15,outH!$B:T,2,0),4)," ",VLOOKUP($L15,outH!$B:$Z,15,0))</f>
        <v xml:space="preserve">0.0531 </v>
      </c>
      <c r="J15" s="26" t="str">
        <f>_xlfn.CONCAT(FIXED(VLOOKUP($L15,outHF!$B:U,2,0),4)," ",VLOOKUP($L15,outHF!$B:$Z,15,0))</f>
        <v xml:space="preserve">0.0498 </v>
      </c>
      <c r="K15" s="26" t="str">
        <f>_xlfn.CONCAT(FIXED(VLOOKUP($L15,outHM!$B:V,2,0),4)," ",VLOOKUP($L15,outHM!$B:$Z,15,0))</f>
        <v xml:space="preserve">0.0152 </v>
      </c>
      <c r="L15" s="11" t="s">
        <v>26</v>
      </c>
    </row>
    <row r="16" spans="2:12" x14ac:dyDescent="0.25">
      <c r="B16" s="92"/>
      <c r="C16" s="13" t="str">
        <f>_xlfn.CONCAT("(",FIXED(VLOOKUP($L15,outW!$B:G,3,0),4),")")</f>
        <v>(0.0501)</v>
      </c>
      <c r="D16" s="27" t="str">
        <f>_xlfn.CONCAT("(",FIXED(VLOOKUP($L15,outWF!$B:H,3,0),4),")")</f>
        <v>(0.0673)</v>
      </c>
      <c r="E16" s="27" t="str">
        <f>_xlfn.CONCAT("(",FIXED(VLOOKUP($L15,outWM!$B:I,3,0),4),")")</f>
        <v>(0.0785)</v>
      </c>
      <c r="F16" s="13" t="str">
        <f>_xlfn.CONCAT("(",FIXED(VLOOKUP($L15,outB!$B:J,3,0),4),")")</f>
        <v>(0.0753)</v>
      </c>
      <c r="G16" s="27" t="str">
        <f>_xlfn.CONCAT("(",FIXED(VLOOKUP($L15,outBF!$B:K,3,0),4),")")</f>
        <v>(0.0997)</v>
      </c>
      <c r="H16" s="27" t="str">
        <f>_xlfn.CONCAT("(",FIXED(VLOOKUP($L15,outBM!$B:L,3,0),4),")")</f>
        <v>(0.1172)</v>
      </c>
      <c r="I16" s="13" t="str">
        <f>_xlfn.CONCAT("(",FIXED(VLOOKUP($L15,outH!$B:M,3,0),4),")")</f>
        <v>(0.0809)</v>
      </c>
      <c r="J16" s="27" t="str">
        <f>_xlfn.CONCAT("(",FIXED(VLOOKUP($L15,outHF!$B:N,3,0),4),")")</f>
        <v>(0.1085)</v>
      </c>
      <c r="K16" s="27" t="str">
        <f>_xlfn.CONCAT("(",FIXED(VLOOKUP($L15,outHM!$B:O,3,0),4),")")</f>
        <v>(0.1258)</v>
      </c>
    </row>
    <row r="17" spans="2:12" x14ac:dyDescent="0.25">
      <c r="B17" s="91" t="s">
        <v>32</v>
      </c>
      <c r="C17" s="15" t="str">
        <f>_xlfn.CONCAT(FIXED(VLOOKUP($L17,outW!$B:N,2,0),4)," ",VLOOKUP($L17,outW!$B:$Z,15,0))</f>
        <v xml:space="preserve">-0.0035 </v>
      </c>
      <c r="D17" s="26" t="str">
        <f>_xlfn.CONCAT(FIXED(VLOOKUP($L17,outWF!$B:O,2,0),4)," ",VLOOKUP($L17,outWF!$B:$Z,15,0))</f>
        <v xml:space="preserve">-0.0190 </v>
      </c>
      <c r="E17" s="26" t="str">
        <f>_xlfn.CONCAT(FIXED(VLOOKUP($L17,outWM!$B:P,2,0),4)," ",VLOOKUP($L17,outWM!$B:$Z,15,0))</f>
        <v xml:space="preserve">0.0058 </v>
      </c>
      <c r="F17" s="15" t="str">
        <f>_xlfn.CONCAT(FIXED(VLOOKUP($L17,outB!$B:Q,2,0),4)," ",VLOOKUP($L17,outB!$B:$Z,15,0))</f>
        <v>0.0330 ^</v>
      </c>
      <c r="G17" s="26" t="str">
        <f>_xlfn.CONCAT(FIXED(VLOOKUP($L17,outBF!$B:R,2,0),4)," ",VLOOKUP($L17,outBF!$B:$Z,15,0))</f>
        <v xml:space="preserve">0.0095 </v>
      </c>
      <c r="H17" s="26" t="str">
        <f>_xlfn.CONCAT(FIXED(VLOOKUP($L17,outBM!$B:S,2,0),4)," ",VLOOKUP($L17,outBM!$B:$Z,15,0))</f>
        <v>0.0790 **</v>
      </c>
      <c r="I17" s="15" t="str">
        <f>_xlfn.CONCAT(FIXED(VLOOKUP($L17,outH!$B:T,2,0),4)," ",VLOOKUP($L17,outH!$B:$Z,15,0))</f>
        <v xml:space="preserve">0.0400 </v>
      </c>
      <c r="J17" s="26" t="str">
        <f>_xlfn.CONCAT(FIXED(VLOOKUP($L17,outHF!$B:U,2,0),4)," ",VLOOKUP($L17,outHF!$B:$Z,15,0))</f>
        <v xml:space="preserve">0.0402 </v>
      </c>
      <c r="K17" s="26" t="str">
        <f>_xlfn.CONCAT(FIXED(VLOOKUP($L17,outHM!$B:V,2,0),4)," ",VLOOKUP($L17,outHM!$B:$Z,15,0))</f>
        <v xml:space="preserve">0.0387 </v>
      </c>
      <c r="L17" s="11" t="s">
        <v>32</v>
      </c>
    </row>
    <row r="18" spans="2:12" x14ac:dyDescent="0.25">
      <c r="B18" s="92"/>
      <c r="C18" s="13" t="str">
        <f>_xlfn.CONCAT("(",FIXED(VLOOKUP($L17,outW!$B:G,3,0),4),")")</f>
        <v>(0.0199)</v>
      </c>
      <c r="D18" s="27" t="str">
        <f>_xlfn.CONCAT("(",FIXED(VLOOKUP($L17,outWF!$B:H,3,0),4),")")</f>
        <v>(0.0264)</v>
      </c>
      <c r="E18" s="27" t="str">
        <f>_xlfn.CONCAT("(",FIXED(VLOOKUP($L17,outWM!$B:I,3,0),4),")")</f>
        <v>(0.0312)</v>
      </c>
      <c r="F18" s="13" t="str">
        <f>_xlfn.CONCAT("(",FIXED(VLOOKUP($L17,outB!$B:J,3,0),4),")")</f>
        <v>(0.0171)</v>
      </c>
      <c r="G18" s="27" t="str">
        <f>_xlfn.CONCAT("(",FIXED(VLOOKUP($L17,outBF!$B:K,3,0),4),")")</f>
        <v>(0.0219)</v>
      </c>
      <c r="H18" s="27" t="str">
        <f>_xlfn.CONCAT("(",FIXED(VLOOKUP($L17,outBM!$B:L,3,0),4),")")</f>
        <v>(0.0288)</v>
      </c>
      <c r="I18" s="13" t="str">
        <f>_xlfn.CONCAT("(",FIXED(VLOOKUP($L17,outH!$B:M,3,0),4),")")</f>
        <v>(0.0245)</v>
      </c>
      <c r="J18" s="27" t="str">
        <f>_xlfn.CONCAT("(",FIXED(VLOOKUP($L17,outHF!$B:N,3,0),4),")")</f>
        <v>(0.0329)</v>
      </c>
      <c r="K18" s="27" t="str">
        <f>_xlfn.CONCAT("(",FIXED(VLOOKUP($L17,outHM!$B:O,3,0),4),")")</f>
        <v>(0.0385)</v>
      </c>
    </row>
    <row r="19" spans="2:12" x14ac:dyDescent="0.25">
      <c r="B19" s="91" t="s">
        <v>303</v>
      </c>
      <c r="C19" s="15" t="str">
        <f>_xlfn.CONCAT(FIXED(VLOOKUP($L19,outW!$B:N,2,0),4)," ",VLOOKUP($L19,outW!$B:$Z,15,0))</f>
        <v>0.0210 ***</v>
      </c>
      <c r="D19" s="26" t="str">
        <f>_xlfn.CONCAT(FIXED(VLOOKUP($L19,outWF!$B:O,2,0),4)," ",VLOOKUP($L19,outWF!$B:$Z,15,0))</f>
        <v>0.0295 ***</v>
      </c>
      <c r="E19" s="26" t="str">
        <f>_xlfn.CONCAT(FIXED(VLOOKUP($L19,outWM!$B:P,2,0),4)," ",VLOOKUP($L19,outWM!$B:$Z,15,0))</f>
        <v xml:space="preserve">0.0118 </v>
      </c>
      <c r="F19" s="15" t="str">
        <f>_xlfn.CONCAT(FIXED(VLOOKUP($L19,outB!$B:Q,2,0),4)," ",VLOOKUP($L19,outB!$B:$Z,15,0))</f>
        <v>0.0196 ***</v>
      </c>
      <c r="G19" s="26" t="str">
        <f>_xlfn.CONCAT(FIXED(VLOOKUP($L19,outBF!$B:R,2,0),4)," ",VLOOKUP($L19,outBF!$B:$Z,15,0))</f>
        <v>0.0303 ***</v>
      </c>
      <c r="H19" s="26" t="str">
        <f>_xlfn.CONCAT(FIXED(VLOOKUP($L19,outBM!$B:S,2,0),4)," ",VLOOKUP($L19,outBM!$B:$Z,15,0))</f>
        <v>0.0113 *</v>
      </c>
      <c r="I19" s="15" t="str">
        <f>_xlfn.CONCAT(FIXED(VLOOKUP($L19,outH!$B:T,2,0),4)," ",VLOOKUP($L19,outH!$B:$Z,15,0))</f>
        <v>0.0157 *</v>
      </c>
      <c r="J19" s="26" t="str">
        <f>_xlfn.CONCAT(FIXED(VLOOKUP($L19,outHF!$B:U,2,0),4)," ",VLOOKUP($L19,outHF!$B:$Z,15,0))</f>
        <v>0.0187 ^</v>
      </c>
      <c r="K19" s="26" t="str">
        <f>_xlfn.CONCAT(FIXED(VLOOKUP($L19,outHM!$B:V,2,0),4)," ",VLOOKUP($L19,outHM!$B:$Z,15,0))</f>
        <v>0.0159 *</v>
      </c>
      <c r="L19" s="11" t="s">
        <v>33</v>
      </c>
    </row>
    <row r="20" spans="2:12" x14ac:dyDescent="0.25">
      <c r="B20" s="92"/>
      <c r="C20" s="13" t="str">
        <f>_xlfn.CONCAT("(",FIXED(VLOOKUP($L19,outW!$B:G,3,0),4),")")</f>
        <v>(0.0054)</v>
      </c>
      <c r="D20" s="27" t="str">
        <f>_xlfn.CONCAT("(",FIXED(VLOOKUP($L19,outWF!$B:H,3,0),4),")")</f>
        <v>(0.0081)</v>
      </c>
      <c r="E20" s="27" t="str">
        <f>_xlfn.CONCAT("(",FIXED(VLOOKUP($L19,outWM!$B:I,3,0),4),")")</f>
        <v>(0.0073)</v>
      </c>
      <c r="F20" s="13" t="str">
        <f>_xlfn.CONCAT("(",FIXED(VLOOKUP($L19,outB!$B:J,3,0),4),")")</f>
        <v>(0.0042)</v>
      </c>
      <c r="G20" s="27" t="str">
        <f>_xlfn.CONCAT("(",FIXED(VLOOKUP($L19,outBF!$B:K,3,0),4),")")</f>
        <v>(0.0067)</v>
      </c>
      <c r="H20" s="27" t="str">
        <f>_xlfn.CONCAT("(",FIXED(VLOOKUP($L19,outBM!$B:L,3,0),4),")")</f>
        <v>(0.0054)</v>
      </c>
      <c r="I20" s="13" t="str">
        <f>_xlfn.CONCAT("(",FIXED(VLOOKUP($L19,outH!$B:M,3,0),4),")")</f>
        <v>(0.0063)</v>
      </c>
      <c r="J20" s="27" t="str">
        <f>_xlfn.CONCAT("(",FIXED(VLOOKUP($L19,outHF!$B:N,3,0),4),")")</f>
        <v>(0.0110)</v>
      </c>
      <c r="K20" s="27" t="str">
        <f>_xlfn.CONCAT("(",FIXED(VLOOKUP($L19,outHM!$B:O,3,0),4),")")</f>
        <v>(0.0077)</v>
      </c>
    </row>
    <row r="21" spans="2:12" x14ac:dyDescent="0.25">
      <c r="B21" s="91" t="s">
        <v>124</v>
      </c>
      <c r="C21" s="15" t="str">
        <f>_xlfn.CONCAT(FIXED(VLOOKUP($L21,outW!$B:N,2,0),4)," ",VLOOKUP($L21,outW!$B:$Z,15,0))</f>
        <v xml:space="preserve">-0.0022 </v>
      </c>
      <c r="D21" s="26" t="str">
        <f>_xlfn.CONCAT(FIXED(VLOOKUP($L21,outWF!$B:O,2,0),4)," ",VLOOKUP($L21,outWF!$B:$Z,15,0))</f>
        <v>0.0255 *</v>
      </c>
      <c r="E21" s="26" t="str">
        <f>_xlfn.CONCAT(FIXED(VLOOKUP($L21,outWM!$B:P,2,0),4)," ",VLOOKUP($L21,outWM!$B:$Z,15,0))</f>
        <v>-0.0249 *</v>
      </c>
      <c r="F21" s="15" t="str">
        <f>_xlfn.CONCAT(FIXED(VLOOKUP($L21,outB!$B:Q,2,0),4)," ",VLOOKUP($L21,outB!$B:$Z,15,0))</f>
        <v>-0.0170 *</v>
      </c>
      <c r="G21" s="26" t="str">
        <f>_xlfn.CONCAT(FIXED(VLOOKUP($L21,outBF!$B:R,2,0),4)," ",VLOOKUP($L21,outBF!$B:$Z,15,0))</f>
        <v xml:space="preserve">-0.0171 </v>
      </c>
      <c r="H21" s="26" t="str">
        <f>_xlfn.CONCAT(FIXED(VLOOKUP($L21,outBM!$B:S,2,0),4)," ",VLOOKUP($L21,outBM!$B:$Z,15,0))</f>
        <v xml:space="preserve">-0.0159 </v>
      </c>
      <c r="I21" s="15" t="str">
        <f>_xlfn.CONCAT(FIXED(VLOOKUP($L21,outH!$B:T,2,0),4)," ",VLOOKUP($L21,outH!$B:$Z,15,0))</f>
        <v xml:space="preserve">-0.0098 </v>
      </c>
      <c r="J21" s="26" t="str">
        <f>_xlfn.CONCAT(FIXED(VLOOKUP($L21,outHF!$B:U,2,0),4)," ",VLOOKUP($L21,outHF!$B:$Z,15,0))</f>
        <v xml:space="preserve">0.0039 </v>
      </c>
      <c r="K21" s="26" t="str">
        <f>_xlfn.CONCAT(FIXED(VLOOKUP($L21,outHM!$B:V,2,0),4)," ",VLOOKUP($L21,outHM!$B:$Z,15,0))</f>
        <v>-0.0264 ^</v>
      </c>
      <c r="L21" s="11" t="s">
        <v>117</v>
      </c>
    </row>
    <row r="22" spans="2:12" x14ac:dyDescent="0.25">
      <c r="B22" s="92"/>
      <c r="C22" s="13" t="str">
        <f>_xlfn.CONCAT("(",FIXED(VLOOKUP($L21,outW!$B:G,3,0),4),")")</f>
        <v>(0.0080)</v>
      </c>
      <c r="D22" s="27" t="str">
        <f>_xlfn.CONCAT("(",FIXED(VLOOKUP($L21,outWF!$B:H,3,0),4),")")</f>
        <v>(0.0118)</v>
      </c>
      <c r="E22" s="27" t="str">
        <f>_xlfn.CONCAT("(",FIXED(VLOOKUP($L21,outWM!$B:I,3,0),4),")")</f>
        <v>(0.0112)</v>
      </c>
      <c r="F22" s="13" t="str">
        <f>_xlfn.CONCAT("(",FIXED(VLOOKUP($L21,outB!$B:J,3,0),4),")")</f>
        <v>(0.0075)</v>
      </c>
      <c r="G22" s="27" t="str">
        <f>_xlfn.CONCAT("(",FIXED(VLOOKUP($L21,outBF!$B:K,3,0),4),")")</f>
        <v>(0.0105)</v>
      </c>
      <c r="H22" s="27" t="str">
        <f>_xlfn.CONCAT("(",FIXED(VLOOKUP($L21,outBM!$B:L,3,0),4),")")</f>
        <v>(0.0110)</v>
      </c>
      <c r="I22" s="13" t="str">
        <f>_xlfn.CONCAT("(",FIXED(VLOOKUP($L21,outH!$B:M,3,0),4),")")</f>
        <v>(0.0099)</v>
      </c>
      <c r="J22" s="27" t="str">
        <f>_xlfn.CONCAT("(",FIXED(VLOOKUP($L21,outHF!$B:N,3,0),4),")")</f>
        <v>(0.0142)</v>
      </c>
      <c r="K22" s="27" t="str">
        <f>_xlfn.CONCAT("(",FIXED(VLOOKUP($L21,outHM!$B:O,3,0),4),")")</f>
        <v>(0.0141)</v>
      </c>
    </row>
    <row r="23" spans="2:12" x14ac:dyDescent="0.25">
      <c r="B23" s="91" t="s">
        <v>304</v>
      </c>
      <c r="C23" s="15" t="str">
        <f>_xlfn.CONCAT(FIXED(VLOOKUP($L23,outW!$B:N,2,0),4)," ",VLOOKUP($L23,outW!$B:$Z,15,0))</f>
        <v xml:space="preserve">0.0379 </v>
      </c>
      <c r="D23" s="26" t="str">
        <f>_xlfn.CONCAT(FIXED(VLOOKUP($L23,outWF!$B:O,2,0),4)," ",VLOOKUP($L23,outWF!$B:$Z,15,0))</f>
        <v xml:space="preserve">0.0307 </v>
      </c>
      <c r="E23" s="26" t="str">
        <f>_xlfn.CONCAT(FIXED(VLOOKUP($L23,outWM!$B:P,2,0),4)," ",VLOOKUP($L23,outWM!$B:$Z,15,0))</f>
        <v xml:space="preserve">0.0513 </v>
      </c>
      <c r="F23" s="15" t="str">
        <f>_xlfn.CONCAT(FIXED(VLOOKUP($L23,outB!$B:Q,2,0),4)," ",VLOOKUP($L23,outB!$B:$Z,15,0))</f>
        <v>0.1196 ***</v>
      </c>
      <c r="G23" s="26" t="str">
        <f>_xlfn.CONCAT(FIXED(VLOOKUP($L23,outBF!$B:R,2,0),4)," ",VLOOKUP($L23,outBF!$B:$Z,15,0))</f>
        <v xml:space="preserve">0.0691 </v>
      </c>
      <c r="H23" s="26" t="str">
        <f>_xlfn.CONCAT(FIXED(VLOOKUP($L23,outBM!$B:S,2,0),4)," ",VLOOKUP($L23,outBM!$B:$Z,15,0))</f>
        <v>0.1532 **</v>
      </c>
      <c r="I23" s="15" t="str">
        <f>_xlfn.CONCAT(FIXED(VLOOKUP($L23,outH!$B:T,2,0),4)," ",VLOOKUP($L23,outH!$B:$Z,15,0))</f>
        <v xml:space="preserve">-0.0742 </v>
      </c>
      <c r="J23" s="26" t="str">
        <f>_xlfn.CONCAT(FIXED(VLOOKUP($L23,outHF!$B:U,2,0),4)," ",VLOOKUP($L23,outHF!$B:$Z,15,0))</f>
        <v xml:space="preserve">-0.0908 </v>
      </c>
      <c r="K23" s="26" t="str">
        <f>_xlfn.CONCAT(FIXED(VLOOKUP($L23,outHM!$B:V,2,0),4)," ",VLOOKUP($L23,outHM!$B:$Z,15,0))</f>
        <v xml:space="preserve">-0.0715 </v>
      </c>
      <c r="L23" s="11" t="s">
        <v>29</v>
      </c>
    </row>
    <row r="24" spans="2:12" x14ac:dyDescent="0.25">
      <c r="B24" s="92"/>
      <c r="C24" s="13" t="str">
        <f>_xlfn.CONCAT("(",FIXED(VLOOKUP($L23,outW!$B:G,3,0),4),")")</f>
        <v>(0.0335)</v>
      </c>
      <c r="D24" s="27" t="str">
        <f>_xlfn.CONCAT("(",FIXED(VLOOKUP($L23,outWF!$B:H,3,0),4),")")</f>
        <v>(0.0508)</v>
      </c>
      <c r="E24" s="27" t="str">
        <f>_xlfn.CONCAT("(",FIXED(VLOOKUP($L23,outWM!$B:I,3,0),4),")")</f>
        <v>(0.0451)</v>
      </c>
      <c r="F24" s="13" t="str">
        <f>_xlfn.CONCAT("(",FIXED(VLOOKUP($L23,outB!$B:J,3,0),4),")")</f>
        <v>(0.0345)</v>
      </c>
      <c r="G24" s="27" t="str">
        <f>_xlfn.CONCAT("(",FIXED(VLOOKUP($L23,outBF!$B:K,3,0),4),")")</f>
        <v>(0.0520)</v>
      </c>
      <c r="H24" s="27" t="str">
        <f>_xlfn.CONCAT("(",FIXED(VLOOKUP($L23,outBM!$B:L,3,0),4),")")</f>
        <v>(0.0468)</v>
      </c>
      <c r="I24" s="13" t="str">
        <f>_xlfn.CONCAT("(",FIXED(VLOOKUP($L23,outH!$B:M,3,0),4),")")</f>
        <v>(0.0461)</v>
      </c>
      <c r="J24" s="27" t="str">
        <f>_xlfn.CONCAT("(",FIXED(VLOOKUP($L23,outHF!$B:N,3,0),4),")")</f>
        <v>(0.0692)</v>
      </c>
      <c r="K24" s="27" t="str">
        <f>_xlfn.CONCAT("(",FIXED(VLOOKUP($L23,outHM!$B:O,3,0),4),")")</f>
        <v>(0.0627)</v>
      </c>
    </row>
    <row r="25" spans="2:12" x14ac:dyDescent="0.25">
      <c r="B25" s="91" t="s">
        <v>305</v>
      </c>
      <c r="C25" s="15" t="str">
        <f>_xlfn.CONCAT(FIXED(VLOOKUP($L25,outW!$B:N,2,0),4)," ",VLOOKUP($L25,outW!$B:$Z,15,0))</f>
        <v>0.2237 ***</v>
      </c>
      <c r="D25" s="26" t="str">
        <f>_xlfn.CONCAT(FIXED(VLOOKUP($L25,outWF!$B:O,2,0),4)," ",VLOOKUP($L25,outWF!$B:$Z,15,0))</f>
        <v>0.2471 ***</v>
      </c>
      <c r="E25" s="26" t="str">
        <f>_xlfn.CONCAT(FIXED(VLOOKUP($L25,outWM!$B:P,2,0),4)," ",VLOOKUP($L25,outWM!$B:$Z,15,0))</f>
        <v>0.2156 ***</v>
      </c>
      <c r="F25" s="15" t="str">
        <f>_xlfn.CONCAT(FIXED(VLOOKUP($L25,outB!$B:Q,2,0),4)," ",VLOOKUP($L25,outB!$B:$Z,15,0))</f>
        <v>0.1498 ***</v>
      </c>
      <c r="G25" s="26" t="str">
        <f>_xlfn.CONCAT(FIXED(VLOOKUP($L25,outBF!$B:R,2,0),4)," ",VLOOKUP($L25,outBF!$B:$Z,15,0))</f>
        <v>0.1210 *</v>
      </c>
      <c r="H25" s="26" t="str">
        <f>_xlfn.CONCAT(FIXED(VLOOKUP($L25,outBM!$B:S,2,0),4)," ",VLOOKUP($L25,outBM!$B:$Z,15,0))</f>
        <v>0.1783 **</v>
      </c>
      <c r="I25" s="15" t="str">
        <f>_xlfn.CONCAT(FIXED(VLOOKUP($L25,outH!$B:T,2,0),4)," ",VLOOKUP($L25,outH!$B:$Z,15,0))</f>
        <v xml:space="preserve">0.0244 </v>
      </c>
      <c r="J25" s="26" t="str">
        <f>_xlfn.CONCAT(FIXED(VLOOKUP($L25,outHF!$B:U,2,0),4)," ",VLOOKUP($L25,outHF!$B:$Z,15,0))</f>
        <v xml:space="preserve">0.0640 </v>
      </c>
      <c r="K25" s="26" t="str">
        <f>_xlfn.CONCAT(FIXED(VLOOKUP($L25,outHM!$B:V,2,0),4)," ",VLOOKUP($L25,outHM!$B:$Z,15,0))</f>
        <v xml:space="preserve">-0.0272 </v>
      </c>
      <c r="L25" s="11" t="s">
        <v>30</v>
      </c>
    </row>
    <row r="26" spans="2:12" x14ac:dyDescent="0.25">
      <c r="B26" s="92"/>
      <c r="C26" s="13" t="str">
        <f>_xlfn.CONCAT("(",FIXED(VLOOKUP($L25,outW!$B:G,3,0),4),")")</f>
        <v>(0.0345)</v>
      </c>
      <c r="D26" s="27" t="str">
        <f>_xlfn.CONCAT("(",FIXED(VLOOKUP($L25,outWF!$B:H,3,0),4),")")</f>
        <v>(0.0502)</v>
      </c>
      <c r="E26" s="27" t="str">
        <f>_xlfn.CONCAT("(",FIXED(VLOOKUP($L25,outWM!$B:I,3,0),4),")")</f>
        <v>(0.0482)</v>
      </c>
      <c r="F26" s="13" t="str">
        <f>_xlfn.CONCAT("(",FIXED(VLOOKUP($L25,outB!$B:J,3,0),4),")")</f>
        <v>(0.0389)</v>
      </c>
      <c r="G26" s="27" t="str">
        <f>_xlfn.CONCAT("(",FIXED(VLOOKUP($L25,outBF!$B:K,3,0),4),")")</f>
        <v>(0.0538)</v>
      </c>
      <c r="H26" s="27" t="str">
        <f>_xlfn.CONCAT("(",FIXED(VLOOKUP($L25,outBM!$B:L,3,0),4),")")</f>
        <v>(0.0572)</v>
      </c>
      <c r="I26" s="13" t="str">
        <f>_xlfn.CONCAT("(",FIXED(VLOOKUP($L25,outH!$B:M,3,0),4),")")</f>
        <v>(0.0499)</v>
      </c>
      <c r="J26" s="27" t="str">
        <f>_xlfn.CONCAT("(",FIXED(VLOOKUP($L25,outHF!$B:N,3,0),4),")")</f>
        <v>(0.0727)</v>
      </c>
      <c r="K26" s="27" t="str">
        <f>_xlfn.CONCAT("(",FIXED(VLOOKUP($L25,outHM!$B:O,3,0),4),")")</f>
        <v>(0.0702)</v>
      </c>
    </row>
    <row r="27" spans="2:12" x14ac:dyDescent="0.25">
      <c r="B27" s="91" t="s">
        <v>306</v>
      </c>
      <c r="C27" s="15" t="str">
        <f>_xlfn.CONCAT(FIXED(VLOOKUP($L27,outW!$B:N,2,0),4)," ",VLOOKUP($L27,outW!$B:$Z,15,0))</f>
        <v>0.1562 **</v>
      </c>
      <c r="D27" s="26" t="str">
        <f>_xlfn.CONCAT(FIXED(VLOOKUP($L27,outWF!$B:O,2,0),4)," ",VLOOKUP($L27,outWF!$B:$Z,15,0))</f>
        <v>0.1722 *</v>
      </c>
      <c r="E27" s="26" t="str">
        <f>_xlfn.CONCAT(FIXED(VLOOKUP($L27,outWM!$B:P,2,0),4)," ",VLOOKUP($L27,outWM!$B:$Z,15,0))</f>
        <v>0.1558 *</v>
      </c>
      <c r="F27" s="15" t="str">
        <f>_xlfn.CONCAT(FIXED(VLOOKUP($L27,outB!$B:Q,2,0),4)," ",VLOOKUP($L27,outB!$B:$Z,15,0))</f>
        <v>0.2488 **</v>
      </c>
      <c r="G27" s="26" t="str">
        <f>_xlfn.CONCAT(FIXED(VLOOKUP($L27,outBF!$B:R,2,0),4)," ",VLOOKUP($L27,outBF!$B:$Z,15,0))</f>
        <v>0.2804 *</v>
      </c>
      <c r="H27" s="26" t="str">
        <f>_xlfn.CONCAT(FIXED(VLOOKUP($L27,outBM!$B:S,2,0),4)," ",VLOOKUP($L27,outBM!$B:$Z,15,0))</f>
        <v xml:space="preserve">0.1708 </v>
      </c>
      <c r="I27" s="15" t="str">
        <f>_xlfn.CONCAT(FIXED(VLOOKUP($L27,outH!$B:T,2,0),4)," ",VLOOKUP($L27,outH!$B:$Z,15,0))</f>
        <v xml:space="preserve">-0.0568 </v>
      </c>
      <c r="J27" s="26" t="str">
        <f>_xlfn.CONCAT(FIXED(VLOOKUP($L27,outHF!$B:U,2,0),4)," ",VLOOKUP($L27,outHF!$B:$Z,15,0))</f>
        <v xml:space="preserve">0.0063 </v>
      </c>
      <c r="K27" s="26" t="str">
        <f>_xlfn.CONCAT(FIXED(VLOOKUP($L27,outHM!$B:V,2,0),4)," ",VLOOKUP($L27,outHM!$B:$Z,15,0))</f>
        <v xml:space="preserve">-0.1472 </v>
      </c>
      <c r="L27" s="11" t="s">
        <v>27</v>
      </c>
    </row>
    <row r="28" spans="2:12" x14ac:dyDescent="0.25">
      <c r="B28" s="92"/>
      <c r="C28" s="13" t="str">
        <f>_xlfn.CONCAT("(",FIXED(VLOOKUP($L27,outW!$B:G,3,0),4),")")</f>
        <v>(0.0527)</v>
      </c>
      <c r="D28" s="27" t="str">
        <f>_xlfn.CONCAT("(",FIXED(VLOOKUP($L27,outWF!$B:H,3,0),4),")")</f>
        <v>(0.0748)</v>
      </c>
      <c r="E28" s="27" t="str">
        <f>_xlfn.CONCAT("(",FIXED(VLOOKUP($L27,outWM!$B:I,3,0),4),")")</f>
        <v>(0.0762)</v>
      </c>
      <c r="F28" s="13" t="str">
        <f>_xlfn.CONCAT("(",FIXED(VLOOKUP($L27,outB!$B:J,3,0),4),")")</f>
        <v>(0.0813)</v>
      </c>
      <c r="G28" s="27" t="str">
        <f>_xlfn.CONCAT("(",FIXED(VLOOKUP($L27,outBF!$B:K,3,0),4),")")</f>
        <v>(0.1107)</v>
      </c>
      <c r="H28" s="27" t="str">
        <f>_xlfn.CONCAT("(",FIXED(VLOOKUP($L27,outBM!$B:L,3,0),4),")")</f>
        <v>(0.1237)</v>
      </c>
      <c r="I28" s="13" t="str">
        <f>_xlfn.CONCAT("(",FIXED(VLOOKUP($L27,outH!$B:M,3,0),4),")")</f>
        <v>(0.0989)</v>
      </c>
      <c r="J28" s="27" t="str">
        <f>_xlfn.CONCAT("(",FIXED(VLOOKUP($L27,outHF!$B:N,3,0),4),")")</f>
        <v>(0.1268)</v>
      </c>
      <c r="K28" s="27" t="str">
        <f>_xlfn.CONCAT("(",FIXED(VLOOKUP($L27,outHM!$B:O,3,0),4),")")</f>
        <v>(0.1721)</v>
      </c>
    </row>
    <row r="29" spans="2:12" x14ac:dyDescent="0.25">
      <c r="B29" s="91" t="s">
        <v>307</v>
      </c>
      <c r="C29" s="15" t="str">
        <f>_xlfn.CONCAT(FIXED(VLOOKUP($L29,outW!$B:N,2,0),4)," ",VLOOKUP($L29,outW!$B:$Z,15,0))</f>
        <v xml:space="preserve">0.0772 </v>
      </c>
      <c r="D29" s="26" t="str">
        <f>_xlfn.CONCAT(FIXED(VLOOKUP($L29,outWF!$B:O,2,0),4)," ",VLOOKUP($L29,outWF!$B:$Z,15,0))</f>
        <v xml:space="preserve">0.0558 </v>
      </c>
      <c r="E29" s="26" t="str">
        <f>_xlfn.CONCAT(FIXED(VLOOKUP($L29,outWM!$B:P,2,0),4)," ",VLOOKUP($L29,outWM!$B:$Z,15,0))</f>
        <v xml:space="preserve">0.1161 </v>
      </c>
      <c r="F29" s="15" t="str">
        <f>_xlfn.CONCAT(FIXED(VLOOKUP($L29,outB!$B:Q,2,0),4)," ",VLOOKUP($L29,outB!$B:$Z,15,0))</f>
        <v>0.2334 *</v>
      </c>
      <c r="G29" s="26" t="str">
        <f>_xlfn.CONCAT(FIXED(VLOOKUP($L29,outBF!$B:R,2,0),4)," ",VLOOKUP($L29,outBF!$B:$Z,15,0))</f>
        <v xml:space="preserve">0.1234 </v>
      </c>
      <c r="H29" s="26" t="str">
        <f>_xlfn.CONCAT(FIXED(VLOOKUP($L29,outBM!$B:S,2,0),4)," ",VLOOKUP($L29,outBM!$B:$Z,15,0))</f>
        <v>0.8699 ***</v>
      </c>
      <c r="I29" s="15" t="str">
        <f>_xlfn.CONCAT(FIXED(VLOOKUP($L29,outH!$B:T,2,0),4)," ",VLOOKUP($L29,outH!$B:$Z,15,0))</f>
        <v xml:space="preserve">-0.0848 </v>
      </c>
      <c r="J29" s="26" t="str">
        <f>_xlfn.CONCAT(FIXED(VLOOKUP($L29,outHF!$B:U,2,0),4)," ",VLOOKUP($L29,outHF!$B:$Z,15,0))</f>
        <v xml:space="preserve">-0.0857 </v>
      </c>
      <c r="K29" s="26" t="str">
        <f>_xlfn.CONCAT(FIXED(VLOOKUP($L29,outHM!$B:V,2,0),4)," ",VLOOKUP($L29,outHM!$B:$Z,15,0))</f>
        <v xml:space="preserve">-0.1152 </v>
      </c>
      <c r="L29" s="11" t="s">
        <v>28</v>
      </c>
    </row>
    <row r="30" spans="2:12" x14ac:dyDescent="0.25">
      <c r="B30" s="92"/>
      <c r="C30" s="13" t="str">
        <f>_xlfn.CONCAT("(",FIXED(VLOOKUP($L29,outW!$B:G,3,0),4),")")</f>
        <v>(0.0708)</v>
      </c>
      <c r="D30" s="27" t="str">
        <f>_xlfn.CONCAT("(",FIXED(VLOOKUP($L29,outWF!$B:H,3,0),4),")")</f>
        <v>(0.1015)</v>
      </c>
      <c r="E30" s="27" t="str">
        <f>_xlfn.CONCAT("(",FIXED(VLOOKUP($L29,outWM!$B:I,3,0),4),")")</f>
        <v>(0.1011)</v>
      </c>
      <c r="F30" s="13" t="str">
        <f>_xlfn.CONCAT("(",FIXED(VLOOKUP($L29,outB!$B:J,3,0),4),")")</f>
        <v>(0.1082)</v>
      </c>
      <c r="G30" s="27" t="str">
        <f>_xlfn.CONCAT("(",FIXED(VLOOKUP($L29,outBF!$B:K,3,0),4),")")</f>
        <v>(0.1256)</v>
      </c>
      <c r="H30" s="27" t="str">
        <f>_xlfn.CONCAT("(",FIXED(VLOOKUP($L29,outBM!$B:L,3,0),4),")")</f>
        <v>(0.2568)</v>
      </c>
      <c r="I30" s="13" t="str">
        <f>_xlfn.CONCAT("(",FIXED(VLOOKUP($L29,outH!$B:M,3,0),4),")")</f>
        <v>(0.1495)</v>
      </c>
      <c r="J30" s="27" t="str">
        <f>_xlfn.CONCAT("(",FIXED(VLOOKUP($L29,outHF!$B:N,3,0),4),")")</f>
        <v>(0.2094)</v>
      </c>
      <c r="K30" s="27" t="str">
        <f>_xlfn.CONCAT("(",FIXED(VLOOKUP($L29,outHM!$B:O,3,0),4),")")</f>
        <v>(0.2223)</v>
      </c>
    </row>
    <row r="31" spans="2:12" x14ac:dyDescent="0.25">
      <c r="B31" s="9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0.0044 ***</v>
      </c>
      <c r="G31" s="26" t="str">
        <f>_xlfn.CONCAT(FIXED(VLOOKUP($L31,outBF!$B:R,2,0),4)," ",VLOOKUP($L31,outBF!$B:$Z,15,0))</f>
        <v>0.0040 ***</v>
      </c>
      <c r="H31" s="26" t="str">
        <f>_xlfn.CONCAT(FIXED(VLOOKUP($L31,outBM!$B:S,2,0),4)," ",VLOOKUP($L31,outBM!$B:$Z,15,0))</f>
        <v>0.0044 ***</v>
      </c>
      <c r="I31" s="15" t="str">
        <f>_xlfn.CONCAT(FIXED(VLOOKUP($L31,outH!$B:T,2,0),4)," ",VLOOKUP($L31,outH!$B:$Z,15,0))</f>
        <v>0.0044 ***</v>
      </c>
      <c r="J31" s="26" t="str">
        <f>_xlfn.CONCAT(FIXED(VLOOKUP($L31,outHF!$B:U,2,0),4)," ",VLOOKUP($L31,outHF!$B:$Z,15,0))</f>
        <v>0.0054 ***</v>
      </c>
      <c r="K31" s="26" t="str">
        <f>_xlfn.CONCAT(FIXED(VLOOKUP($L31,outHM!$B:V,2,0),4)," ",VLOOKUP($L31,outHM!$B:$Z,15,0))</f>
        <v>0.0042 ***</v>
      </c>
      <c r="L31" s="11" t="s">
        <v>34</v>
      </c>
    </row>
    <row r="32" spans="2:12" x14ac:dyDescent="0.25">
      <c r="B32" s="92"/>
      <c r="C32" s="13" t="str">
        <f>_xlfn.CONCAT("(",FIXED(VLOOKUP($L31,outW!$B:G,3,0),4),")")</f>
        <v>(0.0005)</v>
      </c>
      <c r="D32" s="27" t="str">
        <f>_xlfn.CONCAT("(",FIXED(VLOOKUP($L31,outWF!$B:H,3,0),4),")")</f>
        <v>(0.0008)</v>
      </c>
      <c r="E32" s="27" t="str">
        <f>_xlfn.CONCAT("(",FIXED(VLOOKUP($L31,outWM!$B:I,3,0),4),")")</f>
        <v>(0.0007)</v>
      </c>
      <c r="F32" s="13" t="str">
        <f>_xlfn.CONCAT("(",FIXED(VLOOKUP($L31,outB!$B:J,3,0),4),")")</f>
        <v>(0.0008)</v>
      </c>
      <c r="G32" s="27" t="str">
        <f>_xlfn.CONCAT("(",FIXED(VLOOKUP($L31,outBF!$B:K,3,0),4),")")</f>
        <v>(0.0011)</v>
      </c>
      <c r="H32" s="27" t="str">
        <f>_xlfn.CONCAT("(",FIXED(VLOOKUP($L31,outBM!$B:L,3,0),4),")")</f>
        <v>(0.0011)</v>
      </c>
      <c r="I32" s="13" t="str">
        <f>_xlfn.CONCAT("(",FIXED(VLOOKUP($L31,outH!$B:M,3,0),4),")")</f>
        <v>(0.0008)</v>
      </c>
      <c r="J32" s="27" t="str">
        <f>_xlfn.CONCAT("(",FIXED(VLOOKUP($L31,outHF!$B:N,3,0),4),")")</f>
        <v>(0.0013)</v>
      </c>
      <c r="K32" s="27" t="str">
        <f>_xlfn.CONCAT("(",FIXED(VLOOKUP($L31,outHM!$B:O,3,0),4),")")</f>
        <v>(0.0012)</v>
      </c>
    </row>
    <row r="33" spans="2:12" x14ac:dyDescent="0.25">
      <c r="B33" s="91" t="s">
        <v>99</v>
      </c>
      <c r="C33" s="15" t="str">
        <f>_xlfn.CONCAT(FIXED(VLOOKUP($L33,outW!$B:N,2,0),4)," ",VLOOKUP($L33,outW!$B:$Z,15,0))</f>
        <v>-0.0004 *</v>
      </c>
      <c r="D33" s="26" t="str">
        <f>_xlfn.CONCAT(FIXED(VLOOKUP($L33,outWF!$B:O,2,0),4)," ",VLOOKUP($L33,outWF!$B:$Z,15,0))</f>
        <v xml:space="preserve">-0.0003 </v>
      </c>
      <c r="E33" s="26" t="str">
        <f>_xlfn.CONCAT(FIXED(VLOOKUP($L33,outWM!$B:P,2,0),4)," ",VLOOKUP($L33,outWM!$B:$Z,15,0))</f>
        <v>-0.0006 *</v>
      </c>
      <c r="F33" s="15" t="str">
        <f>_xlfn.CONCAT(FIXED(VLOOKUP($L33,outB!$B:Q,2,0),4)," ",VLOOKUP($L33,outB!$B:$Z,15,0))</f>
        <v>-0.0004 ^</v>
      </c>
      <c r="G33" s="26" t="str">
        <f>_xlfn.CONCAT(FIXED(VLOOKUP($L33,outBF!$B:R,2,0),4)," ",VLOOKUP($L33,outBF!$B:$Z,15,0))</f>
        <v xml:space="preserve">-0.0005 </v>
      </c>
      <c r="H33" s="26" t="str">
        <f>_xlfn.CONCAT(FIXED(VLOOKUP($L33,outBM!$B:S,2,0),4)," ",VLOOKUP($L33,outBM!$B:$Z,15,0))</f>
        <v xml:space="preserve">-0.0001 </v>
      </c>
      <c r="I33" s="15" t="str">
        <f>_xlfn.CONCAT(FIXED(VLOOKUP($L33,outH!$B:T,2,0),4)," ",VLOOKUP($L33,outH!$B:$Z,15,0))</f>
        <v>-0.0008 **</v>
      </c>
      <c r="J33" s="26" t="str">
        <f>_xlfn.CONCAT(FIXED(VLOOKUP($L33,outHF!$B:U,2,0),4)," ",VLOOKUP($L33,outHF!$B:$Z,15,0))</f>
        <v>-0.0014 **</v>
      </c>
      <c r="K33" s="26" t="str">
        <f>_xlfn.CONCAT(FIXED(VLOOKUP($L33,outHM!$B:V,2,0),4)," ",VLOOKUP($L33,outHM!$B:$Z,15,0))</f>
        <v xml:space="preserve">-0.0003 </v>
      </c>
      <c r="L33" s="11" t="s">
        <v>35</v>
      </c>
    </row>
    <row r="34" spans="2:12" x14ac:dyDescent="0.25">
      <c r="B34" s="92"/>
      <c r="C34" s="13" t="str">
        <f>_xlfn.CONCAT("(",FIXED(VLOOKUP($L33,outW!$B:G,3,0),4),")")</f>
        <v>(0.0002)</v>
      </c>
      <c r="D34" s="27" t="str">
        <f>_xlfn.CONCAT("(",FIXED(VLOOKUP($L33,outWF!$B:H,3,0),4),")")</f>
        <v>(0.0003)</v>
      </c>
      <c r="E34" s="27" t="str">
        <f>_xlfn.CONCAT("(",FIXED(VLOOKUP($L33,outWM!$B:I,3,0),4),")")</f>
        <v>(0.0002)</v>
      </c>
      <c r="F34" s="13" t="str">
        <f>_xlfn.CONCAT("(",FIXED(VLOOKUP($L33,outB!$B:J,3,0),4),")")</f>
        <v>(0.0002)</v>
      </c>
      <c r="G34" s="27" t="str">
        <f>_xlfn.CONCAT("(",FIXED(VLOOKUP($L33,outBF!$B:K,3,0),4),")")</f>
        <v>(0.0004)</v>
      </c>
      <c r="H34" s="27" t="str">
        <f>_xlfn.CONCAT("(",FIXED(VLOOKUP($L33,outBM!$B:L,3,0),4),")")</f>
        <v>(0.0003)</v>
      </c>
      <c r="I34" s="13" t="str">
        <f>_xlfn.CONCAT("(",FIXED(VLOOKUP($L33,outH!$B:M,3,0),4),")")</f>
        <v>(0.0003)</v>
      </c>
      <c r="J34" s="27" t="str">
        <f>_xlfn.CONCAT("(",FIXED(VLOOKUP($L33,outHF!$B:N,3,0),4),")")</f>
        <v>(0.0005)</v>
      </c>
      <c r="K34" s="27" t="str">
        <f>_xlfn.CONCAT("(",FIXED(VLOOKUP($L33,outHM!$B:O,3,0),4),")")</f>
        <v>(0.0004)</v>
      </c>
    </row>
    <row r="35" spans="2:12" x14ac:dyDescent="0.25">
      <c r="B35" s="91" t="s">
        <v>100</v>
      </c>
      <c r="C35" s="15" t="str">
        <f>_xlfn.CONCAT(FIXED(VLOOKUP($L35,outW!$B:N,2,0),4)," ",VLOOKUP($L35,outW!$B:$Z,15,0))</f>
        <v>0.0005 ***</v>
      </c>
      <c r="D35" s="26" t="str">
        <f>_xlfn.CONCAT(FIXED(VLOOKUP($L35,outWF!$B:O,2,0),4)," ",VLOOKUP($L35,outWF!$B:$Z,15,0))</f>
        <v>0.0004 **</v>
      </c>
      <c r="E35" s="26" t="str">
        <f>_xlfn.CONCAT(FIXED(VLOOKUP($L35,outWM!$B:P,2,0),4)," ",VLOOKUP($L35,outWM!$B:$Z,15,0))</f>
        <v>0.0006 ***</v>
      </c>
      <c r="F35" s="15" t="str">
        <f>_xlfn.CONCAT(FIXED(VLOOKUP($L35,outB!$B:Q,2,0),4)," ",VLOOKUP($L35,outB!$B:$Z,15,0))</f>
        <v>0.0003 *</v>
      </c>
      <c r="G35" s="26" t="str">
        <f>_xlfn.CONCAT(FIXED(VLOOKUP($L35,outBF!$B:R,2,0),4)," ",VLOOKUP($L35,outBF!$B:$Z,15,0))</f>
        <v xml:space="preserve">0.0003 </v>
      </c>
      <c r="H35" s="26" t="str">
        <f>_xlfn.CONCAT(FIXED(VLOOKUP($L35,outBM!$B:S,2,0),4)," ",VLOOKUP($L35,outBM!$B:$Z,15,0))</f>
        <v>0.0004 *</v>
      </c>
      <c r="I35" s="15" t="str">
        <f>_xlfn.CONCAT(FIXED(VLOOKUP($L35,outH!$B:T,2,0),4)," ",VLOOKUP($L35,outH!$B:$Z,15,0))</f>
        <v>0.0006 ***</v>
      </c>
      <c r="J35" s="26" t="str">
        <f>_xlfn.CONCAT(FIXED(VLOOKUP($L35,outHF!$B:U,2,0),4)," ",VLOOKUP($L35,outHF!$B:$Z,15,0))</f>
        <v>0.0005 *</v>
      </c>
      <c r="K35" s="26" t="str">
        <f>_xlfn.CONCAT(FIXED(VLOOKUP($L35,outHM!$B:V,2,0),4)," ",VLOOKUP($L35,outHM!$B:$Z,15,0))</f>
        <v>0.0007 **</v>
      </c>
      <c r="L35" s="11" t="s">
        <v>36</v>
      </c>
    </row>
    <row r="36" spans="2:12" x14ac:dyDescent="0.25">
      <c r="B36" s="9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(0.0002)</v>
      </c>
    </row>
    <row r="37" spans="2:12" x14ac:dyDescent="0.25">
      <c r="B37" s="91" t="s">
        <v>308</v>
      </c>
      <c r="C37" s="15" t="str">
        <f>_xlfn.CONCAT(FIXED(VLOOKUP($L37,outW!$B:N,2,0),4)," ",VLOOKUP($L37,outW!$B:$Z,15,0))</f>
        <v>-0.0467 ^</v>
      </c>
      <c r="D37" s="26" t="str">
        <f>_xlfn.CONCAT(FIXED(VLOOKUP($L37,outWF!$B:O,2,0),4)," ",VLOOKUP($L37,outWF!$B:$Z,15,0))</f>
        <v>-0.0725 *</v>
      </c>
      <c r="E37" s="26" t="str">
        <f>_xlfn.CONCAT(FIXED(VLOOKUP($L37,outWM!$B:P,2,0),4)," ",VLOOKUP($L37,outWM!$B:$Z,15,0))</f>
        <v xml:space="preserve">-0.0233 </v>
      </c>
      <c r="F37" s="15" t="str">
        <f>_xlfn.CONCAT(FIXED(VLOOKUP($L37,outB!$B:Q,2,0),4)," ",VLOOKUP($L37,outB!$B:$Z,15,0))</f>
        <v xml:space="preserve">0.0055 </v>
      </c>
      <c r="G37" s="26" t="str">
        <f>_xlfn.CONCAT(FIXED(VLOOKUP($L37,outBF!$B:R,2,0),4)," ",VLOOKUP($L37,outBF!$B:$Z,15,0))</f>
        <v xml:space="preserve">0.0191 </v>
      </c>
      <c r="H37" s="26" t="str">
        <f>_xlfn.CONCAT(FIXED(VLOOKUP($L37,outBM!$B:S,2,0),4)," ",VLOOKUP($L37,outBM!$B:$Z,15,0))</f>
        <v xml:space="preserve">-0.0070 </v>
      </c>
      <c r="I37" s="15" t="str">
        <f>_xlfn.CONCAT(FIXED(VLOOKUP($L37,outH!$B:T,2,0),4)," ",VLOOKUP($L37,outH!$B:$Z,15,0))</f>
        <v xml:space="preserve">-0.0507 </v>
      </c>
      <c r="J37" s="26" t="str">
        <f>_xlfn.CONCAT(FIXED(VLOOKUP($L37,outHF!$B:U,2,0),4)," ",VLOOKUP($L37,outHF!$B:$Z,15,0))</f>
        <v xml:space="preserve">-0.0367 </v>
      </c>
      <c r="K37" s="26" t="str">
        <f>_xlfn.CONCAT(FIXED(VLOOKUP($L37,outHM!$B:V,2,0),4)," ",VLOOKUP($L37,outHM!$B:$Z,15,0))</f>
        <v xml:space="preserve">-0.0653 </v>
      </c>
      <c r="L37" s="11" t="s">
        <v>37</v>
      </c>
    </row>
    <row r="38" spans="2:12" x14ac:dyDescent="0.25">
      <c r="B38" s="92"/>
      <c r="C38" s="13" t="str">
        <f>_xlfn.CONCAT("(",FIXED(VLOOKUP($L37,outW!$B:G,3,0),4),")")</f>
        <v>(0.0240)</v>
      </c>
      <c r="D38" s="27" t="str">
        <f>_xlfn.CONCAT("(",FIXED(VLOOKUP($L37,outWF!$B:H,3,0),4),")")</f>
        <v>(0.0347)</v>
      </c>
      <c r="E38" s="27" t="str">
        <f>_xlfn.CONCAT("(",FIXED(VLOOKUP($L37,outWM!$B:I,3,0),4),")")</f>
        <v>(0.0337)</v>
      </c>
      <c r="F38" s="13" t="str">
        <f>_xlfn.CONCAT("(",FIXED(VLOOKUP($L37,outB!$B:J,3,0),4),")")</f>
        <v>(0.0272)</v>
      </c>
      <c r="G38" s="27" t="str">
        <f>_xlfn.CONCAT("(",FIXED(VLOOKUP($L37,outBF!$B:K,3,0),4),")")</f>
        <v>(0.0377)</v>
      </c>
      <c r="H38" s="27" t="str">
        <f>_xlfn.CONCAT("(",FIXED(VLOOKUP($L37,outBM!$B:L,3,0),4),")")</f>
        <v>(0.0402)</v>
      </c>
      <c r="I38" s="13" t="str">
        <f>_xlfn.CONCAT("(",FIXED(VLOOKUP($L37,outH!$B:M,3,0),4),")")</f>
        <v>(0.0363)</v>
      </c>
      <c r="J38" s="27" t="str">
        <f>_xlfn.CONCAT("(",FIXED(VLOOKUP($L37,outHF!$B:N,3,0),4),")")</f>
        <v>(0.0521)</v>
      </c>
      <c r="K38" s="27" t="str">
        <f>_xlfn.CONCAT("(",FIXED(VLOOKUP($L37,outHM!$B:O,3,0),4),")")</f>
        <v>(0.0522)</v>
      </c>
    </row>
    <row r="39" spans="2:12" x14ac:dyDescent="0.25">
      <c r="B39" s="91" t="s">
        <v>309</v>
      </c>
      <c r="C39" s="15" t="str">
        <f>_xlfn.CONCAT(FIXED(VLOOKUP($L39,outW!$B:N,2,0),4)," ",VLOOKUP($L39,outW!$B:$Z,15,0))</f>
        <v>-0.0686 ^</v>
      </c>
      <c r="D39" s="26" t="str">
        <f>_xlfn.CONCAT(FIXED(VLOOKUP($L39,outWF!$B:O,2,0),4)," ",VLOOKUP($L39,outWF!$B:$Z,15,0))</f>
        <v xml:space="preserve">-0.0787 </v>
      </c>
      <c r="E39" s="26" t="str">
        <f>_xlfn.CONCAT(FIXED(VLOOKUP($L39,outWM!$B:P,2,0),4)," ",VLOOKUP($L39,outWM!$B:$Z,15,0))</f>
        <v xml:space="preserve">-0.0622 </v>
      </c>
      <c r="F39" s="15" t="str">
        <f>_xlfn.CONCAT(FIXED(VLOOKUP($L39,outB!$B:Q,2,0),4)," ",VLOOKUP($L39,outB!$B:$Z,15,0))</f>
        <v xml:space="preserve">0.0275 </v>
      </c>
      <c r="G39" s="26" t="str">
        <f>_xlfn.CONCAT(FIXED(VLOOKUP($L39,outBF!$B:R,2,0),4)," ",VLOOKUP($L39,outBF!$B:$Z,15,0))</f>
        <v>0.1327 *</v>
      </c>
      <c r="H39" s="26" t="str">
        <f>_xlfn.CONCAT(FIXED(VLOOKUP($L39,outBM!$B:S,2,0),4)," ",VLOOKUP($L39,outBM!$B:$Z,15,0))</f>
        <v xml:space="preserve">-0.0901 </v>
      </c>
      <c r="I39" s="15" t="str">
        <f>_xlfn.CONCAT(FIXED(VLOOKUP($L39,outH!$B:T,2,0),4)," ",VLOOKUP($L39,outH!$B:$Z,15,0))</f>
        <v xml:space="preserve">-0.0663 </v>
      </c>
      <c r="J39" s="26" t="str">
        <f>_xlfn.CONCAT(FIXED(VLOOKUP($L39,outHF!$B:U,2,0),4)," ",VLOOKUP($L39,outHF!$B:$Z,15,0))</f>
        <v xml:space="preserve">0.0194 </v>
      </c>
      <c r="K39" s="26" t="str">
        <f>_xlfn.CONCAT(FIXED(VLOOKUP($L39,outHM!$B:V,2,0),4)," ",VLOOKUP($L39,outHM!$B:$Z,15,0))</f>
        <v>-0.1302 ^</v>
      </c>
      <c r="L39" s="11" t="s">
        <v>38</v>
      </c>
    </row>
    <row r="40" spans="2:12" x14ac:dyDescent="0.25">
      <c r="B40" s="92"/>
      <c r="C40" s="13" t="str">
        <f>_xlfn.CONCAT("(",FIXED(VLOOKUP($L39,outW!$B:G,3,0),4),")")</f>
        <v>(0.0372)</v>
      </c>
      <c r="D40" s="27" t="str">
        <f>_xlfn.CONCAT("(",FIXED(VLOOKUP($L39,outWF!$B:H,3,0),4),")")</f>
        <v>(0.0527)</v>
      </c>
      <c r="E40" s="27" t="str">
        <f>_xlfn.CONCAT("(",FIXED(VLOOKUP($L39,outWM!$B:I,3,0),4),")")</f>
        <v>(0.0532)</v>
      </c>
      <c r="F40" s="13" t="str">
        <f>_xlfn.CONCAT("(",FIXED(VLOOKUP($L39,outB!$B:J,3,0),4),")")</f>
        <v>(0.0381)</v>
      </c>
      <c r="G40" s="27" t="str">
        <f>_xlfn.CONCAT("(",FIXED(VLOOKUP($L39,outBF!$B:K,3,0),4),")")</f>
        <v>(0.0524)</v>
      </c>
      <c r="H40" s="27" t="str">
        <f>_xlfn.CONCAT("(",FIXED(VLOOKUP($L39,outBM!$B:L,3,0),4),")")</f>
        <v>(0.0572)</v>
      </c>
      <c r="I40" s="13" t="str">
        <f>_xlfn.CONCAT("(",FIXED(VLOOKUP($L39,outH!$B:M,3,0),4),")")</f>
        <v>(0.0527)</v>
      </c>
      <c r="J40" s="27" t="str">
        <f>_xlfn.CONCAT("(",FIXED(VLOOKUP($L39,outHF!$B:N,3,0),4),")")</f>
        <v>(0.0751)</v>
      </c>
      <c r="K40" s="27" t="str">
        <f>_xlfn.CONCAT("(",FIXED(VLOOKUP($L39,outHM!$B:O,3,0),4),")")</f>
        <v>(0.0756)</v>
      </c>
    </row>
    <row r="41" spans="2:12" x14ac:dyDescent="0.25">
      <c r="B41" s="91" t="s">
        <v>126</v>
      </c>
      <c r="C41" s="15" t="str">
        <f>_xlfn.CONCAT(FIXED(VLOOKUP($L41,outW!$B:N,2,0),4)," ",VLOOKUP($L41,outW!$B:$Z,15,0))</f>
        <v>-0.0939 **</v>
      </c>
      <c r="D41" s="26" t="str">
        <f>_xlfn.CONCAT(FIXED(VLOOKUP($L41,outWF!$B:O,2,0),4)," ",VLOOKUP($L41,outWF!$B:$Z,15,0))</f>
        <v xml:space="preserve">-0.0255 </v>
      </c>
      <c r="E41" s="26" t="str">
        <f>_xlfn.CONCAT(FIXED(VLOOKUP($L41,outWM!$B:P,2,0),4)," ",VLOOKUP($L41,outWM!$B:$Z,15,0))</f>
        <v>-0.1657 ***</v>
      </c>
      <c r="F41" s="15" t="str">
        <f>_xlfn.CONCAT(FIXED(VLOOKUP($L41,outB!$B:Q,2,0),4)," ",VLOOKUP($L41,outB!$B:$Z,15,0))</f>
        <v>-0.1834 **</v>
      </c>
      <c r="G41" s="26" t="str">
        <f>_xlfn.CONCAT(FIXED(VLOOKUP($L41,outBF!$B:R,2,0),4)," ",VLOOKUP($L41,outBF!$B:$Z,15,0))</f>
        <v xml:space="preserve">-0.0947 </v>
      </c>
      <c r="H41" s="26" t="str">
        <f>_xlfn.CONCAT(FIXED(VLOOKUP($L41,outBM!$B:S,2,0),4)," ",VLOOKUP($L41,outBM!$B:$Z,15,0))</f>
        <v>-0.2465 **</v>
      </c>
      <c r="I41" s="15" t="str">
        <f>_xlfn.CONCAT(FIXED(VLOOKUP($L41,outH!$B:T,2,0),4)," ",VLOOKUP($L41,outH!$B:$Z,15,0))</f>
        <v xml:space="preserve">-0.0263 </v>
      </c>
      <c r="J41" s="26" t="str">
        <f>_xlfn.CONCAT(FIXED(VLOOKUP($L41,outHF!$B:U,2,0),4)," ",VLOOKUP($L41,outHF!$B:$Z,15,0))</f>
        <v xml:space="preserve">0.1270 </v>
      </c>
      <c r="K41" s="26" t="str">
        <f>_xlfn.CONCAT(FIXED(VLOOKUP($L41,outHM!$B:V,2,0),4)," ",VLOOKUP($L41,outHM!$B:$Z,15,0))</f>
        <v xml:space="preserve">-0.1395 </v>
      </c>
      <c r="L41" s="11" t="s">
        <v>39</v>
      </c>
    </row>
    <row r="42" spans="2:12" x14ac:dyDescent="0.25">
      <c r="B42" s="92"/>
      <c r="C42" s="13" t="str">
        <f>_xlfn.CONCAT("(",FIXED(VLOOKUP($L41,outW!$B:G,3,0),4),")")</f>
        <v>(0.0342)</v>
      </c>
      <c r="D42" s="27" t="str">
        <f>_xlfn.CONCAT("(",FIXED(VLOOKUP($L41,outWF!$B:H,3,0),4),")")</f>
        <v>(0.0504)</v>
      </c>
      <c r="E42" s="27" t="str">
        <f>_xlfn.CONCAT("(",FIXED(VLOOKUP($L41,outWM!$B:I,3,0),4),")")</f>
        <v>(0.0470)</v>
      </c>
      <c r="F42" s="13" t="str">
        <f>_xlfn.CONCAT("(",FIXED(VLOOKUP($L41,outB!$B:J,3,0),4),")")</f>
        <v>(0.0673)</v>
      </c>
      <c r="G42" s="27" t="str">
        <f>_xlfn.CONCAT("(",FIXED(VLOOKUP($L41,outBF!$B:K,3,0),4),")")</f>
        <v>(0.1009)</v>
      </c>
      <c r="H42" s="27" t="str">
        <f>_xlfn.CONCAT("(",FIXED(VLOOKUP($L41,outBM!$B:L,3,0),4),")")</f>
        <v>(0.0916)</v>
      </c>
      <c r="I42" s="13" t="str">
        <f>_xlfn.CONCAT("(",FIXED(VLOOKUP($L41,outH!$B:M,3,0),4),")")</f>
        <v>(0.0695)</v>
      </c>
      <c r="J42" s="27" t="str">
        <f>_xlfn.CONCAT("(",FIXED(VLOOKUP($L41,outHF!$B:N,3,0),4),")")</f>
        <v>(0.1024)</v>
      </c>
      <c r="K42" s="27" t="str">
        <f>_xlfn.CONCAT("(",FIXED(VLOOKUP($L41,outHM!$B:O,3,0),4),")")</f>
        <v>(0.0959)</v>
      </c>
    </row>
    <row r="43" spans="2:12" x14ac:dyDescent="0.25">
      <c r="B43" s="91" t="s">
        <v>125</v>
      </c>
      <c r="C43" s="15" t="str">
        <f>_xlfn.CONCAT(FIXED(VLOOKUP($L43,outW!$B:N,2,0),4)," ",VLOOKUP($L43,outW!$B:$Z,15,0))</f>
        <v>-0.1741 ***</v>
      </c>
      <c r="D43" s="26" t="str">
        <f>_xlfn.CONCAT(FIXED(VLOOKUP($L43,outWF!$B:O,2,0),4)," ",VLOOKUP($L43,outWF!$B:$Z,15,0))</f>
        <v>-0.1942 **</v>
      </c>
      <c r="E43" s="26" t="str">
        <f>_xlfn.CONCAT(FIXED(VLOOKUP($L43,outWM!$B:P,2,0),4)," ",VLOOKUP($L43,outWM!$B:$Z,15,0))</f>
        <v>-0.1709 **</v>
      </c>
      <c r="F43" s="15" t="str">
        <f>_xlfn.CONCAT(FIXED(VLOOKUP($L43,outB!$B:Q,2,0),4)," ",VLOOKUP($L43,outB!$B:$Z,15,0))</f>
        <v>-0.3665 ***</v>
      </c>
      <c r="G43" s="26" t="str">
        <f>_xlfn.CONCAT(FIXED(VLOOKUP($L43,outBF!$B:R,2,0),4)," ",VLOOKUP($L43,outBF!$B:$Z,15,0))</f>
        <v>-0.2416 *</v>
      </c>
      <c r="H43" s="26" t="str">
        <f>_xlfn.CONCAT(FIXED(VLOOKUP($L43,outBM!$B:S,2,0),4)," ",VLOOKUP($L43,outBM!$B:$Z,15,0))</f>
        <v>-0.4634 ***</v>
      </c>
      <c r="I43" s="15" t="str">
        <f>_xlfn.CONCAT(FIXED(VLOOKUP($L43,outH!$B:T,2,0),4)," ",VLOOKUP($L43,outH!$B:$Z,15,0))</f>
        <v>-0.2858 ***</v>
      </c>
      <c r="J43" s="26" t="str">
        <f>_xlfn.CONCAT(FIXED(VLOOKUP($L43,outHF!$B:U,2,0),4)," ",VLOOKUP($L43,outHF!$B:$Z,15,0))</f>
        <v>-0.2716 ***</v>
      </c>
      <c r="K43" s="26" t="str">
        <f>_xlfn.CONCAT(FIXED(VLOOKUP($L43,outHM!$B:V,2,0),4)," ",VLOOKUP($L43,outHM!$B:$Z,15,0))</f>
        <v>-0.2890 ***</v>
      </c>
      <c r="L43" s="11" t="s">
        <v>40</v>
      </c>
    </row>
    <row r="44" spans="2:12" x14ac:dyDescent="0.25">
      <c r="B44" s="92"/>
      <c r="C44" s="13" t="str">
        <f>_xlfn.CONCAT("(",FIXED(VLOOKUP($L43,outW!$B:G,3,0),4),")")</f>
        <v>(0.0392)</v>
      </c>
      <c r="D44" s="27" t="str">
        <f>_xlfn.CONCAT("(",FIXED(VLOOKUP($L43,outWF!$B:H,3,0),4),")")</f>
        <v>(0.0593)</v>
      </c>
      <c r="E44" s="27" t="str">
        <f>_xlfn.CONCAT("(",FIXED(VLOOKUP($L43,outWM!$B:I,3,0),4),")")</f>
        <v>(0.0529)</v>
      </c>
      <c r="F44" s="13" t="str">
        <f>_xlfn.CONCAT("(",FIXED(VLOOKUP($L43,outB!$B:J,3,0),4),")")</f>
        <v>(0.0707)</v>
      </c>
      <c r="G44" s="27" t="str">
        <f>_xlfn.CONCAT("(",FIXED(VLOOKUP($L43,outBF!$B:K,3,0),4),")")</f>
        <v>(0.1041)</v>
      </c>
      <c r="H44" s="27" t="str">
        <f>_xlfn.CONCAT("(",FIXED(VLOOKUP($L43,outBM!$B:L,3,0),4),")")</f>
        <v>(0.0980)</v>
      </c>
      <c r="I44" s="13" t="str">
        <f>_xlfn.CONCAT("(",FIXED(VLOOKUP($L43,outH!$B:M,3,0),4),")")</f>
        <v>(0.0556)</v>
      </c>
      <c r="J44" s="27" t="str">
        <f>_xlfn.CONCAT("(",FIXED(VLOOKUP($L43,outHF!$B:N,3,0),4),")")</f>
        <v>(0.0798)</v>
      </c>
      <c r="K44" s="27" t="str">
        <f>_xlfn.CONCAT("(",FIXED(VLOOKUP($L43,outHM!$B:O,3,0),4),")")</f>
        <v>(0.0784)</v>
      </c>
    </row>
    <row r="45" spans="2:12" x14ac:dyDescent="0.25">
      <c r="B45" s="91" t="s">
        <v>103</v>
      </c>
      <c r="C45" s="15" t="str">
        <f>_xlfn.CONCAT(FIXED(VLOOKUP($L45,outW!$B:N,2,0),4)," ",VLOOKUP($L45,outW!$B:$Z,15,0))</f>
        <v>-0.1478 ***</v>
      </c>
      <c r="D45" s="26" t="str">
        <f>_xlfn.CONCAT(FIXED(VLOOKUP($L45,outWF!$B:O,2,0),4)," ",VLOOKUP($L45,outWF!$B:$Z,15,0))</f>
        <v>-0.1083 *</v>
      </c>
      <c r="E45" s="26" t="str">
        <f>_xlfn.CONCAT(FIXED(VLOOKUP($L45,outWM!$B:P,2,0),4)," ",VLOOKUP($L45,outWM!$B:$Z,15,0))</f>
        <v>-0.2010 ***</v>
      </c>
      <c r="F45" s="15" t="str">
        <f>_xlfn.CONCAT(FIXED(VLOOKUP($L45,outB!$B:Q,2,0),4)," ",VLOOKUP($L45,outB!$B:$Z,15,0))</f>
        <v>-0.1681 **</v>
      </c>
      <c r="G45" s="26" t="str">
        <f>_xlfn.CONCAT(FIXED(VLOOKUP($L45,outBF!$B:R,2,0),4)," ",VLOOKUP($L45,outBF!$B:$Z,15,0))</f>
        <v xml:space="preserve">-0.0846 </v>
      </c>
      <c r="H45" s="26" t="str">
        <f>_xlfn.CONCAT(FIXED(VLOOKUP($L45,outBM!$B:S,2,0),4)," ",VLOOKUP($L45,outBM!$B:$Z,15,0))</f>
        <v>-0.2267 **</v>
      </c>
      <c r="I45" s="15" t="str">
        <f>_xlfn.CONCAT(FIXED(VLOOKUP($L45,outH!$B:T,2,0),4)," ",VLOOKUP($L45,outH!$B:$Z,15,0))</f>
        <v xml:space="preserve">-0.0113 </v>
      </c>
      <c r="J45" s="26" t="str">
        <f>_xlfn.CONCAT(FIXED(VLOOKUP($L45,outHF!$B:U,2,0),4)," ",VLOOKUP($L45,outHF!$B:$Z,15,0))</f>
        <v xml:space="preserve">0.1023 </v>
      </c>
      <c r="K45" s="26" t="str">
        <f>_xlfn.CONCAT(FIXED(VLOOKUP($L45,outHM!$B:V,2,0),4)," ",VLOOKUP($L45,outHM!$B:$Z,15,0))</f>
        <v xml:space="preserve">-0.1015 </v>
      </c>
      <c r="L45" s="11" t="s">
        <v>41</v>
      </c>
    </row>
    <row r="46" spans="2:12" x14ac:dyDescent="0.25">
      <c r="B46" s="92"/>
      <c r="C46" s="13" t="str">
        <f>_xlfn.CONCAT("(",FIXED(VLOOKUP($L45,outW!$B:G,3,0),4),")")</f>
        <v>(0.0336)</v>
      </c>
      <c r="D46" s="27" t="str">
        <f>_xlfn.CONCAT("(",FIXED(VLOOKUP($L45,outWF!$B:H,3,0),4),")")</f>
        <v>(0.0483)</v>
      </c>
      <c r="E46" s="27" t="str">
        <f>_xlfn.CONCAT("(",FIXED(VLOOKUP($L45,outWM!$B:I,3,0),4),")")</f>
        <v>(0.0475)</v>
      </c>
      <c r="F46" s="13" t="str">
        <f>_xlfn.CONCAT("(",FIXED(VLOOKUP($L45,outB!$B:J,3,0),4),")")</f>
        <v>(0.0611)</v>
      </c>
      <c r="G46" s="27" t="str">
        <f>_xlfn.CONCAT("(",FIXED(VLOOKUP($L45,outBF!$B:K,3,0),4),")")</f>
        <v>(0.0918)</v>
      </c>
      <c r="H46" s="27" t="str">
        <f>_xlfn.CONCAT("(",FIXED(VLOOKUP($L45,outBM!$B:L,3,0),4),")")</f>
        <v>(0.0831)</v>
      </c>
      <c r="I46" s="13" t="str">
        <f>_xlfn.CONCAT("(",FIXED(VLOOKUP($L45,outH!$B:M,3,0),4),")")</f>
        <v>(0.0444)</v>
      </c>
      <c r="J46" s="27" t="str">
        <f>_xlfn.CONCAT("(",FIXED(VLOOKUP($L45,outHF!$B:N,3,0),4),")")</f>
        <v>(0.0642)</v>
      </c>
      <c r="K46" s="27" t="str">
        <f>_xlfn.CONCAT("(",FIXED(VLOOKUP($L45,outHM!$B:O,3,0),4),")")</f>
        <v>(0.0620)</v>
      </c>
    </row>
    <row r="47" spans="2:12" x14ac:dyDescent="0.25">
      <c r="B47" s="91" t="s">
        <v>310</v>
      </c>
      <c r="C47" s="15" t="str">
        <f>_xlfn.CONCAT(FIXED(VLOOKUP($L47,outW!$B:N,2,0),4)," ",VLOOKUP($L47,outW!$B:$Z,15,0))</f>
        <v>-0.0807 ***</v>
      </c>
      <c r="D47" s="26" t="str">
        <f>_xlfn.CONCAT(FIXED(VLOOKUP($L47,outWF!$B:O,2,0),4)," ",VLOOKUP($L47,outWF!$B:$Z,15,0))</f>
        <v>-0.0767 ***</v>
      </c>
      <c r="E47" s="26" t="str">
        <f>_xlfn.CONCAT(FIXED(VLOOKUP($L47,outWM!$B:P,2,0),4)," ",VLOOKUP($L47,outWM!$B:$Z,15,0))</f>
        <v>-0.0861 ***</v>
      </c>
      <c r="F47" s="15" t="str">
        <f>_xlfn.CONCAT(FIXED(VLOOKUP($L47,outB!$B:Q,2,0),4)," ",VLOOKUP($L47,outB!$B:$Z,15,0))</f>
        <v>-0.0822 ***</v>
      </c>
      <c r="G47" s="26" t="str">
        <f>_xlfn.CONCAT(FIXED(VLOOKUP($L47,outBF!$B:R,2,0),4)," ",VLOOKUP($L47,outBF!$B:$Z,15,0))</f>
        <v>-0.0949 ***</v>
      </c>
      <c r="H47" s="26" t="str">
        <f>_xlfn.CONCAT(FIXED(VLOOKUP($L47,outBM!$B:S,2,0),4)," ",VLOOKUP($L47,outBM!$B:$Z,15,0))</f>
        <v>-0.0780 ***</v>
      </c>
      <c r="I47" s="15" t="str">
        <f>_xlfn.CONCAT(FIXED(VLOOKUP($L47,outH!$B:T,2,0),4)," ",VLOOKUP($L47,outH!$B:$Z,15,0))</f>
        <v>-0.0604 ***</v>
      </c>
      <c r="J47" s="26" t="str">
        <f>_xlfn.CONCAT(FIXED(VLOOKUP($L47,outHF!$B:U,2,0),4)," ",VLOOKUP($L47,outHF!$B:$Z,15,0))</f>
        <v>-0.0601 ***</v>
      </c>
      <c r="K47" s="26" t="str">
        <f>_xlfn.CONCAT(FIXED(VLOOKUP($L47,outHM!$B:V,2,0),4)," ",VLOOKUP($L47,outHM!$B:$Z,15,0))</f>
        <v>-0.0627 ***</v>
      </c>
      <c r="L47" s="11" t="s">
        <v>43</v>
      </c>
    </row>
    <row r="48" spans="2:12" x14ac:dyDescent="0.25">
      <c r="B48" s="92"/>
      <c r="C48" s="13" t="str">
        <f>_xlfn.CONCAT("(",FIXED(VLOOKUP($L47,outW!$B:G,3,0),4),")")</f>
        <v>(0.0065)</v>
      </c>
      <c r="D48" s="27" t="str">
        <f>_xlfn.CONCAT("(",FIXED(VLOOKUP($L47,outWF!$B:H,3,0),4),")")</f>
        <v>(0.0096)</v>
      </c>
      <c r="E48" s="27" t="str">
        <f>_xlfn.CONCAT("(",FIXED(VLOOKUP($L47,outWM!$B:I,3,0),4),")")</f>
        <v>(0.0089)</v>
      </c>
      <c r="F48" s="13" t="str">
        <f>_xlfn.CONCAT("(",FIXED(VLOOKUP($L47,outB!$B:J,3,0),4),")")</f>
        <v>(0.0072)</v>
      </c>
      <c r="G48" s="27" t="str">
        <f>_xlfn.CONCAT("(",FIXED(VLOOKUP($L47,outBF!$B:K,3,0),4),")")</f>
        <v>(0.0102)</v>
      </c>
      <c r="H48" s="27" t="str">
        <f>_xlfn.CONCAT("(",FIXED(VLOOKUP($L47,outBM!$B:L,3,0),4),")")</f>
        <v>(0.0101)</v>
      </c>
      <c r="I48" s="13" t="str">
        <f>_xlfn.CONCAT("(",FIXED(VLOOKUP($L47,outH!$B:M,3,0),4),")")</f>
        <v>(0.0095)</v>
      </c>
      <c r="J48" s="27" t="str">
        <f>_xlfn.CONCAT("(",FIXED(VLOOKUP($L47,outHF!$B:N,3,0),4),")")</f>
        <v>(0.0142)</v>
      </c>
      <c r="K48" s="27" t="str">
        <f>_xlfn.CONCAT("(",FIXED(VLOOKUP($L47,outHM!$B:O,3,0),4),")")</f>
        <v>(0.0132)</v>
      </c>
    </row>
    <row r="49" spans="2:12" x14ac:dyDescent="0.25">
      <c r="B49" s="91" t="s">
        <v>311</v>
      </c>
      <c r="C49" s="15" t="str">
        <f>_xlfn.CONCAT(FIXED(VLOOKUP($L49,outW!$B:N,2,0),4)," ",VLOOKUP($L49,outW!$B:$Z,15,0))</f>
        <v xml:space="preserve">0.0109 </v>
      </c>
      <c r="D49" s="26" t="str">
        <f>_xlfn.CONCAT(FIXED(VLOOKUP($L49,outWF!$B:O,2,0),4)," ",VLOOKUP($L49,outWF!$B:$Z,15,0))</f>
        <v xml:space="preserve">0.0096 </v>
      </c>
      <c r="E49" s="26" t="str">
        <f>_xlfn.CONCAT(FIXED(VLOOKUP($L49,outWM!$B:P,2,0),4)," ",VLOOKUP($L49,outWM!$B:$Z,15,0))</f>
        <v xml:space="preserve">0.0163 </v>
      </c>
      <c r="F49" s="15" t="str">
        <f>_xlfn.CONCAT(FIXED(VLOOKUP($L49,outB!$B:Q,2,0),4)," ",VLOOKUP($L49,outB!$B:$Z,15,0))</f>
        <v xml:space="preserve">-0.0087 </v>
      </c>
      <c r="G49" s="26" t="str">
        <f>_xlfn.CONCAT(FIXED(VLOOKUP($L49,outBF!$B:R,2,0),4)," ",VLOOKUP($L49,outBF!$B:$Z,15,0))</f>
        <v xml:space="preserve">0.0428 </v>
      </c>
      <c r="H49" s="26" t="str">
        <f>_xlfn.CONCAT(FIXED(VLOOKUP($L49,outBM!$B:S,2,0),4)," ",VLOOKUP($L49,outBM!$B:$Z,15,0))</f>
        <v xml:space="preserve">-0.0497 </v>
      </c>
      <c r="I49" s="15" t="str">
        <f>_xlfn.CONCAT(FIXED(VLOOKUP($L49,outH!$B:T,2,0),4)," ",VLOOKUP($L49,outH!$B:$Z,15,0))</f>
        <v xml:space="preserve">0.0586 </v>
      </c>
      <c r="J49" s="26" t="str">
        <f>_xlfn.CONCAT(FIXED(VLOOKUP($L49,outHF!$B:U,2,0),4)," ",VLOOKUP($L49,outHF!$B:$Z,15,0))</f>
        <v xml:space="preserve">0.0654 </v>
      </c>
      <c r="K49" s="26" t="str">
        <f>_xlfn.CONCAT(FIXED(VLOOKUP($L49,outHM!$B:V,2,0),4)," ",VLOOKUP($L49,outHM!$B:$Z,15,0))</f>
        <v xml:space="preserve">0.0591 </v>
      </c>
      <c r="L49" s="11" t="s">
        <v>44</v>
      </c>
    </row>
    <row r="50" spans="2:12" x14ac:dyDescent="0.25">
      <c r="B50" s="92"/>
      <c r="C50" s="13" t="str">
        <f>_xlfn.CONCAT("(",FIXED(VLOOKUP($L49,outW!$B:G,3,0),4),")")</f>
        <v>(0.0168)</v>
      </c>
      <c r="D50" s="27" t="str">
        <f>_xlfn.CONCAT("(",FIXED(VLOOKUP($L49,outWF!$B:H,3,0),4),")")</f>
        <v>(0.0240)</v>
      </c>
      <c r="E50" s="27" t="str">
        <f>_xlfn.CONCAT("(",FIXED(VLOOKUP($L49,outWM!$B:I,3,0),4),")")</f>
        <v>(0.0237)</v>
      </c>
      <c r="F50" s="13" t="str">
        <f>_xlfn.CONCAT("(",FIXED(VLOOKUP($L49,outB!$B:J,3,0),4),")")</f>
        <v>(0.0242)</v>
      </c>
      <c r="G50" s="27" t="str">
        <f>_xlfn.CONCAT("(",FIXED(VLOOKUP($L49,outBF!$B:K,3,0),4),")")</f>
        <v>(0.0350)</v>
      </c>
      <c r="H50" s="27" t="str">
        <f>_xlfn.CONCAT("(",FIXED(VLOOKUP($L49,outBM!$B:L,3,0),4),")")</f>
        <v>(0.0350)</v>
      </c>
      <c r="I50" s="13" t="str">
        <f>_xlfn.CONCAT("(",FIXED(VLOOKUP($L49,outH!$B:M,3,0),4),")")</f>
        <v>(0.0365)</v>
      </c>
      <c r="J50" s="27" t="str">
        <f>_xlfn.CONCAT("(",FIXED(VLOOKUP($L49,outHF!$B:N,3,0),4),")")</f>
        <v>(0.0549)</v>
      </c>
      <c r="K50" s="27" t="str">
        <f>_xlfn.CONCAT("(",FIXED(VLOOKUP($L49,outHM!$B:O,3,0),4),")")</f>
        <v>(0.0499)</v>
      </c>
    </row>
    <row r="51" spans="2:12" x14ac:dyDescent="0.25">
      <c r="B51" s="91" t="s">
        <v>145</v>
      </c>
      <c r="C51" s="15" t="str">
        <f>_xlfn.CONCAT(FIXED(VLOOKUP($L51,outW!$B:N,2,0),4)," ",VLOOKUP($L51,outW!$B:$Z,15,0))</f>
        <v>-0.3989 ^</v>
      </c>
      <c r="D51" s="26" t="str">
        <f>_xlfn.CONCAT(FIXED(VLOOKUP($L51,outWF!$B:O,2,0),4)," ",VLOOKUP($L51,outWF!$B:$Z,15,0))</f>
        <v xml:space="preserve">-0.5691 </v>
      </c>
      <c r="E51" s="26" t="str">
        <f>_xlfn.CONCAT(FIXED(VLOOKUP($L51,outWM!$B:P,2,0),4)," ",VLOOKUP($L51,outWM!$B:$Z,15,0))</f>
        <v xml:space="preserve">-0.3062 </v>
      </c>
      <c r="F51" s="15" t="str">
        <f>_xlfn.CONCAT(FIXED(VLOOKUP($L51,outB!$B:Q,2,0),4)," ",VLOOKUP($L51,outB!$B:$Z,15,0))</f>
        <v>-0.6468 *</v>
      </c>
      <c r="G51" s="26" t="str">
        <f>_xlfn.CONCAT(FIXED(VLOOKUP($L51,outBF!$B:R,2,0),4)," ",VLOOKUP($L51,outBF!$B:$Z,15,0))</f>
        <v xml:space="preserve">-0.2774 </v>
      </c>
      <c r="H51" s="26" t="str">
        <f>_xlfn.CONCAT(FIXED(VLOOKUP($L51,outBM!$B:S,2,0),4)," ",VLOOKUP($L51,outBM!$B:$Z,15,0))</f>
        <v>-0.7177 *</v>
      </c>
      <c r="I51" s="15" t="str">
        <f>_xlfn.CONCAT(FIXED(VLOOKUP($L51,outH!$B:T,2,0),4)," ",VLOOKUP($L51,outH!$B:$Z,15,0))</f>
        <v xml:space="preserve">0.4104 </v>
      </c>
      <c r="J51" s="26" t="str">
        <f>_xlfn.CONCAT(FIXED(VLOOKUP($L51,outHF!$B:U,2,0),4)," ",VLOOKUP($L51,outHF!$B:$Z,15,0))</f>
        <v xml:space="preserve">-0.0698 </v>
      </c>
      <c r="K51" s="26" t="str">
        <f>_xlfn.CONCAT(FIXED(VLOOKUP($L51,outHM!$B:V,2,0),4)," ",VLOOKUP($L51,outHM!$B:$Z,15,0))</f>
        <v xml:space="preserve">0.7587 </v>
      </c>
      <c r="L51" s="11" t="s">
        <v>144</v>
      </c>
    </row>
    <row r="52" spans="2:12" x14ac:dyDescent="0.25">
      <c r="B52" s="92"/>
      <c r="C52" s="13" t="str">
        <f>_xlfn.CONCAT("(",FIXED(VLOOKUP($L51,outW!$B:G,3,0),4),")")</f>
        <v>(0.2409)</v>
      </c>
      <c r="D52" s="27" t="str">
        <f>_xlfn.CONCAT("(",FIXED(VLOOKUP($L51,outWF!$B:H,3,0),4),")")</f>
        <v>(0.3769)</v>
      </c>
      <c r="E52" s="27" t="str">
        <f>_xlfn.CONCAT("(",FIXED(VLOOKUP($L51,outWM!$B:I,3,0),4),")")</f>
        <v>(0.3178)</v>
      </c>
      <c r="F52" s="13" t="str">
        <f>_xlfn.CONCAT("(",FIXED(VLOOKUP($L51,outB!$B:J,3,0),4),")")</f>
        <v>(0.2694)</v>
      </c>
      <c r="G52" s="27" t="str">
        <f>_xlfn.CONCAT("(",FIXED(VLOOKUP($L51,outBF!$B:K,3,0),4),")")</f>
        <v>(0.4546)</v>
      </c>
      <c r="H52" s="27" t="str">
        <f>_xlfn.CONCAT("(",FIXED(VLOOKUP($L51,outBM!$B:L,3,0),4),")")</f>
        <v>(0.3496)</v>
      </c>
      <c r="I52" s="13" t="str">
        <f>_xlfn.CONCAT("(",FIXED(VLOOKUP($L51,outH!$B:M,3,0),4),")")</f>
        <v>(0.3841)</v>
      </c>
      <c r="J52" s="27" t="str">
        <f>_xlfn.CONCAT("(",FIXED(VLOOKUP($L51,outHF!$B:N,3,0),4),")")</f>
        <v>(0.6961)</v>
      </c>
      <c r="K52" s="27" t="str">
        <f>_xlfn.CONCAT("(",FIXED(VLOOKUP($L51,outHM!$B:O,3,0),4),")")</f>
        <v>(0.4973)</v>
      </c>
    </row>
    <row r="53" spans="2:12" x14ac:dyDescent="0.25">
      <c r="B53" s="91" t="s">
        <v>131</v>
      </c>
      <c r="C53" s="15" t="str">
        <f>_xlfn.CONCAT(FIXED(VLOOKUP($L53,outW!$B:N,2,0),4)," ",VLOOKUP($L53,outW!$B:$Z,15,0))</f>
        <v xml:space="preserve">-0.1976 </v>
      </c>
      <c r="D53" s="26" t="str">
        <f>_xlfn.CONCAT(FIXED(VLOOKUP($L53,outWF!$B:O,2,0),4)," ",VLOOKUP($L53,outWF!$B:$Z,15,0))</f>
        <v xml:space="preserve">-0.0555 </v>
      </c>
      <c r="E53" s="26" t="str">
        <f>_xlfn.CONCAT(FIXED(VLOOKUP($L53,outWM!$B:P,2,0),4)," ",VLOOKUP($L53,outWM!$B:$Z,15,0))</f>
        <v xml:space="preserve">-0.2708 </v>
      </c>
      <c r="F53" s="15" t="str">
        <f>_xlfn.CONCAT(FIXED(VLOOKUP($L53,outB!$B:Q,2,0),4)," ",VLOOKUP($L53,outB!$B:$Z,15,0))</f>
        <v xml:space="preserve">-0.5300 </v>
      </c>
      <c r="G53" s="26" t="str">
        <f>_xlfn.CONCAT(FIXED(VLOOKUP($L53,outBF!$B:R,2,0),4)," ",VLOOKUP($L53,outBF!$B:$Z,15,0))</f>
        <v xml:space="preserve">0.1283 </v>
      </c>
      <c r="H53" s="26" t="str">
        <f>_xlfn.CONCAT(FIXED(VLOOKUP($L53,outBM!$B:S,2,0),4)," ",VLOOKUP($L53,outBM!$B:$Z,15,0))</f>
        <v>-0.8318 *</v>
      </c>
      <c r="I53" s="15" t="str">
        <f>_xlfn.CONCAT(FIXED(VLOOKUP($L53,outH!$B:T,2,0),4)," ",VLOOKUP($L53,outH!$B:$Z,15,0))</f>
        <v>1.1756 *</v>
      </c>
      <c r="J53" s="26" t="str">
        <f>_xlfn.CONCAT(FIXED(VLOOKUP($L53,outHF!$B:U,2,0),4)," ",VLOOKUP($L53,outHF!$B:$Z,15,0))</f>
        <v xml:space="preserve">0.4704 </v>
      </c>
      <c r="K53" s="26" t="str">
        <f>_xlfn.CONCAT(FIXED(VLOOKUP($L53,outHM!$B:V,2,0),4)," ",VLOOKUP($L53,outHM!$B:$Z,15,0))</f>
        <v>1.5486 *</v>
      </c>
      <c r="L53" s="11" t="s">
        <v>45</v>
      </c>
    </row>
    <row r="54" spans="2:12" x14ac:dyDescent="0.25">
      <c r="B54" s="92"/>
      <c r="C54" s="13" t="str">
        <f>_xlfn.CONCAT("(",FIXED(VLOOKUP($L53,outW!$B:G,3,0),4),")")</f>
        <v>(0.3144)</v>
      </c>
      <c r="D54" s="27" t="str">
        <f>_xlfn.CONCAT("(",FIXED(VLOOKUP($L53,outWF!$B:H,3,0),4),")")</f>
        <v>(0.4777)</v>
      </c>
      <c r="E54" s="27" t="str">
        <f>_xlfn.CONCAT("(",FIXED(VLOOKUP($L53,outWM!$B:I,3,0),4),")")</f>
        <v>(0.4170)</v>
      </c>
      <c r="F54" s="13" t="str">
        <f>_xlfn.CONCAT("(",FIXED(VLOOKUP($L53,outB!$B:J,3,0),4),")")</f>
        <v>(0.3238)</v>
      </c>
      <c r="G54" s="27" t="str">
        <f>_xlfn.CONCAT("(",FIXED(VLOOKUP($L53,outBF!$B:K,3,0),4),")")</f>
        <v>(0.5334)</v>
      </c>
      <c r="H54" s="27" t="str">
        <f>_xlfn.CONCAT("(",FIXED(VLOOKUP($L53,outBM!$B:L,3,0),4),")")</f>
        <v>(0.4242)</v>
      </c>
      <c r="I54" s="13" t="str">
        <f>_xlfn.CONCAT("(",FIXED(VLOOKUP($L53,outH!$B:M,3,0),4),")")</f>
        <v>(0.5276)</v>
      </c>
      <c r="J54" s="27" t="str">
        <f>_xlfn.CONCAT("(",FIXED(VLOOKUP($L53,outHF!$B:N,3,0),4),")")</f>
        <v>(1.0026)</v>
      </c>
      <c r="K54" s="27" t="str">
        <f>_xlfn.CONCAT("(",FIXED(VLOOKUP($L53,outHM!$B:O,3,0),4),")")</f>
        <v>(0.6394)</v>
      </c>
    </row>
    <row r="55" spans="2:12" x14ac:dyDescent="0.25">
      <c r="B55" s="91" t="s">
        <v>132</v>
      </c>
      <c r="C55" s="15" t="str">
        <f>_xlfn.CONCAT(FIXED(VLOOKUP($L55,outW!$B:N,2,0),4)," ",VLOOKUP($L55,outW!$B:$Z,15,0))</f>
        <v xml:space="preserve">-0.3571 </v>
      </c>
      <c r="D55" s="26" t="str">
        <f>_xlfn.CONCAT(FIXED(VLOOKUP($L55,outWF!$B:O,2,0),4)," ",VLOOKUP($L55,outWF!$B:$Z,15,0))</f>
        <v>-0.7041 ^</v>
      </c>
      <c r="E55" s="26" t="str">
        <f>_xlfn.CONCAT(FIXED(VLOOKUP($L55,outWM!$B:P,2,0),4)," ",VLOOKUP($L55,outWM!$B:$Z,15,0))</f>
        <v xml:space="preserve">-0.1021 </v>
      </c>
      <c r="F55" s="15" t="str">
        <f>_xlfn.CONCAT(FIXED(VLOOKUP($L55,outB!$B:Q,2,0),4)," ",VLOOKUP($L55,outB!$B:$Z,15,0))</f>
        <v>-0.5024 *</v>
      </c>
      <c r="G55" s="26" t="str">
        <f>_xlfn.CONCAT(FIXED(VLOOKUP($L55,outBF!$B:R,2,0),4)," ",VLOOKUP($L55,outBF!$B:$Z,15,0))</f>
        <v xml:space="preserve">-0.0406 </v>
      </c>
      <c r="H55" s="26" t="str">
        <f>_xlfn.CONCAT(FIXED(VLOOKUP($L55,outBM!$B:S,2,0),4)," ",VLOOKUP($L55,outBM!$B:$Z,15,0))</f>
        <v>-0.6623 *</v>
      </c>
      <c r="I55" s="15" t="str">
        <f>_xlfn.CONCAT(FIXED(VLOOKUP($L55,outH!$B:T,2,0),4)," ",VLOOKUP($L55,outH!$B:$Z,15,0))</f>
        <v xml:space="preserve">0.3753 </v>
      </c>
      <c r="J55" s="26" t="str">
        <f>_xlfn.CONCAT(FIXED(VLOOKUP($L55,outHF!$B:U,2,0),4)," ",VLOOKUP($L55,outHF!$B:$Z,15,0))</f>
        <v xml:space="preserve">-0.3540 </v>
      </c>
      <c r="K55" s="26" t="str">
        <f>_xlfn.CONCAT(FIXED(VLOOKUP($L55,outHM!$B:V,2,0),4)," ",VLOOKUP($L55,outHM!$B:$Z,15,0))</f>
        <v xml:space="preserve">0.7318 </v>
      </c>
      <c r="L55" s="11" t="s">
        <v>128</v>
      </c>
    </row>
    <row r="56" spans="2:12" x14ac:dyDescent="0.25">
      <c r="B56" s="92"/>
      <c r="C56" s="13" t="str">
        <f>_xlfn.CONCAT("(",FIXED(VLOOKUP($L55,outW!$B:G,3,0),4),")")</f>
        <v>(0.2341)</v>
      </c>
      <c r="D56" s="27" t="str">
        <f>_xlfn.CONCAT("(",FIXED(VLOOKUP($L55,outWF!$B:H,3,0),4),")")</f>
        <v>(0.3800)</v>
      </c>
      <c r="E56" s="27" t="str">
        <f>_xlfn.CONCAT("(",FIXED(VLOOKUP($L55,outWM!$B:I,3,0),4),")")</f>
        <v>(0.2979)</v>
      </c>
      <c r="F56" s="13" t="str">
        <f>_xlfn.CONCAT("(",FIXED(VLOOKUP($L55,outB!$B:J,3,0),4),")")</f>
        <v>(0.2446)</v>
      </c>
      <c r="G56" s="27" t="str">
        <f>_xlfn.CONCAT("(",FIXED(VLOOKUP($L55,outBF!$B:K,3,0),4),")")</f>
        <v>(0.4196)</v>
      </c>
      <c r="H56" s="27" t="str">
        <f>_xlfn.CONCAT("(",FIXED(VLOOKUP($L55,outBM!$B:L,3,0),4),")")</f>
        <v>(0.3126)</v>
      </c>
      <c r="I56" s="13" t="str">
        <f>_xlfn.CONCAT("(",FIXED(VLOOKUP($L55,outH!$B:M,3,0),4),")")</f>
        <v>(0.3823)</v>
      </c>
      <c r="J56" s="27" t="str">
        <f>_xlfn.CONCAT("(",FIXED(VLOOKUP($L55,outHF!$B:N,3,0),4),")")</f>
        <v>(0.7098)</v>
      </c>
      <c r="K56" s="27" t="str">
        <f>_xlfn.CONCAT("(",FIXED(VLOOKUP($L55,outHM!$B:O,3,0),4),")")</f>
        <v>(0.4843)</v>
      </c>
    </row>
    <row r="57" spans="2:12" x14ac:dyDescent="0.25">
      <c r="B57" s="91" t="s">
        <v>133</v>
      </c>
      <c r="C57" s="15" t="str">
        <f>_xlfn.CONCAT(FIXED(VLOOKUP($L57,outW!$B:N,2,0),4)," ",VLOOKUP($L57,outW!$B:$Z,15,0))</f>
        <v xml:space="preserve">-0.2814 </v>
      </c>
      <c r="D57" s="26" t="str">
        <f>_xlfn.CONCAT(FIXED(VLOOKUP($L57,outWF!$B:O,2,0),4)," ",VLOOKUP($L57,outWF!$B:$Z,15,0))</f>
        <v xml:space="preserve">-0.5869 </v>
      </c>
      <c r="E57" s="26" t="str">
        <f>_xlfn.CONCAT(FIXED(VLOOKUP($L57,outWM!$B:P,2,0),4)," ",VLOOKUP($L57,outWM!$B:$Z,15,0))</f>
        <v xml:space="preserve">-0.0313 </v>
      </c>
      <c r="F57" s="15" t="str">
        <f>_xlfn.CONCAT(FIXED(VLOOKUP($L57,outB!$B:Q,2,0),4)," ",VLOOKUP($L57,outB!$B:$Z,15,0))</f>
        <v xml:space="preserve">-0.3593 </v>
      </c>
      <c r="G57" s="26" t="str">
        <f>_xlfn.CONCAT(FIXED(VLOOKUP($L57,outBF!$B:R,2,0),4)," ",VLOOKUP($L57,outBF!$B:$Z,15,0))</f>
        <v xml:space="preserve">0.1955 </v>
      </c>
      <c r="H57" s="26" t="str">
        <f>_xlfn.CONCAT(FIXED(VLOOKUP($L57,outBM!$B:S,2,0),4)," ",VLOOKUP($L57,outBM!$B:$Z,15,0))</f>
        <v>-0.5818 ^</v>
      </c>
      <c r="I57" s="15" t="str">
        <f>_xlfn.CONCAT(FIXED(VLOOKUP($L57,outH!$B:T,2,0),4)," ",VLOOKUP($L57,outH!$B:$Z,15,0))</f>
        <v xml:space="preserve">0.4632 </v>
      </c>
      <c r="J57" s="26" t="str">
        <f>_xlfn.CONCAT(FIXED(VLOOKUP($L57,outHF!$B:U,2,0),4)," ",VLOOKUP($L57,outHF!$B:$Z,15,0))</f>
        <v xml:space="preserve">0.1145 </v>
      </c>
      <c r="K57" s="26" t="str">
        <f>_xlfn.CONCAT(FIXED(VLOOKUP($L57,outHM!$B:V,2,0),4)," ",VLOOKUP($L57,outHM!$B:$Z,15,0))</f>
        <v xml:space="preserve">0.6564 </v>
      </c>
      <c r="L57" s="11" t="s">
        <v>129</v>
      </c>
    </row>
    <row r="58" spans="2:12" x14ac:dyDescent="0.25">
      <c r="B58" s="92"/>
      <c r="C58" s="13" t="str">
        <f>_xlfn.CONCAT("(",FIXED(VLOOKUP($L57,outW!$B:G,3,0),4),")")</f>
        <v>(0.2331)</v>
      </c>
      <c r="D58" s="27" t="str">
        <f>_xlfn.CONCAT("(",FIXED(VLOOKUP($L57,outWF!$B:H,3,0),4),")")</f>
        <v>(0.3812)</v>
      </c>
      <c r="E58" s="27" t="str">
        <f>_xlfn.CONCAT("(",FIXED(VLOOKUP($L57,outWM!$B:I,3,0),4),")")</f>
        <v>(0.2968)</v>
      </c>
      <c r="F58" s="13" t="str">
        <f>_xlfn.CONCAT("(",FIXED(VLOOKUP($L57,outB!$B:J,3,0),4),")")</f>
        <v>(0.2392)</v>
      </c>
      <c r="G58" s="27" t="str">
        <f>_xlfn.CONCAT("(",FIXED(VLOOKUP($L57,outBF!$B:K,3,0),4),")")</f>
        <v>(0.4174)</v>
      </c>
      <c r="H58" s="27" t="str">
        <f>_xlfn.CONCAT("(",FIXED(VLOOKUP($L57,outBM!$B:L,3,0),4),")")</f>
        <v>(0.3006)</v>
      </c>
      <c r="I58" s="13" t="str">
        <f>_xlfn.CONCAT("(",FIXED(VLOOKUP($L57,outH!$B:M,3,0),4),")")</f>
        <v>(0.3839)</v>
      </c>
      <c r="J58" s="27" t="str">
        <f>_xlfn.CONCAT("(",FIXED(VLOOKUP($L57,outHF!$B:N,3,0),4),")")</f>
        <v>(0.7560)</v>
      </c>
      <c r="K58" s="27" t="str">
        <f>_xlfn.CONCAT("(",FIXED(VLOOKUP($L57,outHM!$B:O,3,0),4),")")</f>
        <v>(0.4657)</v>
      </c>
    </row>
    <row r="59" spans="2:12" x14ac:dyDescent="0.25">
      <c r="B59" s="91" t="s">
        <v>135</v>
      </c>
      <c r="C59" s="15" t="str">
        <f>_xlfn.CONCAT(FIXED(VLOOKUP($L59,outW!$B:N,2,0),4)," ",VLOOKUP($L59,outW!$B:$Z,15,0))</f>
        <v xml:space="preserve">-0.3459 </v>
      </c>
      <c r="D59" s="26" t="str">
        <f>_xlfn.CONCAT(FIXED(VLOOKUP($L59,outWF!$B:O,2,0),4)," ",VLOOKUP($L59,outWF!$B:$Z,15,0))</f>
        <v>-0.7048 ^</v>
      </c>
      <c r="E59" s="26" t="str">
        <f>_xlfn.CONCAT(FIXED(VLOOKUP($L59,outWM!$B:P,2,0),4)," ",VLOOKUP($L59,outWM!$B:$Z,15,0))</f>
        <v xml:space="preserve">-0.0146 </v>
      </c>
      <c r="F59" s="15" t="str">
        <f>_xlfn.CONCAT(FIXED(VLOOKUP($L59,outB!$B:Q,2,0),4)," ",VLOOKUP($L59,outB!$B:$Z,15,0))</f>
        <v>-0.3972 ^</v>
      </c>
      <c r="G59" s="26" t="str">
        <f>_xlfn.CONCAT(FIXED(VLOOKUP($L59,outBF!$B:R,2,0),4)," ",VLOOKUP($L59,outBF!$B:$Z,15,0))</f>
        <v xml:space="preserve">0.0200 </v>
      </c>
      <c r="H59" s="26" t="str">
        <f>_xlfn.CONCAT(FIXED(VLOOKUP($L59,outBM!$B:S,2,0),4)," ",VLOOKUP($L59,outBM!$B:$Z,15,0))</f>
        <v>-0.5647 ^</v>
      </c>
      <c r="I59" s="15" t="str">
        <f>_xlfn.CONCAT(FIXED(VLOOKUP($L59,outH!$B:T,2,0),4)," ",VLOOKUP($L59,outH!$B:$Z,15,0))</f>
        <v>0.6405 ^</v>
      </c>
      <c r="J59" s="26" t="str">
        <f>_xlfn.CONCAT(FIXED(VLOOKUP($L59,outHF!$B:U,2,0),4)," ",VLOOKUP($L59,outHF!$B:$Z,15,0))</f>
        <v xml:space="preserve">-0.1317 </v>
      </c>
      <c r="K59" s="26" t="str">
        <f>_xlfn.CONCAT(FIXED(VLOOKUP($L59,outHM!$B:V,2,0),4)," ",VLOOKUP($L59,outHM!$B:$Z,15,0))</f>
        <v>1.0286 *</v>
      </c>
      <c r="L59" s="11" t="s">
        <v>46</v>
      </c>
    </row>
    <row r="60" spans="2:12" x14ac:dyDescent="0.25">
      <c r="B60" s="92"/>
      <c r="C60" s="13" t="str">
        <f>_xlfn.CONCAT("(",FIXED(VLOOKUP($L59,outW!$B:G,3,0),4),")")</f>
        <v>(0.2256)</v>
      </c>
      <c r="D60" s="27" t="str">
        <f>_xlfn.CONCAT("(",FIXED(VLOOKUP($L59,outWF!$B:H,3,0),4),")")</f>
        <v>(0.3602)</v>
      </c>
      <c r="E60" s="27" t="str">
        <f>_xlfn.CONCAT("(",FIXED(VLOOKUP($L59,outWM!$B:I,3,0),4),")")</f>
        <v>(0.2909)</v>
      </c>
      <c r="F60" s="13" t="str">
        <f>_xlfn.CONCAT("(",FIXED(VLOOKUP($L59,outB!$B:J,3,0),4),")")</f>
        <v>(0.2392)</v>
      </c>
      <c r="G60" s="27" t="str">
        <f>_xlfn.CONCAT("(",FIXED(VLOOKUP($L59,outBF!$B:K,3,0),4),")")</f>
        <v>(0.4151)</v>
      </c>
      <c r="H60" s="27" t="str">
        <f>_xlfn.CONCAT("(",FIXED(VLOOKUP($L59,outBM!$B:L,3,0),4),")")</f>
        <v>(0.3025)</v>
      </c>
      <c r="I60" s="13" t="str">
        <f>_xlfn.CONCAT("(",FIXED(VLOOKUP($L59,outH!$B:M,3,0),4),")")</f>
        <v>(0.3664)</v>
      </c>
      <c r="J60" s="27" t="str">
        <f>_xlfn.CONCAT("(",FIXED(VLOOKUP($L59,outHF!$B:N,3,0),4),")")</f>
        <v>(0.7003)</v>
      </c>
      <c r="K60" s="27" t="str">
        <f>_xlfn.CONCAT("(",FIXED(VLOOKUP($L59,outHM!$B:O,3,0),4),")")</f>
        <v>(0.4538)</v>
      </c>
    </row>
    <row r="61" spans="2:12" x14ac:dyDescent="0.25">
      <c r="B61" s="91" t="s">
        <v>134</v>
      </c>
      <c r="C61" s="15" t="str">
        <f>_xlfn.CONCAT(FIXED(VLOOKUP($L61,outW!$B:N,2,0),4)," ",VLOOKUP($L61,outW!$B:$Z,15,0))</f>
        <v xml:space="preserve">-0.0041 </v>
      </c>
      <c r="D61" s="26" t="str">
        <f>_xlfn.CONCAT(FIXED(VLOOKUP($L61,outWF!$B:O,2,0),4)," ",VLOOKUP($L61,outWF!$B:$Z,15,0))</f>
        <v xml:space="preserve">-0.3131 </v>
      </c>
      <c r="E61" s="26" t="str">
        <f>_xlfn.CONCAT(FIXED(VLOOKUP($L61,outWM!$B:P,2,0),4)," ",VLOOKUP($L61,outWM!$B:$Z,15,0))</f>
        <v xml:space="preserve">0.2371 </v>
      </c>
      <c r="F61" s="15" t="str">
        <f>_xlfn.CONCAT(FIXED(VLOOKUP($L61,outB!$B:Q,2,0),4)," ",VLOOKUP($L61,outB!$B:$Z,15,0))</f>
        <v xml:space="preserve">-0.1964 </v>
      </c>
      <c r="G61" s="26" t="str">
        <f>_xlfn.CONCAT(FIXED(VLOOKUP($L61,outBF!$B:R,2,0),4)," ",VLOOKUP($L61,outBF!$B:$Z,15,0))</f>
        <v xml:space="preserve">0.2788 </v>
      </c>
      <c r="H61" s="26" t="str">
        <f>_xlfn.CONCAT(FIXED(VLOOKUP($L61,outBM!$B:S,2,0),4)," ",VLOOKUP($L61,outBM!$B:$Z,15,0))</f>
        <v xml:space="preserve">-0.3830 </v>
      </c>
      <c r="I61" s="15" t="str">
        <f>_xlfn.CONCAT(FIXED(VLOOKUP($L61,outH!$B:T,2,0),4)," ",VLOOKUP($L61,outH!$B:$Z,15,0))</f>
        <v>0.7535 *</v>
      </c>
      <c r="J61" s="26" t="str">
        <f>_xlfn.CONCAT(FIXED(VLOOKUP($L61,outHF!$B:U,2,0),4)," ",VLOOKUP($L61,outHF!$B:$Z,15,0))</f>
        <v xml:space="preserve">0.0128 </v>
      </c>
      <c r="K61" s="26" t="str">
        <f>_xlfn.CONCAT(FIXED(VLOOKUP($L61,outHM!$B:V,2,0),4)," ",VLOOKUP($L61,outHM!$B:$Z,15,0))</f>
        <v>1.1464 **</v>
      </c>
      <c r="L61" s="11" t="s">
        <v>130</v>
      </c>
    </row>
    <row r="62" spans="2:12" x14ac:dyDescent="0.25">
      <c r="B62" s="92"/>
      <c r="C62" s="13" t="str">
        <f>_xlfn.CONCAT("(",FIXED(VLOOKUP($L61,outW!$B:G,3,0),4),")")</f>
        <v>(0.2142)</v>
      </c>
      <c r="D62" s="27" t="str">
        <f>_xlfn.CONCAT("(",FIXED(VLOOKUP($L61,outWF!$B:H,3,0),4),")")</f>
        <v>(0.3447)</v>
      </c>
      <c r="E62" s="27" t="str">
        <f>_xlfn.CONCAT("(",FIXED(VLOOKUP($L61,outWM!$B:I,3,0),4),")")</f>
        <v>(0.2745)</v>
      </c>
      <c r="F62" s="13" t="str">
        <f>_xlfn.CONCAT("(",FIXED(VLOOKUP($L61,outB!$B:J,3,0),4),")")</f>
        <v>(0.2235)</v>
      </c>
      <c r="G62" s="27" t="str">
        <f>_xlfn.CONCAT("(",FIXED(VLOOKUP($L61,outBF!$B:K,3,0),4),")")</f>
        <v>(0.3961)</v>
      </c>
      <c r="H62" s="27" t="str">
        <f>_xlfn.CONCAT("(",FIXED(VLOOKUP($L61,outBM!$B:L,3,0),4),")")</f>
        <v>(0.2784)</v>
      </c>
      <c r="I62" s="13" t="str">
        <f>_xlfn.CONCAT("(",FIXED(VLOOKUP($L61,outH!$B:M,3,0),4),")")</f>
        <v>(0.3465)</v>
      </c>
      <c r="J62" s="27" t="str">
        <f>_xlfn.CONCAT("(",FIXED(VLOOKUP($L61,outHF!$B:N,3,0),4),")")</f>
        <v>(0.6759)</v>
      </c>
      <c r="K62" s="27" t="str">
        <f>_xlfn.CONCAT("(",FIXED(VLOOKUP($L61,outHM!$B:O,3,0),4),")")</f>
        <v>(0.4238)</v>
      </c>
    </row>
    <row r="63" spans="2:12" x14ac:dyDescent="0.25">
      <c r="B63" s="91" t="s">
        <v>106</v>
      </c>
      <c r="C63" s="15" t="str">
        <f>_xlfn.CONCAT(FIXED(VLOOKUP($L63,outW!$B:N,2,0),4)," ",VLOOKUP($L63,outW!$B:$Z,15,0))</f>
        <v>-0.1328 ^</v>
      </c>
      <c r="D63" s="26" t="str">
        <f>_xlfn.CONCAT(FIXED(VLOOKUP($L63,outWF!$B:O,2,0),4)," ",VLOOKUP($L63,outWF!$B:$Z,15,0))</f>
        <v xml:space="preserve">-0.1881 </v>
      </c>
      <c r="E63" s="26" t="str">
        <f>_xlfn.CONCAT(FIXED(VLOOKUP($L63,outWM!$B:P,2,0),4)," ",VLOOKUP($L63,outWM!$B:$Z,15,0))</f>
        <v xml:space="preserve">-0.1124 </v>
      </c>
      <c r="F63" s="15" t="str">
        <f>_xlfn.CONCAT(FIXED(VLOOKUP($L63,outB!$B:Q,2,0),4)," ",VLOOKUP($L63,outB!$B:$Z,15,0))</f>
        <v xml:space="preserve">0.0873 </v>
      </c>
      <c r="G63" s="26" t="str">
        <f>_xlfn.CONCAT(FIXED(VLOOKUP($L63,outBF!$B:R,2,0),4)," ",VLOOKUP($L63,outBF!$B:$Z,15,0))</f>
        <v xml:space="preserve">0.1589 </v>
      </c>
      <c r="H63" s="26" t="str">
        <f>_xlfn.CONCAT(FIXED(VLOOKUP($L63,outBM!$B:S,2,0),4)," ",VLOOKUP($L63,outBM!$B:$Z,15,0))</f>
        <v xml:space="preserve">0.0448 </v>
      </c>
      <c r="I63" s="15" t="str">
        <f>_xlfn.CONCAT(FIXED(VLOOKUP($L63,outH!$B:T,2,0),4)," ",VLOOKUP($L63,outH!$B:$Z,15,0))</f>
        <v xml:space="preserve">0.1864 </v>
      </c>
      <c r="J63" s="26" t="str">
        <f>_xlfn.CONCAT(FIXED(VLOOKUP($L63,outHF!$B:U,2,0),4)," ",VLOOKUP($L63,outHF!$B:$Z,15,0))</f>
        <v xml:space="preserve">-0.0473 </v>
      </c>
      <c r="K63" s="26" t="str">
        <f>_xlfn.CONCAT(FIXED(VLOOKUP($L63,outHM!$B:V,2,0),4)," ",VLOOKUP($L63,outHM!$B:$Z,15,0))</f>
        <v>0.2513 ^</v>
      </c>
      <c r="L63" s="11" t="s">
        <v>106</v>
      </c>
    </row>
    <row r="64" spans="2:12" x14ac:dyDescent="0.25">
      <c r="B64" s="92"/>
      <c r="C64" s="13" t="str">
        <f>_xlfn.CONCAT("(",FIXED(VLOOKUP($L63,outW!$B:G,3,0),4),")")</f>
        <v>(0.0743)</v>
      </c>
      <c r="D64" s="27" t="str">
        <f>_xlfn.CONCAT("(",FIXED(VLOOKUP($L63,outWF!$B:H,3,0),4),")")</f>
        <v>(0.1338)</v>
      </c>
      <c r="E64" s="27" t="str">
        <f>_xlfn.CONCAT("(",FIXED(VLOOKUP($L63,outWM!$B:I,3,0),4),")")</f>
        <v>(0.0902)</v>
      </c>
      <c r="F64" s="13" t="str">
        <f>_xlfn.CONCAT("(",FIXED(VLOOKUP($L63,outB!$B:J,3,0),4),")")</f>
        <v>(0.0781)</v>
      </c>
      <c r="G64" s="27" t="str">
        <f>_xlfn.CONCAT("(",FIXED(VLOOKUP($L63,outBF!$B:K,3,0),4),")")</f>
        <v>(0.1192)</v>
      </c>
      <c r="H64" s="27" t="str">
        <f>_xlfn.CONCAT("(",FIXED(VLOOKUP($L63,outBM!$B:L,3,0),4),")")</f>
        <v>(0.1059)</v>
      </c>
      <c r="I64" s="13" t="str">
        <f>_xlfn.CONCAT("(",FIXED(VLOOKUP($L63,outH!$B:M,3,0),4),")")</f>
        <v>(0.1186)</v>
      </c>
      <c r="J64" s="27" t="str">
        <f>_xlfn.CONCAT("(",FIXED(VLOOKUP($L63,outHF!$B:N,3,0),4),")")</f>
        <v>(0.2188)</v>
      </c>
      <c r="K64" s="27" t="str">
        <f>_xlfn.CONCAT("(",FIXED(VLOOKUP($L63,outHM!$B:O,3,0),4),")")</f>
        <v>(0.1474)</v>
      </c>
    </row>
    <row r="65" spans="2:11" x14ac:dyDescent="0.25">
      <c r="B65" s="18" t="s">
        <v>107</v>
      </c>
      <c r="C65" s="15" t="s">
        <v>111</v>
      </c>
      <c r="D65" s="19" t="s">
        <v>111</v>
      </c>
      <c r="E65" s="20" t="s">
        <v>111</v>
      </c>
      <c r="F65" s="15" t="s">
        <v>111</v>
      </c>
      <c r="G65" s="19" t="s">
        <v>111</v>
      </c>
      <c r="H65" s="20" t="s">
        <v>111</v>
      </c>
      <c r="I65" s="15" t="s">
        <v>111</v>
      </c>
      <c r="J65" s="19" t="s">
        <v>111</v>
      </c>
      <c r="K65" s="20" t="s">
        <v>111</v>
      </c>
    </row>
    <row r="66" spans="2:11" x14ac:dyDescent="0.25">
      <c r="B66" s="18" t="s">
        <v>108</v>
      </c>
      <c r="C66" s="15" t="s">
        <v>111</v>
      </c>
      <c r="D66" s="19" t="s">
        <v>111</v>
      </c>
      <c r="E66" s="20" t="s">
        <v>111</v>
      </c>
      <c r="F66" s="15" t="s">
        <v>111</v>
      </c>
      <c r="G66" s="19" t="s">
        <v>111</v>
      </c>
      <c r="H66" s="20" t="s">
        <v>111</v>
      </c>
      <c r="I66" s="15" t="s">
        <v>111</v>
      </c>
      <c r="J66" s="19" t="s">
        <v>111</v>
      </c>
      <c r="K66" s="20" t="s">
        <v>111</v>
      </c>
    </row>
    <row r="67" spans="2:11" x14ac:dyDescent="0.25">
      <c r="B67" s="18" t="s">
        <v>170</v>
      </c>
      <c r="C67" s="45"/>
      <c r="D67" s="31"/>
      <c r="E67" s="46"/>
      <c r="F67" s="45"/>
      <c r="G67" s="31"/>
      <c r="H67" s="46"/>
      <c r="I67" s="45"/>
      <c r="J67" s="31"/>
      <c r="K67" s="31"/>
    </row>
    <row r="68" spans="2:11" ht="15.75" thickBot="1" x14ac:dyDescent="0.3">
      <c r="B68" s="50" t="s">
        <v>301</v>
      </c>
      <c r="C68" s="21"/>
      <c r="D68" s="48"/>
      <c r="E68" s="47"/>
      <c r="F68" s="21"/>
      <c r="G68" s="48"/>
      <c r="H68" s="47"/>
      <c r="I68" s="21"/>
      <c r="J68" s="48"/>
      <c r="K68" s="48"/>
    </row>
  </sheetData>
  <mergeCells count="3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 ref="B25:B26"/>
    <mergeCell ref="B27:B28"/>
  </mergeCells>
  <pageMargins left="0.7" right="0.7" top="0.75" bottom="0.75" header="0.3" footer="0.3"/>
  <pageSetup scale="53" orientation="landscape"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F12" sqref="F12"/>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02" t="s">
        <v>343</v>
      </c>
      <c r="D1" s="102"/>
      <c r="E1" s="102"/>
      <c r="F1" s="102"/>
      <c r="G1" s="102"/>
      <c r="H1" s="102"/>
    </row>
    <row r="2" spans="3:10" ht="15.75" x14ac:dyDescent="0.25">
      <c r="C2" s="107" t="s">
        <v>318</v>
      </c>
      <c r="D2" s="107"/>
      <c r="E2" s="107"/>
      <c r="F2" s="107"/>
      <c r="G2" s="107"/>
      <c r="H2" s="107"/>
    </row>
    <row r="3" spans="3:10" ht="16.5" thickBot="1" x14ac:dyDescent="0.3">
      <c r="C3" s="25"/>
      <c r="D3" s="60" t="s">
        <v>122</v>
      </c>
      <c r="E3" s="60" t="s">
        <v>0</v>
      </c>
      <c r="F3" s="60" t="s">
        <v>2</v>
      </c>
      <c r="G3" s="62"/>
      <c r="H3" s="25"/>
    </row>
    <row r="4" spans="3:10" x14ac:dyDescent="0.25">
      <c r="C4" s="105" t="s">
        <v>160</v>
      </c>
      <c r="D4" s="52" t="str">
        <f>_xlfn.CONCAT(FIXED(outW!$C$2,4),outW!$P$2)</f>
        <v>-0.0866^</v>
      </c>
      <c r="E4" s="52" t="str">
        <f>_xlfn.CONCAT(FIXED(outW!$C$3,4),outW!$P$3)</f>
        <v>-0.0754**</v>
      </c>
      <c r="F4" s="52" t="str">
        <f>_xlfn.CONCAT(FIXED(outW!$C$4,4),outW!$P$4)</f>
        <v>-0.0355</v>
      </c>
      <c r="G4" s="58" t="s">
        <v>316</v>
      </c>
      <c r="H4" s="51">
        <f>J4</f>
        <v>8918</v>
      </c>
      <c r="J4" s="11">
        <v>8918</v>
      </c>
    </row>
    <row r="5" spans="3:10" x14ac:dyDescent="0.25">
      <c r="C5" s="106"/>
      <c r="D5" s="53" t="str">
        <f>_xlfn.CONCAT("(",FIXED(outW!$D$2,4),")")</f>
        <v>(0.0492)</v>
      </c>
      <c r="E5" s="53" t="str">
        <f>_xlfn.CONCAT("(",FIXED(outW!$D$3,4),")")</f>
        <v>(0.0271)</v>
      </c>
      <c r="F5" s="53" t="str">
        <f>_xlfn.CONCAT("(",FIXED(outW!$D$4,4),")")</f>
        <v>(0.0330)</v>
      </c>
      <c r="G5" s="57" t="s">
        <v>317</v>
      </c>
      <c r="H5" s="69" t="str">
        <f>FIXED(J5,4)</f>
        <v>0.3597</v>
      </c>
      <c r="J5" s="11">
        <v>0.3597088</v>
      </c>
    </row>
    <row r="6" spans="3:10" x14ac:dyDescent="0.25">
      <c r="C6" s="105" t="s">
        <v>161</v>
      </c>
      <c r="D6" s="52" t="str">
        <f>_xlfn.CONCAT(FIXED(outWF!$C$2,4),outWF!$P$2)</f>
        <v>-0.0633</v>
      </c>
      <c r="E6" s="52" t="str">
        <f>_xlfn.CONCAT(FIXED(outWF!$C$3,4),outWF!$P$3)</f>
        <v>-0.0823*</v>
      </c>
      <c r="F6" s="52" t="str">
        <f>_xlfn.CONCAT(FIXED(outWF!$C$4,4),outWF!$P$4)</f>
        <v>-0.0830^</v>
      </c>
      <c r="G6" s="58" t="s">
        <v>316</v>
      </c>
      <c r="H6" s="51">
        <f>J6</f>
        <v>4236</v>
      </c>
      <c r="J6" s="11">
        <v>4236</v>
      </c>
    </row>
    <row r="7" spans="3:10" x14ac:dyDescent="0.25">
      <c r="C7" s="105"/>
      <c r="D7" s="53" t="str">
        <f>_xlfn.CONCAT("(",FIXED(outWF!$D$2,4),")")</f>
        <v>(0.0630)</v>
      </c>
      <c r="E7" s="53" t="str">
        <f>_xlfn.CONCAT("(",FIXED(outWF!$D$3,4),")")</f>
        <v>(0.0419)</v>
      </c>
      <c r="F7" s="53" t="str">
        <f>_xlfn.CONCAT("(",FIXED(outWF!$D$4,4),")")</f>
        <v>(0.0468)</v>
      </c>
      <c r="G7" s="57" t="s">
        <v>317</v>
      </c>
      <c r="H7" s="69" t="str">
        <f>FIXED(J7,4)</f>
        <v>0.3906</v>
      </c>
      <c r="J7" s="11">
        <v>0.39056849999999999</v>
      </c>
    </row>
    <row r="8" spans="3:10" x14ac:dyDescent="0.25">
      <c r="C8" s="103" t="s">
        <v>162</v>
      </c>
      <c r="D8" s="52" t="str">
        <f>_xlfn.CONCAT(FIXED(outWM!$C$2,4),outWM!$P$2)</f>
        <v>-0.1264</v>
      </c>
      <c r="E8" s="52" t="str">
        <f>_xlfn.CONCAT(FIXED(outWM!$C$3,4),outWM!$P$3)</f>
        <v>-0.0694^</v>
      </c>
      <c r="F8" s="52" t="str">
        <f>_xlfn.CONCAT(FIXED(outWM!$C$4,4),outWM!$P$4)</f>
        <v>0.0080</v>
      </c>
      <c r="G8" s="56" t="s">
        <v>316</v>
      </c>
      <c r="H8" s="51">
        <f>J8</f>
        <v>4682</v>
      </c>
      <c r="J8" s="11">
        <v>4682</v>
      </c>
    </row>
    <row r="9" spans="3:10" ht="15.75" thickBot="1" x14ac:dyDescent="0.3">
      <c r="C9" s="104"/>
      <c r="D9" s="53" t="str">
        <f>_xlfn.CONCAT("(",FIXED(outWM!$D$2,4),")")</f>
        <v>(0.0804)</v>
      </c>
      <c r="E9" s="53" t="str">
        <f>_xlfn.CONCAT("(",FIXED(outWM!$D$3,4),")")</f>
        <v>(0.0360)</v>
      </c>
      <c r="F9" s="53" t="str">
        <f>_xlfn.CONCAT("(",FIXED(outWM!$D$4,4),")")</f>
        <v>(0.0472)</v>
      </c>
      <c r="G9" s="59" t="s">
        <v>317</v>
      </c>
      <c r="H9" s="69" t="str">
        <f>FIXED(J9,4)</f>
        <v>0.3369</v>
      </c>
      <c r="J9" s="11">
        <v>0.33690059999999999</v>
      </c>
    </row>
    <row r="10" spans="3:10" x14ac:dyDescent="0.25">
      <c r="C10" s="105" t="s">
        <v>163</v>
      </c>
      <c r="D10" s="52" t="str">
        <f>_xlfn.CONCAT(FIXED(outB!$C$2,4),outB!$P$2)</f>
        <v>-0.0969</v>
      </c>
      <c r="E10" s="52" t="str">
        <f>_xlfn.CONCAT(FIXED(outB!$C$3,4),outB!$P$3)</f>
        <v>0.0262</v>
      </c>
      <c r="F10" s="52" t="str">
        <f>_xlfn.CONCAT(FIXED(outB!$C$4,4),outB!$P$4)</f>
        <v>-0.0436</v>
      </c>
      <c r="G10" s="58" t="s">
        <v>316</v>
      </c>
      <c r="H10" s="51">
        <f>J10</f>
        <v>7000</v>
      </c>
      <c r="J10" s="11">
        <v>7000</v>
      </c>
    </row>
    <row r="11" spans="3:10" x14ac:dyDescent="0.25">
      <c r="C11" s="106"/>
      <c r="D11" s="53" t="str">
        <f>_xlfn.CONCAT("(",FIXED(outB!$D$2,4),")")</f>
        <v>(0.0701)</v>
      </c>
      <c r="E11" s="53" t="str">
        <f>_xlfn.CONCAT("(",FIXED(outB!$D$3,4),")")</f>
        <v>(0.0305)</v>
      </c>
      <c r="F11" s="53" t="str">
        <f>_xlfn.CONCAT("(",FIXED(outB!$D$4,4),")")</f>
        <v>(0.0348)</v>
      </c>
      <c r="G11" s="57" t="s">
        <v>317</v>
      </c>
      <c r="H11" s="69" t="str">
        <f>FIXED(J11,4)</f>
        <v>0.4305</v>
      </c>
      <c r="J11" s="11">
        <v>0.4304752</v>
      </c>
    </row>
    <row r="12" spans="3:10" x14ac:dyDescent="0.25">
      <c r="C12" s="105" t="s">
        <v>164</v>
      </c>
      <c r="D12" s="52" t="str">
        <f>_xlfn.CONCAT(FIXED(outBF!$C$2,4),outBF!$P$2)</f>
        <v>-0.0894</v>
      </c>
      <c r="E12" s="52" t="str">
        <f>_xlfn.CONCAT(FIXED(outBF!$C$3,4),outBF!$P$3)</f>
        <v>0.0170</v>
      </c>
      <c r="F12" s="52" t="str">
        <f>_xlfn.CONCAT(FIXED(outBF!$C$4,4),outBF!$P$4)</f>
        <v>-0.0895^</v>
      </c>
      <c r="G12" s="58" t="s">
        <v>316</v>
      </c>
      <c r="H12" s="51">
        <f>J12</f>
        <v>3690</v>
      </c>
      <c r="J12" s="11">
        <v>3690</v>
      </c>
    </row>
    <row r="13" spans="3:10" x14ac:dyDescent="0.25">
      <c r="C13" s="105"/>
      <c r="D13" s="53" t="str">
        <f>_xlfn.CONCAT("(",FIXED(outBF!$D$2,4),")")</f>
        <v>(0.0928)</v>
      </c>
      <c r="E13" s="53" t="str">
        <f>_xlfn.CONCAT("(",FIXED(outBF!$D$3,4),")")</f>
        <v>(0.0435)</v>
      </c>
      <c r="F13" s="53" t="str">
        <f>_xlfn.CONCAT("(",FIXED(outBF!$D$4,4),")")</f>
        <v>(0.0472)</v>
      </c>
      <c r="G13" s="57" t="s">
        <v>317</v>
      </c>
      <c r="H13" s="69" t="str">
        <f>FIXED(J13,4)</f>
        <v>0.4148</v>
      </c>
      <c r="J13" s="11">
        <v>0.41483229999999999</v>
      </c>
    </row>
    <row r="14" spans="3:10" x14ac:dyDescent="0.25">
      <c r="C14" s="103" t="s">
        <v>165</v>
      </c>
      <c r="D14" s="52" t="str">
        <f>_xlfn.CONCAT(FIXED(outBM!$C$2,4),outBM!$P$2)</f>
        <v>-0.1135</v>
      </c>
      <c r="E14" s="52" t="str">
        <f>_xlfn.CONCAT(FIXED(outBM!$C$3,4),outBM!$P$3)</f>
        <v>0.0334</v>
      </c>
      <c r="F14" s="52" t="str">
        <f>_xlfn.CONCAT(FIXED(outBM!$C$4,4),outBM!$P$4)</f>
        <v>-0.0177</v>
      </c>
      <c r="G14" s="56" t="s">
        <v>316</v>
      </c>
      <c r="H14" s="51">
        <f>J14</f>
        <v>3310</v>
      </c>
      <c r="J14" s="11">
        <v>3310</v>
      </c>
    </row>
    <row r="15" spans="3:10" ht="15.75" thickBot="1" x14ac:dyDescent="0.3">
      <c r="C15" s="104"/>
      <c r="D15" s="53" t="str">
        <f>_xlfn.CONCAT("(",FIXED(outBM!$D$2,4),")")</f>
        <v>(0.1093)</v>
      </c>
      <c r="E15" s="53" t="str">
        <f>_xlfn.CONCAT("(",FIXED(outBM!$D$3,4),")")</f>
        <v>(0.0434)</v>
      </c>
      <c r="F15" s="53" t="str">
        <f>_xlfn.CONCAT("(",FIXED(outBM!$D$4,4),")")</f>
        <v>(0.0533)</v>
      </c>
      <c r="G15" s="59" t="s">
        <v>317</v>
      </c>
      <c r="H15" s="69" t="str">
        <f>FIXED(J15,4)</f>
        <v>0.4370</v>
      </c>
      <c r="J15" s="11">
        <v>0.4369692</v>
      </c>
    </row>
    <row r="16" spans="3:10" x14ac:dyDescent="0.25">
      <c r="C16" s="105" t="s">
        <v>166</v>
      </c>
      <c r="D16" s="52" t="str">
        <f>_xlfn.CONCAT(FIXED(outH!$C$2,4),outH!$P$2)</f>
        <v>0.0025</v>
      </c>
      <c r="E16" s="52" t="str">
        <f>_xlfn.CONCAT(FIXED(outH!$C$3,4),outH!$P$3)</f>
        <v>0.0181</v>
      </c>
      <c r="F16" s="52" t="str">
        <f>_xlfn.CONCAT(FIXED(outH!$C$4,4),outH!$P$4)</f>
        <v>-0.1311**</v>
      </c>
      <c r="G16" s="58" t="s">
        <v>316</v>
      </c>
      <c r="H16" s="51">
        <f>J16</f>
        <v>3676</v>
      </c>
      <c r="J16" s="11">
        <v>3676</v>
      </c>
    </row>
    <row r="17" spans="3:10" x14ac:dyDescent="0.25">
      <c r="C17" s="106"/>
      <c r="D17" s="53" t="str">
        <f>_xlfn.CONCAT("(",FIXED(outH!$D$2,4),")")</f>
        <v>(0.0958)</v>
      </c>
      <c r="E17" s="53" t="str">
        <f>_xlfn.CONCAT("(",FIXED(outH!$D$3,4),")")</f>
        <v>(0.0403)</v>
      </c>
      <c r="F17" s="53" t="str">
        <f>_xlfn.CONCAT("(",FIXED(outH!$D$4,4),")")</f>
        <v>(0.0470)</v>
      </c>
      <c r="G17" s="57" t="s">
        <v>317</v>
      </c>
      <c r="H17" s="69" t="str">
        <f>FIXED(J17,4)</f>
        <v>0.3648</v>
      </c>
      <c r="J17" s="11">
        <v>0.36477490000000001</v>
      </c>
    </row>
    <row r="18" spans="3:10" x14ac:dyDescent="0.25">
      <c r="C18" s="103" t="s">
        <v>167</v>
      </c>
      <c r="D18" s="52" t="str">
        <f>_xlfn.CONCAT(FIXED(outHF!$C$2,4),outHF!$P$2)</f>
        <v>0.0684</v>
      </c>
      <c r="E18" s="52" t="str">
        <f>_xlfn.CONCAT(FIXED(outHF!$C$3,4),outHF!$P$3)</f>
        <v>0.0607</v>
      </c>
      <c r="F18" s="52" t="str">
        <f>_xlfn.CONCAT(FIXED(outHF!$C$4,4),outHF!$P$4)</f>
        <v>-0.1038</v>
      </c>
      <c r="G18" s="58" t="s">
        <v>316</v>
      </c>
      <c r="H18" s="51">
        <f>J18</f>
        <v>1792</v>
      </c>
      <c r="J18" s="11">
        <v>1792</v>
      </c>
    </row>
    <row r="19" spans="3:10" x14ac:dyDescent="0.25">
      <c r="C19" s="106"/>
      <c r="D19" s="53" t="str">
        <f>_xlfn.CONCAT("(",FIXED(outHF!$D$2,4),")")</f>
        <v>(0.1300)</v>
      </c>
      <c r="E19" s="53" t="str">
        <f>_xlfn.CONCAT("(",FIXED(outHF!$D$3,4),")")</f>
        <v>(0.0603)</v>
      </c>
      <c r="F19" s="53" t="str">
        <f>_xlfn.CONCAT("(",FIXED(outHF!$D$4,4),")")</f>
        <v>(0.0663)</v>
      </c>
      <c r="G19" s="57" t="s">
        <v>317</v>
      </c>
      <c r="H19" s="69" t="str">
        <f>FIXED(J19,4)</f>
        <v>0.3535</v>
      </c>
      <c r="J19" s="11">
        <v>0.35345349999999998</v>
      </c>
    </row>
    <row r="20" spans="3:10" x14ac:dyDescent="0.25">
      <c r="C20" s="103" t="s">
        <v>168</v>
      </c>
      <c r="D20" s="52" t="str">
        <f>_xlfn.CONCAT(FIXED(outHM!$C$2,4),outHM!$P$2)</f>
        <v>-0.0873</v>
      </c>
      <c r="E20" s="52" t="str">
        <f>_xlfn.CONCAT(FIXED(outHM!$C$3,4),outHM!$P$3)</f>
        <v>-0.0148</v>
      </c>
      <c r="F20" s="52" t="str">
        <f>_xlfn.CONCAT(FIXED(outHM!$C$4,4),outHM!$P$4)</f>
        <v>-0.1300^</v>
      </c>
      <c r="G20" s="56" t="s">
        <v>316</v>
      </c>
      <c r="H20" s="51">
        <f>J20</f>
        <v>1884</v>
      </c>
      <c r="J20" s="11">
        <v>1884</v>
      </c>
    </row>
    <row r="21" spans="3:10" ht="15.75" thickBot="1" x14ac:dyDescent="0.3">
      <c r="C21" s="104"/>
      <c r="D21" s="53" t="str">
        <f>_xlfn.CONCAT("(",FIXED(outHM!$D$2,4),")")</f>
        <v>(0.1436)</v>
      </c>
      <c r="E21" s="53" t="str">
        <f>_xlfn.CONCAT("(",FIXED(outHM!$D$3,4),")")</f>
        <v>(0.0555)</v>
      </c>
      <c r="F21" s="53" t="str">
        <f>_xlfn.CONCAT("(",FIXED(outHM!$D$4,4),")")</f>
        <v>(0.0677)</v>
      </c>
      <c r="G21" s="59" t="s">
        <v>317</v>
      </c>
      <c r="H21" s="69" t="str">
        <f>FIXED(J21,4)</f>
        <v>0.3786</v>
      </c>
      <c r="J21" s="11">
        <v>0.37863619999999998</v>
      </c>
    </row>
    <row r="26" spans="3:10" x14ac:dyDescent="0.25">
      <c r="C26" s="11" t="s">
        <v>319</v>
      </c>
      <c r="E26" s="35" t="s">
        <v>320</v>
      </c>
    </row>
    <row r="27" spans="3:10" x14ac:dyDescent="0.25">
      <c r="C27" s="11" t="s">
        <v>321</v>
      </c>
      <c r="E27" s="35" t="s">
        <v>322</v>
      </c>
    </row>
    <row r="28" spans="3:10" x14ac:dyDescent="0.25">
      <c r="C28" s="11" t="s">
        <v>323</v>
      </c>
      <c r="E28" s="35" t="s">
        <v>324</v>
      </c>
    </row>
    <row r="29" spans="3:10" x14ac:dyDescent="0.25">
      <c r="C29" s="11" t="s">
        <v>325</v>
      </c>
      <c r="E29" s="35" t="s">
        <v>326</v>
      </c>
    </row>
    <row r="30" spans="3:10" x14ac:dyDescent="0.25">
      <c r="C30" s="11" t="s">
        <v>327</v>
      </c>
      <c r="E30" s="35" t="s">
        <v>328</v>
      </c>
    </row>
    <row r="31" spans="3:10" x14ac:dyDescent="0.25">
      <c r="C31" s="11" t="s">
        <v>315</v>
      </c>
      <c r="E31" s="35" t="s">
        <v>329</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286</v>
      </c>
      <c r="C1" t="s">
        <v>282</v>
      </c>
      <c r="D1" t="s">
        <v>283</v>
      </c>
      <c r="E1" t="s">
        <v>284</v>
      </c>
      <c r="F1" t="s">
        <v>285</v>
      </c>
      <c r="G1" t="s">
        <v>287</v>
      </c>
      <c r="H1" t="s">
        <v>288</v>
      </c>
      <c r="I1" t="s">
        <v>289</v>
      </c>
      <c r="J1" t="s">
        <v>290</v>
      </c>
      <c r="K1" t="s">
        <v>291</v>
      </c>
      <c r="L1" t="s">
        <v>292</v>
      </c>
      <c r="M1" t="s">
        <v>293</v>
      </c>
      <c r="N1" t="s">
        <v>294</v>
      </c>
      <c r="O1" t="s">
        <v>295</v>
      </c>
      <c r="P1" t="s">
        <v>296</v>
      </c>
      <c r="Q1" t="s">
        <v>297</v>
      </c>
      <c r="R1" t="s">
        <v>298</v>
      </c>
    </row>
    <row r="2" spans="1:23" x14ac:dyDescent="0.25">
      <c r="A2">
        <v>1</v>
      </c>
      <c r="B2" t="s">
        <v>171</v>
      </c>
      <c r="C2">
        <v>-1.9650455391528501</v>
      </c>
      <c r="D2">
        <v>8.8242087916924006E-2</v>
      </c>
      <c r="E2">
        <v>-22.2688014930342</v>
      </c>
      <c r="F2" s="1">
        <v>7.4158216210547003E-110</v>
      </c>
      <c r="G2">
        <v>-1.9604057953245599</v>
      </c>
      <c r="H2">
        <v>8.8118991216708603E-2</v>
      </c>
      <c r="I2">
        <v>-22.247256445587102</v>
      </c>
      <c r="J2" s="1">
        <v>1.1990685783041299E-109</v>
      </c>
      <c r="K2">
        <v>-2.4453653410996901</v>
      </c>
      <c r="L2">
        <v>8.5151304150798399E-2</v>
      </c>
      <c r="M2">
        <v>-28.7178847756586</v>
      </c>
      <c r="N2" s="1">
        <v>2.28171763998401E-181</v>
      </c>
      <c r="O2">
        <v>-3.2889216267130799</v>
      </c>
      <c r="P2">
        <v>3.6136178325091098E-2</v>
      </c>
      <c r="Q2">
        <v>-91.014650113938998</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-6.5684363774284202E-2</v>
      </c>
      <c r="D3">
        <v>3.9454849103743098E-2</v>
      </c>
      <c r="E3">
        <v>-1.66479825082014</v>
      </c>
      <c r="F3">
        <v>9.59530130425372E-2</v>
      </c>
      <c r="G3">
        <v>-6.5703408395463306E-2</v>
      </c>
      <c r="H3">
        <v>3.9431385939369103E-2</v>
      </c>
      <c r="I3">
        <v>-1.6662718499545199</v>
      </c>
      <c r="J3">
        <v>9.5659280867200297E-2</v>
      </c>
      <c r="K3">
        <v>-7.2517867558770904E-2</v>
      </c>
      <c r="L3">
        <v>3.9474568769025102E-2</v>
      </c>
      <c r="M3">
        <v>-1.8370781447440201</v>
      </c>
      <c r="N3">
        <v>6.6198360049316701E-2</v>
      </c>
      <c r="O3">
        <v>4.2758580949543802E-2</v>
      </c>
      <c r="P3">
        <v>4.0954090847317597E-2</v>
      </c>
      <c r="Q3">
        <v>1.0440612907011799</v>
      </c>
      <c r="R3">
        <v>0.29645703368457299</v>
      </c>
      <c r="T3" t="str">
        <f t="shared" ref="T3:T66" si="0">IF(F3&lt;0.001,"***",IF(F3&lt;0.01,"**",IF(F3&lt;0.05,"*",IF(F3&lt;0.1,"^",""))))</f>
        <v>^</v>
      </c>
      <c r="U3" t="str">
        <f t="shared" ref="U3:U66" si="1">IF(J3&lt;0.001,"***",IF(J3&lt;0.01,"**",IF(J3&lt;0.05,"*",IF(J3&lt;0.1,"^",""))))</f>
        <v>^</v>
      </c>
      <c r="V3" t="str">
        <f t="shared" ref="V3:V66" si="2">IF(N3&lt;0.001,"***",IF(N3&lt;0.01,"**",IF(N3&lt;0.05,"*",IF(N3&lt;0.1,"^",""))))</f>
        <v>^</v>
      </c>
      <c r="W3" t="str">
        <f t="shared" ref="W3:W66" si="3">IF(R3&lt;0.001,"***",IF(R3&lt;0.01,"**",IF(R3&lt;0.05,"*",IF(R3&lt;0.1,"^",""))))</f>
        <v/>
      </c>
    </row>
    <row r="4" spans="1:23" x14ac:dyDescent="0.25">
      <c r="A4">
        <v>3</v>
      </c>
      <c r="B4" t="s">
        <v>10</v>
      </c>
      <c r="C4">
        <v>-2.0091233228471998E-2</v>
      </c>
      <c r="D4">
        <v>1.9093073455403699E-2</v>
      </c>
      <c r="E4">
        <v>-1.05227863263606</v>
      </c>
      <c r="F4">
        <v>0.29267173202713298</v>
      </c>
      <c r="G4">
        <v>-2.0320329249682301E-2</v>
      </c>
      <c r="H4">
        <v>1.9073003100575199E-2</v>
      </c>
      <c r="I4">
        <v>-1.06539747005386</v>
      </c>
      <c r="J4">
        <v>0.28669610117225097</v>
      </c>
      <c r="K4">
        <v>-2.9191752845613098E-2</v>
      </c>
      <c r="L4">
        <v>1.9104294317783301E-2</v>
      </c>
      <c r="M4">
        <v>-1.52802047330478</v>
      </c>
      <c r="N4">
        <v>0.126507454848935</v>
      </c>
      <c r="O4">
        <v>-0.19396886756596099</v>
      </c>
      <c r="P4">
        <v>1.9385525404873399E-2</v>
      </c>
      <c r="Q4">
        <v>-10.0058607396423</v>
      </c>
      <c r="R4" s="1">
        <v>1.4363710973868999E-23</v>
      </c>
      <c r="T4" t="str">
        <f>IF(F4&lt;0.001,"***",IF(F4&lt;0.01,"**",IF(F4&lt;0.05,"*",IF(F4&lt;0.1,"^",""))))</f>
        <v/>
      </c>
      <c r="U4" t="str">
        <f t="shared" si="1"/>
        <v/>
      </c>
      <c r="V4" t="str">
        <f t="shared" si="2"/>
        <v/>
      </c>
      <c r="W4" t="str">
        <f t="shared" si="3"/>
        <v>***</v>
      </c>
    </row>
    <row r="5" spans="1:23" x14ac:dyDescent="0.25">
      <c r="A5">
        <v>4</v>
      </c>
      <c r="B5" t="s">
        <v>12</v>
      </c>
      <c r="C5">
        <v>-5.56329663070078E-2</v>
      </c>
      <c r="D5">
        <v>2.2409342212977301E-2</v>
      </c>
      <c r="E5">
        <v>-2.4825791751616202</v>
      </c>
      <c r="F5">
        <v>1.3043507773752801E-2</v>
      </c>
      <c r="G5">
        <v>-5.7192917003288497E-2</v>
      </c>
      <c r="H5">
        <v>2.23897379684697E-2</v>
      </c>
      <c r="I5">
        <v>-2.5544254731265901</v>
      </c>
      <c r="J5">
        <v>1.0636319675451001E-2</v>
      </c>
      <c r="K5">
        <v>-7.2745114562968199E-2</v>
      </c>
      <c r="L5">
        <v>2.2445156214642201E-2</v>
      </c>
      <c r="M5">
        <v>-3.2410161848422501</v>
      </c>
      <c r="N5">
        <v>1.1910442143215701E-3</v>
      </c>
      <c r="O5">
        <v>-0.32986498033918399</v>
      </c>
      <c r="P5">
        <v>2.26263689201581E-2</v>
      </c>
      <c r="Q5">
        <v>-14.5787855534037</v>
      </c>
      <c r="R5" s="1">
        <v>3.83274287149111E-48</v>
      </c>
      <c r="T5" t="str">
        <f t="shared" si="0"/>
        <v>*</v>
      </c>
      <c r="U5" t="str">
        <f t="shared" si="1"/>
        <v>*</v>
      </c>
      <c r="V5" t="str">
        <f t="shared" si="2"/>
        <v>**</v>
      </c>
      <c r="W5" t="str">
        <f t="shared" si="3"/>
        <v>***</v>
      </c>
    </row>
    <row r="6" spans="1:23" x14ac:dyDescent="0.25">
      <c r="A6">
        <v>5</v>
      </c>
      <c r="B6" t="s">
        <v>123</v>
      </c>
      <c r="C6">
        <v>9.2195075325812004E-2</v>
      </c>
      <c r="D6">
        <v>1.9277960051319099E-2</v>
      </c>
      <c r="E6">
        <v>4.7824082569101298</v>
      </c>
      <c r="F6" s="1">
        <v>1.7320744622088201E-6</v>
      </c>
      <c r="G6">
        <v>8.5457473004038803E-2</v>
      </c>
      <c r="H6">
        <v>1.8749908661685299E-2</v>
      </c>
      <c r="I6">
        <v>4.5577540960862297</v>
      </c>
      <c r="J6" s="1">
        <v>5.17035208536091E-6</v>
      </c>
      <c r="K6">
        <v>0.100310615372992</v>
      </c>
      <c r="L6">
        <v>1.88148680315171E-2</v>
      </c>
      <c r="M6">
        <v>5.3314546349706298</v>
      </c>
      <c r="N6" s="1">
        <v>9.7429161695640294E-8</v>
      </c>
      <c r="O6" t="s">
        <v>169</v>
      </c>
      <c r="P6" t="s">
        <v>169</v>
      </c>
      <c r="Q6" t="s">
        <v>169</v>
      </c>
      <c r="R6" t="s">
        <v>169</v>
      </c>
      <c r="T6" t="str">
        <f t="shared" si="0"/>
        <v>***</v>
      </c>
      <c r="U6" t="str">
        <f t="shared" si="1"/>
        <v>***</v>
      </c>
      <c r="V6" t="str">
        <f t="shared" si="2"/>
        <v>***</v>
      </c>
      <c r="W6" t="str">
        <f t="shared" si="3"/>
        <v/>
      </c>
    </row>
    <row r="7" spans="1:23" x14ac:dyDescent="0.25">
      <c r="A7">
        <v>6</v>
      </c>
      <c r="B7" t="s">
        <v>24</v>
      </c>
      <c r="C7">
        <v>-4.8370942531168802E-4</v>
      </c>
      <c r="D7">
        <v>2.6351308100858398E-2</v>
      </c>
      <c r="E7">
        <v>-1.8356182678306202E-2</v>
      </c>
      <c r="F7">
        <v>0.985354707704167</v>
      </c>
      <c r="G7">
        <v>-3.2520281804998799E-3</v>
      </c>
      <c r="H7">
        <v>2.6305712074359101E-2</v>
      </c>
      <c r="I7">
        <v>-0.123624411736404</v>
      </c>
      <c r="J7">
        <v>0.90161266298218901</v>
      </c>
      <c r="K7">
        <v>6.7299002324273096E-3</v>
      </c>
      <c r="L7">
        <v>2.6421422023405201E-2</v>
      </c>
      <c r="M7">
        <v>0.25471377832978398</v>
      </c>
      <c r="N7">
        <v>0.79894417361178705</v>
      </c>
      <c r="O7" t="s">
        <v>169</v>
      </c>
      <c r="P7" t="s">
        <v>169</v>
      </c>
      <c r="Q7" t="s">
        <v>169</v>
      </c>
      <c r="R7" t="s">
        <v>169</v>
      </c>
      <c r="T7" t="str">
        <f t="shared" si="0"/>
        <v/>
      </c>
      <c r="U7" t="str">
        <f t="shared" si="1"/>
        <v/>
      </c>
      <c r="V7" t="str">
        <f t="shared" si="2"/>
        <v/>
      </c>
      <c r="W7" t="str">
        <f t="shared" si="3"/>
        <v/>
      </c>
    </row>
    <row r="8" spans="1:23" x14ac:dyDescent="0.25">
      <c r="A8">
        <v>7</v>
      </c>
      <c r="B8" t="s">
        <v>23</v>
      </c>
      <c r="C8">
        <v>-0.1881130689935</v>
      </c>
      <c r="D8">
        <v>2.4099142306972E-2</v>
      </c>
      <c r="E8">
        <v>-7.8057993349862</v>
      </c>
      <c r="F8" s="1">
        <v>5.91255918064415E-15</v>
      </c>
      <c r="G8">
        <v>-0.19029746002590101</v>
      </c>
      <c r="H8">
        <v>2.4001827711321099E-2</v>
      </c>
      <c r="I8">
        <v>-7.9284570456333201</v>
      </c>
      <c r="J8" s="1">
        <v>2.21885378384728E-15</v>
      </c>
      <c r="K8">
        <v>-0.18013761397299199</v>
      </c>
      <c r="L8">
        <v>2.4125101812848299E-2</v>
      </c>
      <c r="M8">
        <v>-7.4668125909029799</v>
      </c>
      <c r="N8" s="1">
        <v>8.2160651907180199E-14</v>
      </c>
      <c r="O8" t="s">
        <v>169</v>
      </c>
      <c r="P8" t="s">
        <v>169</v>
      </c>
      <c r="Q8" t="s">
        <v>169</v>
      </c>
      <c r="R8" t="s">
        <v>169</v>
      </c>
      <c r="T8" t="str">
        <f t="shared" si="0"/>
        <v>***</v>
      </c>
      <c r="U8" t="str">
        <f t="shared" si="1"/>
        <v>***</v>
      </c>
      <c r="V8" t="str">
        <f t="shared" si="2"/>
        <v>***</v>
      </c>
      <c r="W8" t="str">
        <f t="shared" si="3"/>
        <v/>
      </c>
    </row>
    <row r="9" spans="1:23" x14ac:dyDescent="0.25">
      <c r="A9">
        <v>8</v>
      </c>
      <c r="B9" t="s">
        <v>25</v>
      </c>
      <c r="C9">
        <v>3.34932959616853E-2</v>
      </c>
      <c r="D9">
        <v>2.4912934708592599E-2</v>
      </c>
      <c r="E9">
        <v>1.3444139100213399</v>
      </c>
      <c r="F9">
        <v>0.17881457821270699</v>
      </c>
      <c r="G9">
        <v>3.1386929041282603E-2</v>
      </c>
      <c r="H9">
        <v>2.4840638635713699E-2</v>
      </c>
      <c r="I9">
        <v>1.2635314857065401</v>
      </c>
      <c r="J9">
        <v>0.206398238656852</v>
      </c>
      <c r="K9">
        <v>2.8505244677140901E-2</v>
      </c>
      <c r="L9">
        <v>2.4868010165993999E-2</v>
      </c>
      <c r="M9">
        <v>1.1462615821237201</v>
      </c>
      <c r="N9">
        <v>0.25168693391639302</v>
      </c>
      <c r="O9" t="s">
        <v>169</v>
      </c>
      <c r="P9" t="s">
        <v>169</v>
      </c>
      <c r="Q9" t="s">
        <v>169</v>
      </c>
      <c r="R9" t="s">
        <v>169</v>
      </c>
      <c r="T9" t="str">
        <f t="shared" si="0"/>
        <v/>
      </c>
      <c r="U9" t="str">
        <f t="shared" si="1"/>
        <v/>
      </c>
      <c r="V9" t="str">
        <f t="shared" si="2"/>
        <v/>
      </c>
      <c r="W9" t="str">
        <f t="shared" si="3"/>
        <v/>
      </c>
    </row>
    <row r="10" spans="1:23" x14ac:dyDescent="0.25">
      <c r="A10">
        <v>9</v>
      </c>
      <c r="B10" t="s">
        <v>26</v>
      </c>
      <c r="C10">
        <v>-5.0687345538321799E-2</v>
      </c>
      <c r="D10">
        <v>3.8471166048809298E-2</v>
      </c>
      <c r="E10">
        <v>-1.3175411806861701</v>
      </c>
      <c r="F10">
        <v>0.187657286877115</v>
      </c>
      <c r="G10">
        <v>-5.2513321784563402E-2</v>
      </c>
      <c r="H10">
        <v>3.8368554735745297E-2</v>
      </c>
      <c r="I10">
        <v>-1.36865519554325</v>
      </c>
      <c r="J10">
        <v>0.17110708180508999</v>
      </c>
      <c r="K10">
        <v>-6.4924991059916504E-2</v>
      </c>
      <c r="L10">
        <v>3.8471920002403001E-2</v>
      </c>
      <c r="M10">
        <v>-1.6875942520118901</v>
      </c>
      <c r="N10">
        <v>9.1489143384021407E-2</v>
      </c>
      <c r="O10" t="s">
        <v>169</v>
      </c>
      <c r="P10" t="s">
        <v>169</v>
      </c>
      <c r="Q10" t="s">
        <v>169</v>
      </c>
      <c r="R10" t="s">
        <v>169</v>
      </c>
      <c r="T10" t="str">
        <f t="shared" si="0"/>
        <v/>
      </c>
      <c r="U10" t="str">
        <f t="shared" si="1"/>
        <v/>
      </c>
      <c r="V10" t="str">
        <f t="shared" si="2"/>
        <v>^</v>
      </c>
      <c r="W10" t="str">
        <f t="shared" si="3"/>
        <v/>
      </c>
    </row>
    <row r="11" spans="1:23" x14ac:dyDescent="0.25">
      <c r="A11">
        <v>10</v>
      </c>
      <c r="B11" t="s">
        <v>30</v>
      </c>
      <c r="C11">
        <v>0.15571750975868101</v>
      </c>
      <c r="D11">
        <v>2.4411481276538399E-2</v>
      </c>
      <c r="E11">
        <v>6.3788636172741997</v>
      </c>
      <c r="F11" s="1">
        <v>1.7840682261743201E-10</v>
      </c>
      <c r="G11">
        <v>0.148672410384942</v>
      </c>
      <c r="H11">
        <v>2.4358694081092199E-2</v>
      </c>
      <c r="I11">
        <v>6.1034639168257296</v>
      </c>
      <c r="J11" s="1">
        <v>1.0379400895160901E-9</v>
      </c>
      <c r="K11">
        <v>9.8776946466588397E-2</v>
      </c>
      <c r="L11">
        <v>2.4284076136808198E-2</v>
      </c>
      <c r="M11">
        <v>4.0675604009027504</v>
      </c>
      <c r="N11" s="1">
        <v>4.7507896662484697E-5</v>
      </c>
      <c r="O11" t="s">
        <v>169</v>
      </c>
      <c r="P11" t="s">
        <v>169</v>
      </c>
      <c r="Q11" t="s">
        <v>169</v>
      </c>
      <c r="R11" t="s">
        <v>169</v>
      </c>
      <c r="T11" t="str">
        <f t="shared" si="0"/>
        <v>***</v>
      </c>
      <c r="U11" t="str">
        <f t="shared" si="1"/>
        <v>***</v>
      </c>
      <c r="V11" t="str">
        <f t="shared" si="2"/>
        <v>***</v>
      </c>
      <c r="W11" t="str">
        <f t="shared" si="3"/>
        <v/>
      </c>
    </row>
    <row r="12" spans="1:23" x14ac:dyDescent="0.25">
      <c r="A12">
        <v>11</v>
      </c>
      <c r="B12" t="s">
        <v>29</v>
      </c>
      <c r="C12">
        <v>4.4634549164632401E-2</v>
      </c>
      <c r="D12">
        <v>2.2598958650248999E-2</v>
      </c>
      <c r="E12">
        <v>1.97507105771622</v>
      </c>
      <c r="F12">
        <v>4.8260084745515401E-2</v>
      </c>
      <c r="G12">
        <v>4.27631204866172E-2</v>
      </c>
      <c r="H12">
        <v>2.2557091293883998E-2</v>
      </c>
      <c r="I12">
        <v>1.89577281616144</v>
      </c>
      <c r="J12">
        <v>5.7990091909043598E-2</v>
      </c>
      <c r="K12">
        <v>6.3753417170495401E-3</v>
      </c>
      <c r="L12">
        <v>2.25181208078565E-2</v>
      </c>
      <c r="M12">
        <v>0.283120504212999</v>
      </c>
      <c r="N12">
        <v>0.77708446427268996</v>
      </c>
      <c r="O12" t="s">
        <v>169</v>
      </c>
      <c r="P12" t="s">
        <v>169</v>
      </c>
      <c r="Q12" t="s">
        <v>169</v>
      </c>
      <c r="R12" t="s">
        <v>169</v>
      </c>
      <c r="T12" t="str">
        <f t="shared" si="0"/>
        <v>*</v>
      </c>
      <c r="U12" t="str">
        <f t="shared" si="1"/>
        <v>^</v>
      </c>
      <c r="V12" t="str">
        <f t="shared" si="2"/>
        <v/>
      </c>
      <c r="W12" t="str">
        <f t="shared" si="3"/>
        <v/>
      </c>
    </row>
    <row r="13" spans="1:23" x14ac:dyDescent="0.25">
      <c r="A13">
        <v>12</v>
      </c>
      <c r="B13" t="s">
        <v>27</v>
      </c>
      <c r="C13">
        <v>0.11549842488850399</v>
      </c>
      <c r="D13">
        <v>4.1776068594397101E-2</v>
      </c>
      <c r="E13">
        <v>2.7647030650460498</v>
      </c>
      <c r="F13">
        <v>5.6974632840073097E-3</v>
      </c>
      <c r="G13">
        <v>9.1949948562813896E-2</v>
      </c>
      <c r="H13">
        <v>4.1034127675805297E-2</v>
      </c>
      <c r="I13">
        <v>2.2408164562257702</v>
      </c>
      <c r="J13">
        <v>2.5037966545494599E-2</v>
      </c>
      <c r="K13">
        <v>5.2557727480412902E-2</v>
      </c>
      <c r="L13">
        <v>4.1008547127501099E-2</v>
      </c>
      <c r="M13">
        <v>1.2816286155421199</v>
      </c>
      <c r="N13">
        <v>0.19997295704312701</v>
      </c>
      <c r="O13" t="s">
        <v>169</v>
      </c>
      <c r="P13" t="s">
        <v>169</v>
      </c>
      <c r="Q13" t="s">
        <v>169</v>
      </c>
      <c r="R13" t="s">
        <v>169</v>
      </c>
      <c r="T13" t="str">
        <f t="shared" si="0"/>
        <v>**</v>
      </c>
      <c r="U13" t="str">
        <f t="shared" si="1"/>
        <v>*</v>
      </c>
      <c r="V13" t="str">
        <f t="shared" si="2"/>
        <v/>
      </c>
      <c r="W13" t="str">
        <f t="shared" si="3"/>
        <v/>
      </c>
    </row>
    <row r="14" spans="1:23" x14ac:dyDescent="0.25">
      <c r="A14">
        <v>13</v>
      </c>
      <c r="B14" t="s">
        <v>28</v>
      </c>
      <c r="C14">
        <v>4.4182081038445599E-2</v>
      </c>
      <c r="D14">
        <v>5.7249651335293902E-2</v>
      </c>
      <c r="E14">
        <v>0.77174410687122796</v>
      </c>
      <c r="F14">
        <v>0.44026600170302299</v>
      </c>
      <c r="G14">
        <v>2.37364414411609E-2</v>
      </c>
      <c r="H14">
        <v>5.6432878464645501E-2</v>
      </c>
      <c r="I14">
        <v>0.42061369341688798</v>
      </c>
      <c r="J14">
        <v>0.67403719290176101</v>
      </c>
      <c r="K14">
        <v>-3.922407566451E-2</v>
      </c>
      <c r="L14">
        <v>5.6491302459433498E-2</v>
      </c>
      <c r="M14">
        <v>-0.69433831327710804</v>
      </c>
      <c r="N14">
        <v>0.48747006910643498</v>
      </c>
      <c r="O14" t="s">
        <v>169</v>
      </c>
      <c r="P14" t="s">
        <v>169</v>
      </c>
      <c r="Q14" t="s">
        <v>169</v>
      </c>
      <c r="R14" t="s">
        <v>169</v>
      </c>
      <c r="T14" t="str">
        <f t="shared" si="0"/>
        <v/>
      </c>
      <c r="U14" t="str">
        <f t="shared" si="1"/>
        <v/>
      </c>
      <c r="V14" t="str">
        <f t="shared" si="2"/>
        <v/>
      </c>
      <c r="W14" t="str">
        <f t="shared" si="3"/>
        <v/>
      </c>
    </row>
    <row r="15" spans="1:23" x14ac:dyDescent="0.25">
      <c r="A15">
        <v>14</v>
      </c>
      <c r="B15" t="s">
        <v>172</v>
      </c>
      <c r="C15">
        <v>-6.2134300251795199E-2</v>
      </c>
      <c r="D15">
        <v>2.3730045716463699E-2</v>
      </c>
      <c r="E15">
        <v>-2.61838097550259</v>
      </c>
      <c r="F15">
        <v>8.8348106778590695E-3</v>
      </c>
      <c r="G15">
        <v>-6.2690752446561596E-2</v>
      </c>
      <c r="H15">
        <v>2.3683781355609099E-2</v>
      </c>
      <c r="I15">
        <v>-2.6469908459830598</v>
      </c>
      <c r="J15">
        <v>8.1211551328606892E-3</v>
      </c>
      <c r="K15">
        <v>-0.168193926842617</v>
      </c>
      <c r="L15">
        <v>2.3459571471346301E-2</v>
      </c>
      <c r="M15">
        <v>-7.1695225570531003</v>
      </c>
      <c r="N15" s="1">
        <v>7.5259768436185298E-13</v>
      </c>
      <c r="O15" t="s">
        <v>169</v>
      </c>
      <c r="P15" t="s">
        <v>169</v>
      </c>
      <c r="Q15" t="s">
        <v>169</v>
      </c>
      <c r="R15" t="s">
        <v>169</v>
      </c>
      <c r="T15" t="str">
        <f t="shared" si="0"/>
        <v>**</v>
      </c>
      <c r="U15" t="str">
        <f t="shared" si="1"/>
        <v>**</v>
      </c>
      <c r="V15" t="str">
        <f t="shared" si="2"/>
        <v>***</v>
      </c>
      <c r="W15" t="str">
        <f t="shared" si="3"/>
        <v/>
      </c>
    </row>
    <row r="16" spans="1:23" x14ac:dyDescent="0.25">
      <c r="A16">
        <v>15</v>
      </c>
      <c r="B16" t="s">
        <v>31</v>
      </c>
      <c r="C16">
        <v>-5.5949649955905997E-2</v>
      </c>
      <c r="D16">
        <v>3.26882001318465E-3</v>
      </c>
      <c r="E16">
        <v>-17.116161101019699</v>
      </c>
      <c r="F16" s="1">
        <v>1.1245089054120501E-65</v>
      </c>
      <c r="G16">
        <v>-5.5591914947505601E-2</v>
      </c>
      <c r="H16">
        <v>3.2647948410093998E-3</v>
      </c>
      <c r="I16">
        <v>-17.02769014739</v>
      </c>
      <c r="J16" s="1">
        <v>5.1185093016279098E-65</v>
      </c>
      <c r="K16">
        <v>-5.33241953293375E-2</v>
      </c>
      <c r="L16">
        <v>3.29317249613579E-3</v>
      </c>
      <c r="M16">
        <v>-16.192348075270299</v>
      </c>
      <c r="N16" s="1">
        <v>5.7107133871854598E-59</v>
      </c>
      <c r="O16" t="s">
        <v>169</v>
      </c>
      <c r="P16" t="s">
        <v>169</v>
      </c>
      <c r="Q16" t="s">
        <v>169</v>
      </c>
      <c r="R16" t="s">
        <v>169</v>
      </c>
      <c r="T16" t="str">
        <f t="shared" si="0"/>
        <v>***</v>
      </c>
      <c r="U16" t="str">
        <f t="shared" si="1"/>
        <v>***</v>
      </c>
      <c r="V16" t="str">
        <f t="shared" si="2"/>
        <v>***</v>
      </c>
      <c r="W16" t="str">
        <f t="shared" si="3"/>
        <v/>
      </c>
    </row>
    <row r="17" spans="1:23" x14ac:dyDescent="0.25">
      <c r="A17">
        <v>16</v>
      </c>
      <c r="B17" t="s">
        <v>32</v>
      </c>
      <c r="C17">
        <v>2.0501290906767101E-2</v>
      </c>
      <c r="D17">
        <v>1.1969403045773101E-2</v>
      </c>
      <c r="E17">
        <v>1.7128081349058699</v>
      </c>
      <c r="F17">
        <v>8.6747843052294299E-2</v>
      </c>
      <c r="G17">
        <v>2.2242520292783799E-2</v>
      </c>
      <c r="H17">
        <v>1.19472116723935E-2</v>
      </c>
      <c r="I17">
        <v>1.8617331727853901</v>
      </c>
      <c r="J17">
        <v>6.2640710253020607E-2</v>
      </c>
      <c r="K17">
        <v>1.2708547970181099E-2</v>
      </c>
      <c r="L17">
        <v>1.1950113702937399E-2</v>
      </c>
      <c r="M17">
        <v>1.06346669881955</v>
      </c>
      <c r="N17">
        <v>0.287570359273294</v>
      </c>
      <c r="O17" t="s">
        <v>169</v>
      </c>
      <c r="P17" t="s">
        <v>169</v>
      </c>
      <c r="Q17" t="s">
        <v>169</v>
      </c>
      <c r="R17" t="s">
        <v>169</v>
      </c>
      <c r="T17" t="str">
        <f t="shared" si="0"/>
        <v>^</v>
      </c>
      <c r="U17" t="str">
        <f t="shared" si="1"/>
        <v>^</v>
      </c>
      <c r="V17" t="str">
        <f t="shared" si="2"/>
        <v/>
      </c>
      <c r="W17" t="str">
        <f t="shared" si="3"/>
        <v/>
      </c>
    </row>
    <row r="18" spans="1:23" x14ac:dyDescent="0.25">
      <c r="A18">
        <v>17</v>
      </c>
      <c r="B18" t="s">
        <v>33</v>
      </c>
      <c r="C18">
        <v>1.8962256731764202E-2</v>
      </c>
      <c r="D18">
        <v>3.0457201275012201E-3</v>
      </c>
      <c r="E18">
        <v>6.2258697247147499</v>
      </c>
      <c r="F18" s="1">
        <v>4.7889188034588804E-10</v>
      </c>
      <c r="G18">
        <v>1.8883728247021302E-2</v>
      </c>
      <c r="H18">
        <v>3.04356688786686E-3</v>
      </c>
      <c r="I18">
        <v>6.2044728907720401</v>
      </c>
      <c r="J18" s="1">
        <v>5.4880532248962497E-10</v>
      </c>
      <c r="K18">
        <v>1.7207398191309599E-2</v>
      </c>
      <c r="L18">
        <v>3.04689835327044E-3</v>
      </c>
      <c r="M18">
        <v>5.64751304317054</v>
      </c>
      <c r="N18" s="1">
        <v>1.6278548887982799E-8</v>
      </c>
      <c r="O18" t="s">
        <v>169</v>
      </c>
      <c r="P18" t="s">
        <v>169</v>
      </c>
      <c r="Q18" t="s">
        <v>169</v>
      </c>
      <c r="R18" t="s">
        <v>169</v>
      </c>
      <c r="T18" t="str">
        <f t="shared" si="0"/>
        <v>***</v>
      </c>
      <c r="U18" t="str">
        <f t="shared" si="1"/>
        <v>***</v>
      </c>
      <c r="V18" t="str">
        <f t="shared" si="2"/>
        <v>***</v>
      </c>
      <c r="W18" t="str">
        <f t="shared" si="3"/>
        <v/>
      </c>
    </row>
    <row r="19" spans="1:23" x14ac:dyDescent="0.25">
      <c r="A19">
        <v>18</v>
      </c>
      <c r="B19" t="s">
        <v>117</v>
      </c>
      <c r="C19">
        <v>-9.5403961992744906E-3</v>
      </c>
      <c r="D19">
        <v>5.0443319252971497E-3</v>
      </c>
      <c r="E19">
        <v>-1.89131015574723</v>
      </c>
      <c r="F19">
        <v>5.8582953807661597E-2</v>
      </c>
      <c r="G19">
        <v>-9.5344632433517901E-3</v>
      </c>
      <c r="H19">
        <v>5.0387541513038899E-3</v>
      </c>
      <c r="I19">
        <v>-1.892226323621</v>
      </c>
      <c r="J19">
        <v>5.8460832507135303E-2</v>
      </c>
      <c r="K19">
        <v>-6.1477611749293001E-3</v>
      </c>
      <c r="L19">
        <v>5.0436806250255704E-3</v>
      </c>
      <c r="M19">
        <v>-1.21890373954797</v>
      </c>
      <c r="N19">
        <v>0.222880730177028</v>
      </c>
      <c r="O19" t="s">
        <v>169</v>
      </c>
      <c r="P19" t="s">
        <v>169</v>
      </c>
      <c r="Q19" t="s">
        <v>169</v>
      </c>
      <c r="R19" t="s">
        <v>169</v>
      </c>
      <c r="T19" t="str">
        <f t="shared" si="0"/>
        <v>^</v>
      </c>
      <c r="U19" t="str">
        <f t="shared" si="1"/>
        <v>^</v>
      </c>
      <c r="V19" t="str">
        <f t="shared" si="2"/>
        <v/>
      </c>
      <c r="W19" t="str">
        <f t="shared" si="3"/>
        <v/>
      </c>
    </row>
    <row r="20" spans="1:23" x14ac:dyDescent="0.25">
      <c r="A20">
        <v>19</v>
      </c>
      <c r="B20" t="s">
        <v>34</v>
      </c>
      <c r="C20">
        <v>4.7476413286867596E-3</v>
      </c>
      <c r="D20">
        <v>4.0608293764767E-4</v>
      </c>
      <c r="E20">
        <v>11.691309554123601</v>
      </c>
      <c r="F20" s="1">
        <v>1.4119255481587101E-31</v>
      </c>
      <c r="G20">
        <v>4.7132175361491299E-3</v>
      </c>
      <c r="H20">
        <v>4.0523111877515799E-4</v>
      </c>
      <c r="I20">
        <v>11.6309368105667</v>
      </c>
      <c r="J20" s="1">
        <v>2.86931176349593E-31</v>
      </c>
      <c r="K20">
        <v>5.14071394821119E-3</v>
      </c>
      <c r="L20">
        <v>4.06504584184988E-4</v>
      </c>
      <c r="M20">
        <v>12.6461401622763</v>
      </c>
      <c r="N20" s="1">
        <v>1.17507429327483E-36</v>
      </c>
      <c r="O20" t="s">
        <v>169</v>
      </c>
      <c r="P20" t="s">
        <v>169</v>
      </c>
      <c r="Q20" t="s">
        <v>169</v>
      </c>
      <c r="R20" t="s">
        <v>169</v>
      </c>
      <c r="T20" t="str">
        <f t="shared" si="0"/>
        <v>***</v>
      </c>
      <c r="U20" t="str">
        <f t="shared" si="1"/>
        <v>***</v>
      </c>
      <c r="V20" t="str">
        <f t="shared" si="2"/>
        <v>***</v>
      </c>
      <c r="W20" t="str">
        <f t="shared" si="3"/>
        <v/>
      </c>
    </row>
    <row r="21" spans="1:23" x14ac:dyDescent="0.25">
      <c r="A21">
        <v>20</v>
      </c>
      <c r="B21" t="s">
        <v>35</v>
      </c>
      <c r="C21">
        <v>-3.7659491649126797E-4</v>
      </c>
      <c r="D21">
        <v>1.2739806490792301E-4</v>
      </c>
      <c r="E21">
        <v>-2.9560489538318402</v>
      </c>
      <c r="F21">
        <v>3.1160762837859702E-3</v>
      </c>
      <c r="G21">
        <v>-4.1757549576496001E-4</v>
      </c>
      <c r="H21">
        <v>1.2583338719122301E-4</v>
      </c>
      <c r="I21">
        <v>-3.31847934070464</v>
      </c>
      <c r="J21">
        <v>9.0509017489231395E-4</v>
      </c>
      <c r="K21">
        <v>-7.5697884376664602E-4</v>
      </c>
      <c r="L21">
        <v>1.12248768085594E-4</v>
      </c>
      <c r="M21">
        <v>-6.7437608151691899</v>
      </c>
      <c r="N21" s="1">
        <v>1.5433853888098199E-11</v>
      </c>
      <c r="O21" t="s">
        <v>169</v>
      </c>
      <c r="P21" t="s">
        <v>169</v>
      </c>
      <c r="Q21" t="s">
        <v>169</v>
      </c>
      <c r="R21" t="s">
        <v>169</v>
      </c>
      <c r="T21" t="str">
        <f t="shared" si="0"/>
        <v>**</v>
      </c>
      <c r="U21" t="str">
        <f t="shared" si="1"/>
        <v>***</v>
      </c>
      <c r="V21" t="str">
        <f t="shared" si="2"/>
        <v>***</v>
      </c>
      <c r="W21" t="str">
        <f t="shared" si="3"/>
        <v/>
      </c>
    </row>
    <row r="22" spans="1:23" x14ac:dyDescent="0.25">
      <c r="A22">
        <v>21</v>
      </c>
      <c r="B22" t="s">
        <v>36</v>
      </c>
      <c r="C22">
        <v>3.7287845909380598E-4</v>
      </c>
      <c r="D22" s="1">
        <v>7.4010595292304794E-5</v>
      </c>
      <c r="E22">
        <v>5.0381767316033903</v>
      </c>
      <c r="F22" s="1">
        <v>4.69987382764195E-7</v>
      </c>
      <c r="G22">
        <v>3.58409245354004E-4</v>
      </c>
      <c r="H22" s="1">
        <v>7.3744330107932394E-5</v>
      </c>
      <c r="I22">
        <v>4.8601600262614699</v>
      </c>
      <c r="J22" s="1">
        <v>1.17290904172938E-6</v>
      </c>
      <c r="K22">
        <v>2.8120176364211701E-4</v>
      </c>
      <c r="L22" s="1">
        <v>7.4023250444900095E-5</v>
      </c>
      <c r="M22">
        <v>3.7988302587635201</v>
      </c>
      <c r="N22">
        <v>1.4538061264522499E-4</v>
      </c>
      <c r="O22" t="s">
        <v>169</v>
      </c>
      <c r="P22" t="s">
        <v>169</v>
      </c>
      <c r="Q22" t="s">
        <v>169</v>
      </c>
      <c r="R22" t="s">
        <v>169</v>
      </c>
      <c r="T22" t="str">
        <f t="shared" si="0"/>
        <v>***</v>
      </c>
      <c r="U22" t="str">
        <f t="shared" si="1"/>
        <v>***</v>
      </c>
      <c r="V22" t="str">
        <f t="shared" si="2"/>
        <v>***</v>
      </c>
      <c r="W22" t="str">
        <f t="shared" si="3"/>
        <v/>
      </c>
    </row>
    <row r="23" spans="1:23" x14ac:dyDescent="0.25">
      <c r="A23">
        <v>22</v>
      </c>
      <c r="B23" t="s">
        <v>37</v>
      </c>
      <c r="C23">
        <v>-3.03615465841569E-2</v>
      </c>
      <c r="D23">
        <v>1.70375824272638E-2</v>
      </c>
      <c r="E23">
        <v>-1.7820337312394701</v>
      </c>
      <c r="F23">
        <v>7.4743731222751103E-2</v>
      </c>
      <c r="G23">
        <v>-2.9209805050471899E-2</v>
      </c>
      <c r="H23">
        <v>1.7006406551574298E-2</v>
      </c>
      <c r="I23">
        <v>-1.7175765475139699</v>
      </c>
      <c r="J23">
        <v>8.5873881096936694E-2</v>
      </c>
      <c r="K23">
        <v>-3.9150643202607201E-2</v>
      </c>
      <c r="L23">
        <v>1.7017623282691699E-2</v>
      </c>
      <c r="M23">
        <v>-2.3005940695858902</v>
      </c>
      <c r="N23">
        <v>2.1414586565122198E-2</v>
      </c>
      <c r="O23" t="s">
        <v>169</v>
      </c>
      <c r="P23" t="s">
        <v>169</v>
      </c>
      <c r="Q23" t="s">
        <v>169</v>
      </c>
      <c r="R23" t="s">
        <v>169</v>
      </c>
      <c r="T23" t="str">
        <f t="shared" si="0"/>
        <v>^</v>
      </c>
      <c r="U23" t="str">
        <f t="shared" si="1"/>
        <v>^</v>
      </c>
      <c r="V23" t="str">
        <f t="shared" si="2"/>
        <v>*</v>
      </c>
      <c r="W23" t="str">
        <f t="shared" si="3"/>
        <v/>
      </c>
    </row>
    <row r="24" spans="1:23" x14ac:dyDescent="0.25">
      <c r="A24">
        <v>23</v>
      </c>
      <c r="B24" t="s">
        <v>38</v>
      </c>
      <c r="C24">
        <v>-4.2856453865445197E-2</v>
      </c>
      <c r="D24">
        <v>2.4970457544682498E-2</v>
      </c>
      <c r="E24">
        <v>-1.7162862870557001</v>
      </c>
      <c r="F24">
        <v>8.6109656912440893E-2</v>
      </c>
      <c r="G24">
        <v>-3.9360754455105201E-2</v>
      </c>
      <c r="H24">
        <v>2.4956704526972101E-2</v>
      </c>
      <c r="I24">
        <v>-1.5771615363945899</v>
      </c>
      <c r="J24">
        <v>0.114758360828024</v>
      </c>
      <c r="K24">
        <v>-4.9912431296667802E-2</v>
      </c>
      <c r="L24">
        <v>2.4977120960027199E-2</v>
      </c>
      <c r="M24">
        <v>-1.9983260431234899</v>
      </c>
      <c r="N24">
        <v>4.5681323828599803E-2</v>
      </c>
      <c r="O24" t="s">
        <v>169</v>
      </c>
      <c r="P24" t="s">
        <v>169</v>
      </c>
      <c r="Q24" t="s">
        <v>169</v>
      </c>
      <c r="R24" t="s">
        <v>169</v>
      </c>
      <c r="T24" t="str">
        <f t="shared" si="0"/>
        <v>^</v>
      </c>
      <c r="U24" t="str">
        <f t="shared" si="1"/>
        <v/>
      </c>
      <c r="V24" t="str">
        <f t="shared" si="2"/>
        <v>*</v>
      </c>
      <c r="W24" t="str">
        <f t="shared" si="3"/>
        <v/>
      </c>
    </row>
    <row r="25" spans="1:23" x14ac:dyDescent="0.25">
      <c r="A25">
        <v>24</v>
      </c>
      <c r="B25" t="s">
        <v>40</v>
      </c>
      <c r="C25">
        <v>-0.24890026450404501</v>
      </c>
      <c r="D25">
        <v>3.0246981246251602E-2</v>
      </c>
      <c r="E25">
        <v>-8.2289291112279308</v>
      </c>
      <c r="F25" s="1">
        <v>1.8889451852397101E-16</v>
      </c>
      <c r="G25">
        <v>-0.24672361989248401</v>
      </c>
      <c r="H25">
        <v>3.0216326520397799E-2</v>
      </c>
      <c r="I25">
        <v>-8.1652420497220497</v>
      </c>
      <c r="J25" s="1">
        <v>3.2079132762254899E-16</v>
      </c>
      <c r="K25">
        <v>-0.17982578880523201</v>
      </c>
      <c r="L25">
        <v>3.00871814836117E-2</v>
      </c>
      <c r="M25">
        <v>-5.9768240140134896</v>
      </c>
      <c r="N25" s="1">
        <v>2.2752976239643701E-9</v>
      </c>
      <c r="O25" t="s">
        <v>169</v>
      </c>
      <c r="P25" t="s">
        <v>169</v>
      </c>
      <c r="Q25" t="s">
        <v>169</v>
      </c>
      <c r="R25" t="s">
        <v>169</v>
      </c>
      <c r="T25" t="str">
        <f t="shared" si="0"/>
        <v>***</v>
      </c>
      <c r="U25" t="str">
        <f t="shared" si="1"/>
        <v>***</v>
      </c>
      <c r="V25" t="str">
        <f t="shared" si="2"/>
        <v>***</v>
      </c>
      <c r="W25" t="str">
        <f t="shared" si="3"/>
        <v/>
      </c>
    </row>
    <row r="26" spans="1:23" x14ac:dyDescent="0.25">
      <c r="A26">
        <v>25</v>
      </c>
      <c r="B26" t="s">
        <v>41</v>
      </c>
      <c r="C26">
        <v>-0.11396403636689401</v>
      </c>
      <c r="D26">
        <v>2.5392761922250501E-2</v>
      </c>
      <c r="E26">
        <v>-4.4880520171786804</v>
      </c>
      <c r="F26" s="1">
        <v>7.1877381013817102E-6</v>
      </c>
      <c r="G26">
        <v>-0.110009028768638</v>
      </c>
      <c r="H26">
        <v>2.53422556413486E-2</v>
      </c>
      <c r="I26">
        <v>-4.3409328011491901</v>
      </c>
      <c r="J26" s="1">
        <v>1.41879112589661E-5</v>
      </c>
      <c r="K26">
        <v>-5.1557910335891403E-2</v>
      </c>
      <c r="L26">
        <v>2.5191431709719801E-2</v>
      </c>
      <c r="M26">
        <v>-2.04664470562816</v>
      </c>
      <c r="N26">
        <v>4.0692982016958597E-2</v>
      </c>
      <c r="O26" t="s">
        <v>169</v>
      </c>
      <c r="P26" t="s">
        <v>169</v>
      </c>
      <c r="Q26" t="s">
        <v>169</v>
      </c>
      <c r="R26" t="s">
        <v>169</v>
      </c>
      <c r="T26" t="str">
        <f t="shared" si="0"/>
        <v>***</v>
      </c>
      <c r="U26" t="str">
        <f t="shared" si="1"/>
        <v>***</v>
      </c>
      <c r="V26" t="str">
        <f t="shared" si="2"/>
        <v>*</v>
      </c>
      <c r="W26" t="str">
        <f t="shared" si="3"/>
        <v/>
      </c>
    </row>
    <row r="27" spans="1:23" x14ac:dyDescent="0.25">
      <c r="A27">
        <v>26</v>
      </c>
      <c r="B27" t="s">
        <v>39</v>
      </c>
      <c r="C27">
        <v>-9.5280043709777607E-2</v>
      </c>
      <c r="D27">
        <v>2.8345800934101099E-2</v>
      </c>
      <c r="E27">
        <v>-3.36134596906563</v>
      </c>
      <c r="F27">
        <v>7.7563604583105695E-4</v>
      </c>
      <c r="G27">
        <v>-9.0697874669060194E-2</v>
      </c>
      <c r="H27">
        <v>2.8303921896450101E-2</v>
      </c>
      <c r="I27">
        <v>-3.20442781749039</v>
      </c>
      <c r="J27">
        <v>1.3533121977680901E-3</v>
      </c>
      <c r="K27">
        <v>-3.8677200795200199E-2</v>
      </c>
      <c r="L27">
        <v>2.82287973831408E-2</v>
      </c>
      <c r="M27">
        <v>-1.3701327856885399</v>
      </c>
      <c r="N27">
        <v>0.170645455114386</v>
      </c>
      <c r="O27" t="s">
        <v>169</v>
      </c>
      <c r="P27" t="s">
        <v>169</v>
      </c>
      <c r="Q27" t="s">
        <v>169</v>
      </c>
      <c r="R27" t="s">
        <v>169</v>
      </c>
      <c r="T27" t="str">
        <f t="shared" si="0"/>
        <v>***</v>
      </c>
      <c r="U27" t="str">
        <f t="shared" si="1"/>
        <v>**</v>
      </c>
      <c r="V27" t="str">
        <f t="shared" si="2"/>
        <v/>
      </c>
      <c r="W27" t="str">
        <f t="shared" si="3"/>
        <v/>
      </c>
    </row>
    <row r="28" spans="1:23" x14ac:dyDescent="0.25">
      <c r="A28">
        <v>27</v>
      </c>
      <c r="B28" t="s">
        <v>43</v>
      </c>
      <c r="C28">
        <v>-7.97555990025198E-2</v>
      </c>
      <c r="D28">
        <v>4.4628361281111003E-3</v>
      </c>
      <c r="E28">
        <v>-17.871057039299401</v>
      </c>
      <c r="F28" s="1">
        <v>1.9820287488207402E-71</v>
      </c>
      <c r="G28">
        <v>-7.9839619904644193E-2</v>
      </c>
      <c r="H28">
        <v>4.4552917561820502E-3</v>
      </c>
      <c r="I28">
        <v>-17.920177683955401</v>
      </c>
      <c r="J28" s="1">
        <v>8.2065597888644699E-72</v>
      </c>
      <c r="K28" t="s">
        <v>169</v>
      </c>
      <c r="L28" t="s">
        <v>169</v>
      </c>
      <c r="M28" t="s">
        <v>169</v>
      </c>
      <c r="N28" t="s">
        <v>169</v>
      </c>
      <c r="O28" t="s">
        <v>169</v>
      </c>
      <c r="P28" t="s">
        <v>169</v>
      </c>
      <c r="Q28" t="s">
        <v>169</v>
      </c>
      <c r="R28" t="s">
        <v>169</v>
      </c>
      <c r="T28" t="str">
        <f t="shared" si="0"/>
        <v>***</v>
      </c>
      <c r="U28" t="str">
        <f t="shared" si="1"/>
        <v>***</v>
      </c>
      <c r="V28" t="str">
        <f t="shared" si="2"/>
        <v/>
      </c>
      <c r="W28" t="str">
        <f t="shared" si="3"/>
        <v/>
      </c>
    </row>
    <row r="29" spans="1:23" x14ac:dyDescent="0.25">
      <c r="A29">
        <v>28</v>
      </c>
      <c r="B29" t="s">
        <v>44</v>
      </c>
      <c r="C29">
        <v>1.7136367867450101E-2</v>
      </c>
      <c r="D29">
        <v>1.35903084466555E-2</v>
      </c>
      <c r="E29">
        <v>1.2609256025875799</v>
      </c>
      <c r="F29">
        <v>0.207335652893086</v>
      </c>
      <c r="G29">
        <v>1.7791805661297701E-2</v>
      </c>
      <c r="H29">
        <v>1.35363337465026E-2</v>
      </c>
      <c r="I29">
        <v>1.31437403912227</v>
      </c>
      <c r="J29">
        <v>0.18872036246392301</v>
      </c>
      <c r="K29" t="s">
        <v>169</v>
      </c>
      <c r="L29" t="s">
        <v>169</v>
      </c>
      <c r="M29" t="s">
        <v>169</v>
      </c>
      <c r="N29" t="s">
        <v>169</v>
      </c>
      <c r="O29" t="s">
        <v>169</v>
      </c>
      <c r="P29" t="s">
        <v>169</v>
      </c>
      <c r="Q29" t="s">
        <v>169</v>
      </c>
      <c r="R29" t="s">
        <v>169</v>
      </c>
      <c r="T29" t="str">
        <f t="shared" si="0"/>
        <v/>
      </c>
      <c r="U29" t="str">
        <f t="shared" si="1"/>
        <v/>
      </c>
      <c r="V29" t="str">
        <f t="shared" si="2"/>
        <v/>
      </c>
      <c r="W29" t="str">
        <f t="shared" si="3"/>
        <v/>
      </c>
    </row>
    <row r="30" spans="1:23" x14ac:dyDescent="0.25">
      <c r="A30">
        <v>29</v>
      </c>
      <c r="B30" t="s">
        <v>130</v>
      </c>
      <c r="C30">
        <v>3.9102142812048699E-2</v>
      </c>
      <c r="D30">
        <v>0.14753937469980799</v>
      </c>
      <c r="E30">
        <v>0.26502852470134303</v>
      </c>
      <c r="F30">
        <v>0.79098748775211003</v>
      </c>
      <c r="G30">
        <v>-9.0532573468128E-2</v>
      </c>
      <c r="H30">
        <v>1.8857139290540701E-2</v>
      </c>
      <c r="I30">
        <v>-4.8009707131739798</v>
      </c>
      <c r="J30" s="1">
        <v>1.57898362374362E-6</v>
      </c>
      <c r="K30" t="s">
        <v>169</v>
      </c>
      <c r="L30" t="s">
        <v>169</v>
      </c>
      <c r="M30" t="s">
        <v>169</v>
      </c>
      <c r="N30" t="s">
        <v>169</v>
      </c>
      <c r="O30" t="s">
        <v>169</v>
      </c>
      <c r="P30" t="s">
        <v>169</v>
      </c>
      <c r="Q30" t="s">
        <v>169</v>
      </c>
      <c r="R30" t="s">
        <v>169</v>
      </c>
      <c r="T30" t="str">
        <f t="shared" si="0"/>
        <v/>
      </c>
      <c r="U30" t="str">
        <f t="shared" si="1"/>
        <v>***</v>
      </c>
      <c r="V30" t="str">
        <f t="shared" si="2"/>
        <v/>
      </c>
      <c r="W30" t="str">
        <f t="shared" si="3"/>
        <v/>
      </c>
    </row>
    <row r="31" spans="1:23" x14ac:dyDescent="0.25">
      <c r="A31">
        <v>30</v>
      </c>
      <c r="B31" t="s">
        <v>144</v>
      </c>
      <c r="C31">
        <v>-0.37050935080917502</v>
      </c>
      <c r="D31">
        <v>0.167989526765501</v>
      </c>
      <c r="E31">
        <v>-2.2055502979443098</v>
      </c>
      <c r="F31">
        <v>2.74155023666619E-2</v>
      </c>
      <c r="G31">
        <v>-0.50078545397890795</v>
      </c>
      <c r="H31">
        <v>8.2848645650035399E-2</v>
      </c>
      <c r="I31">
        <v>-6.0445822626274204</v>
      </c>
      <c r="J31" s="1">
        <v>1.49797609351458E-9</v>
      </c>
      <c r="K31" t="s">
        <v>169</v>
      </c>
      <c r="L31" t="s">
        <v>169</v>
      </c>
      <c r="M31" t="s">
        <v>169</v>
      </c>
      <c r="N31" t="s">
        <v>169</v>
      </c>
      <c r="O31" t="s">
        <v>169</v>
      </c>
      <c r="P31" t="s">
        <v>169</v>
      </c>
      <c r="Q31" t="s">
        <v>169</v>
      </c>
      <c r="R31" t="s">
        <v>169</v>
      </c>
      <c r="T31" t="str">
        <f t="shared" si="0"/>
        <v>*</v>
      </c>
      <c r="U31" t="str">
        <f t="shared" si="1"/>
        <v>***</v>
      </c>
      <c r="V31" t="str">
        <f t="shared" si="2"/>
        <v/>
      </c>
      <c r="W31" t="str">
        <f t="shared" si="3"/>
        <v/>
      </c>
    </row>
    <row r="32" spans="1:23" x14ac:dyDescent="0.25">
      <c r="A32">
        <v>31</v>
      </c>
      <c r="B32" t="s">
        <v>46</v>
      </c>
      <c r="C32">
        <v>-0.234406593806259</v>
      </c>
      <c r="D32">
        <v>0.15623740158857799</v>
      </c>
      <c r="E32">
        <v>-1.50032317116694</v>
      </c>
      <c r="F32">
        <v>0.133530710120982</v>
      </c>
      <c r="G32">
        <v>-0.355112332154219</v>
      </c>
      <c r="H32">
        <v>5.1984032288659103E-2</v>
      </c>
      <c r="I32">
        <v>-6.8311809707707196</v>
      </c>
      <c r="J32" s="1">
        <v>8.4218408924042602E-12</v>
      </c>
      <c r="K32" t="s">
        <v>169</v>
      </c>
      <c r="L32" t="s">
        <v>169</v>
      </c>
      <c r="M32" t="s">
        <v>169</v>
      </c>
      <c r="N32" t="s">
        <v>169</v>
      </c>
      <c r="O32" t="s">
        <v>169</v>
      </c>
      <c r="P32" t="s">
        <v>169</v>
      </c>
      <c r="Q32" t="s">
        <v>169</v>
      </c>
      <c r="R32" t="s">
        <v>169</v>
      </c>
      <c r="T32" t="str">
        <f t="shared" si="0"/>
        <v/>
      </c>
      <c r="U32" t="str">
        <f t="shared" si="1"/>
        <v>***</v>
      </c>
      <c r="V32" t="str">
        <f t="shared" si="2"/>
        <v/>
      </c>
      <c r="W32" t="str">
        <f t="shared" si="3"/>
        <v/>
      </c>
    </row>
    <row r="33" spans="1:23" x14ac:dyDescent="0.25">
      <c r="A33">
        <v>32</v>
      </c>
      <c r="B33" t="s">
        <v>128</v>
      </c>
      <c r="C33">
        <v>-0.29021028843642299</v>
      </c>
      <c r="D33">
        <v>0.16085375400037399</v>
      </c>
      <c r="E33">
        <v>-1.8041872273353901</v>
      </c>
      <c r="F33">
        <v>7.1201960978614101E-2</v>
      </c>
      <c r="G33">
        <v>-0.41357400806700201</v>
      </c>
      <c r="H33">
        <v>6.5901156030151994E-2</v>
      </c>
      <c r="I33">
        <v>-6.27567152050836</v>
      </c>
      <c r="J33" s="1">
        <v>3.4812846213260902E-10</v>
      </c>
      <c r="K33" t="s">
        <v>169</v>
      </c>
      <c r="L33" t="s">
        <v>169</v>
      </c>
      <c r="M33" t="s">
        <v>169</v>
      </c>
      <c r="N33" t="s">
        <v>169</v>
      </c>
      <c r="O33" t="s">
        <v>169</v>
      </c>
      <c r="P33" t="s">
        <v>169</v>
      </c>
      <c r="Q33" t="s">
        <v>169</v>
      </c>
      <c r="R33" t="s">
        <v>169</v>
      </c>
      <c r="T33" t="str">
        <f t="shared" si="0"/>
        <v>^</v>
      </c>
      <c r="U33" t="str">
        <f t="shared" si="1"/>
        <v>***</v>
      </c>
      <c r="V33" t="str">
        <f t="shared" si="2"/>
        <v/>
      </c>
      <c r="W33" t="str">
        <f t="shared" si="3"/>
        <v/>
      </c>
    </row>
    <row r="34" spans="1:23" x14ac:dyDescent="0.25">
      <c r="A34">
        <v>33</v>
      </c>
      <c r="B34" t="s">
        <v>129</v>
      </c>
      <c r="C34">
        <v>-0.198596028091477</v>
      </c>
      <c r="D34">
        <v>0.159247690736292</v>
      </c>
      <c r="E34">
        <v>-1.24708890391601</v>
      </c>
      <c r="F34">
        <v>0.21236490107117301</v>
      </c>
      <c r="G34">
        <v>-0.32040530132433898</v>
      </c>
      <c r="H34">
        <v>6.1123274714665103E-2</v>
      </c>
      <c r="I34">
        <v>-5.2419524775145101</v>
      </c>
      <c r="J34" s="1">
        <v>1.58886296384257E-7</v>
      </c>
      <c r="K34" t="s">
        <v>169</v>
      </c>
      <c r="L34" t="s">
        <v>169</v>
      </c>
      <c r="M34" t="s">
        <v>169</v>
      </c>
      <c r="N34" t="s">
        <v>169</v>
      </c>
      <c r="O34" t="s">
        <v>169</v>
      </c>
      <c r="P34" t="s">
        <v>169</v>
      </c>
      <c r="Q34" t="s">
        <v>169</v>
      </c>
      <c r="R34" t="s">
        <v>169</v>
      </c>
      <c r="T34" t="str">
        <f t="shared" si="0"/>
        <v/>
      </c>
      <c r="U34" t="str">
        <f t="shared" si="1"/>
        <v>***</v>
      </c>
      <c r="V34" t="str">
        <f t="shared" si="2"/>
        <v/>
      </c>
      <c r="W34" t="str">
        <f t="shared" si="3"/>
        <v/>
      </c>
    </row>
    <row r="35" spans="1:23" x14ac:dyDescent="0.25">
      <c r="A35">
        <v>34</v>
      </c>
      <c r="B35" t="s">
        <v>45</v>
      </c>
      <c r="C35">
        <v>-0.14837484845034801</v>
      </c>
      <c r="D35">
        <v>0.21377433331232501</v>
      </c>
      <c r="E35">
        <v>-0.69407232454596002</v>
      </c>
      <c r="F35">
        <v>0.48763685352592001</v>
      </c>
      <c r="G35">
        <v>-0.28621472393060299</v>
      </c>
      <c r="H35">
        <v>0.15423035507023999</v>
      </c>
      <c r="I35">
        <v>-1.8557612980937199</v>
      </c>
      <c r="J35">
        <v>6.3487589254021107E-2</v>
      </c>
      <c r="K35" t="s">
        <v>169</v>
      </c>
      <c r="L35" t="s">
        <v>169</v>
      </c>
      <c r="M35" t="s">
        <v>169</v>
      </c>
      <c r="N35" t="s">
        <v>169</v>
      </c>
      <c r="O35" t="s">
        <v>169</v>
      </c>
      <c r="P35" t="s">
        <v>169</v>
      </c>
      <c r="Q35" t="s">
        <v>169</v>
      </c>
      <c r="R35" t="s">
        <v>169</v>
      </c>
      <c r="T35" t="str">
        <f t="shared" si="0"/>
        <v/>
      </c>
      <c r="U35" t="str">
        <f t="shared" si="1"/>
        <v>^</v>
      </c>
      <c r="V35" t="str">
        <f t="shared" si="2"/>
        <v/>
      </c>
      <c r="W35" t="str">
        <f t="shared" si="3"/>
        <v/>
      </c>
    </row>
    <row r="36" spans="1:23" x14ac:dyDescent="0.25">
      <c r="A36">
        <v>35</v>
      </c>
      <c r="B36" t="s">
        <v>106</v>
      </c>
      <c r="C36">
        <v>1.66485783296282E-2</v>
      </c>
      <c r="D36">
        <v>5.0552819757641802E-2</v>
      </c>
      <c r="E36">
        <v>0.32933035999661597</v>
      </c>
      <c r="F36">
        <v>0.74190599888374398</v>
      </c>
      <c r="G36" t="s">
        <v>169</v>
      </c>
      <c r="H36" t="s">
        <v>169</v>
      </c>
      <c r="I36" t="s">
        <v>169</v>
      </c>
      <c r="J36" t="s">
        <v>169</v>
      </c>
      <c r="K36" t="s">
        <v>169</v>
      </c>
      <c r="L36" t="s">
        <v>169</v>
      </c>
      <c r="M36" t="s">
        <v>169</v>
      </c>
      <c r="N36" t="s">
        <v>169</v>
      </c>
      <c r="O36" t="s">
        <v>169</v>
      </c>
      <c r="P36" t="s">
        <v>169</v>
      </c>
      <c r="Q36" t="s">
        <v>169</v>
      </c>
      <c r="R36" t="s">
        <v>169</v>
      </c>
      <c r="T36" t="str">
        <f t="shared" si="0"/>
        <v/>
      </c>
      <c r="U36" t="str">
        <f t="shared" si="1"/>
        <v/>
      </c>
      <c r="V36" t="str">
        <f t="shared" si="2"/>
        <v/>
      </c>
      <c r="W36" t="str">
        <f t="shared" si="3"/>
        <v/>
      </c>
    </row>
    <row r="37" spans="1:23" x14ac:dyDescent="0.25">
      <c r="A37">
        <v>36</v>
      </c>
      <c r="B37" t="s">
        <v>62</v>
      </c>
      <c r="C37">
        <v>6.0431305322438303E-2</v>
      </c>
      <c r="D37">
        <v>0.123042888368067</v>
      </c>
      <c r="E37">
        <v>0.491140171723423</v>
      </c>
      <c r="F37">
        <v>0.62332731062408997</v>
      </c>
      <c r="G37" t="s">
        <v>169</v>
      </c>
      <c r="H37" t="s">
        <v>169</v>
      </c>
      <c r="I37" t="s">
        <v>169</v>
      </c>
      <c r="J37" t="s">
        <v>169</v>
      </c>
      <c r="K37" t="s">
        <v>169</v>
      </c>
      <c r="L37" t="s">
        <v>169</v>
      </c>
      <c r="M37" t="s">
        <v>169</v>
      </c>
      <c r="N37" t="s">
        <v>169</v>
      </c>
      <c r="O37" t="s">
        <v>169</v>
      </c>
      <c r="P37" t="s">
        <v>169</v>
      </c>
      <c r="Q37" t="s">
        <v>169</v>
      </c>
      <c r="R37" t="s">
        <v>169</v>
      </c>
      <c r="T37" t="str">
        <f t="shared" si="0"/>
        <v/>
      </c>
      <c r="U37" t="str">
        <f t="shared" si="1"/>
        <v/>
      </c>
      <c r="V37" t="str">
        <f t="shared" si="2"/>
        <v/>
      </c>
      <c r="W37" t="str">
        <f t="shared" si="3"/>
        <v/>
      </c>
    </row>
    <row r="38" spans="1:23" x14ac:dyDescent="0.25">
      <c r="A38">
        <v>37</v>
      </c>
      <c r="B38" t="s">
        <v>65</v>
      </c>
      <c r="C38">
        <v>0.10827628522071001</v>
      </c>
      <c r="D38">
        <v>0.14025044234377801</v>
      </c>
      <c r="E38">
        <v>0.77202098910537698</v>
      </c>
      <c r="F38">
        <v>0.44010199626590502</v>
      </c>
      <c r="G38" t="s">
        <v>169</v>
      </c>
      <c r="H38" t="s">
        <v>169</v>
      </c>
      <c r="I38" t="s">
        <v>169</v>
      </c>
      <c r="J38" t="s">
        <v>169</v>
      </c>
      <c r="K38" t="s">
        <v>169</v>
      </c>
      <c r="L38" t="s">
        <v>169</v>
      </c>
      <c r="M38" t="s">
        <v>169</v>
      </c>
      <c r="N38" t="s">
        <v>169</v>
      </c>
      <c r="O38" t="s">
        <v>169</v>
      </c>
      <c r="P38" t="s">
        <v>169</v>
      </c>
      <c r="Q38" t="s">
        <v>169</v>
      </c>
      <c r="R38" t="s">
        <v>169</v>
      </c>
      <c r="T38" t="str">
        <f t="shared" si="0"/>
        <v/>
      </c>
      <c r="U38" t="str">
        <f t="shared" si="1"/>
        <v/>
      </c>
      <c r="V38" t="str">
        <f t="shared" si="2"/>
        <v/>
      </c>
      <c r="W38" t="str">
        <f t="shared" si="3"/>
        <v/>
      </c>
    </row>
    <row r="39" spans="1:23" x14ac:dyDescent="0.25">
      <c r="A39">
        <v>38</v>
      </c>
      <c r="B39" t="s">
        <v>47</v>
      </c>
      <c r="C39">
        <v>2.3114934252794102E-3</v>
      </c>
      <c r="D39">
        <v>0.14141631275650099</v>
      </c>
      <c r="E39">
        <v>1.63453096762569E-2</v>
      </c>
      <c r="F39">
        <v>0.98695891046648898</v>
      </c>
      <c r="G39" t="s">
        <v>169</v>
      </c>
      <c r="H39" t="s">
        <v>169</v>
      </c>
      <c r="I39" t="s">
        <v>169</v>
      </c>
      <c r="J39" t="s">
        <v>169</v>
      </c>
      <c r="K39" t="s">
        <v>169</v>
      </c>
      <c r="L39" t="s">
        <v>169</v>
      </c>
      <c r="M39" t="s">
        <v>169</v>
      </c>
      <c r="N39" t="s">
        <v>169</v>
      </c>
      <c r="O39" t="s">
        <v>169</v>
      </c>
      <c r="P39" t="s">
        <v>169</v>
      </c>
      <c r="Q39" t="s">
        <v>169</v>
      </c>
      <c r="R39" t="s">
        <v>169</v>
      </c>
      <c r="T39" t="str">
        <f t="shared" si="0"/>
        <v/>
      </c>
      <c r="U39" t="str">
        <f t="shared" si="1"/>
        <v/>
      </c>
      <c r="V39" t="str">
        <f t="shared" si="2"/>
        <v/>
      </c>
      <c r="W39" t="str">
        <f t="shared" si="3"/>
        <v/>
      </c>
    </row>
    <row r="40" spans="1:23" x14ac:dyDescent="0.25">
      <c r="A40">
        <v>39</v>
      </c>
      <c r="B40" t="s">
        <v>61</v>
      </c>
      <c r="C40">
        <v>0.188473569464465</v>
      </c>
      <c r="D40">
        <v>0.12556451678540501</v>
      </c>
      <c r="E40">
        <v>1.50100979392589</v>
      </c>
      <c r="F40">
        <v>0.13335302841982499</v>
      </c>
      <c r="G40" t="s">
        <v>169</v>
      </c>
      <c r="H40" t="s">
        <v>169</v>
      </c>
      <c r="I40" t="s">
        <v>169</v>
      </c>
      <c r="J40" t="s">
        <v>169</v>
      </c>
      <c r="K40" t="s">
        <v>169</v>
      </c>
      <c r="L40" t="s">
        <v>169</v>
      </c>
      <c r="M40" t="s">
        <v>169</v>
      </c>
      <c r="N40" t="s">
        <v>169</v>
      </c>
      <c r="O40" t="s">
        <v>169</v>
      </c>
      <c r="P40" t="s">
        <v>169</v>
      </c>
      <c r="Q40" t="s">
        <v>169</v>
      </c>
      <c r="R40" t="s">
        <v>169</v>
      </c>
      <c r="T40" t="str">
        <f t="shared" si="0"/>
        <v/>
      </c>
      <c r="U40" t="str">
        <f t="shared" si="1"/>
        <v/>
      </c>
      <c r="V40" t="str">
        <f t="shared" si="2"/>
        <v/>
      </c>
      <c r="W40" t="str">
        <f t="shared" si="3"/>
        <v/>
      </c>
    </row>
    <row r="41" spans="1:23" x14ac:dyDescent="0.25">
      <c r="A41">
        <v>40</v>
      </c>
      <c r="B41" t="s">
        <v>67</v>
      </c>
      <c r="C41">
        <v>0.225564454476883</v>
      </c>
      <c r="D41">
        <v>0.12735218645643501</v>
      </c>
      <c r="E41">
        <v>1.77118635143374</v>
      </c>
      <c r="F41">
        <v>7.6529718141342504E-2</v>
      </c>
      <c r="G41" t="s">
        <v>169</v>
      </c>
      <c r="H41" t="s">
        <v>169</v>
      </c>
      <c r="I41" t="s">
        <v>169</v>
      </c>
      <c r="J41" t="s">
        <v>169</v>
      </c>
      <c r="K41" t="s">
        <v>169</v>
      </c>
      <c r="L41" t="s">
        <v>169</v>
      </c>
      <c r="M41" t="s">
        <v>169</v>
      </c>
      <c r="N41" t="s">
        <v>169</v>
      </c>
      <c r="O41" t="s">
        <v>169</v>
      </c>
      <c r="P41" t="s">
        <v>169</v>
      </c>
      <c r="Q41" t="s">
        <v>169</v>
      </c>
      <c r="R41" t="s">
        <v>169</v>
      </c>
      <c r="T41" t="str">
        <f t="shared" si="0"/>
        <v>^</v>
      </c>
      <c r="U41" t="str">
        <f t="shared" si="1"/>
        <v/>
      </c>
      <c r="V41" t="str">
        <f t="shared" si="2"/>
        <v/>
      </c>
      <c r="W41" t="str">
        <f t="shared" si="3"/>
        <v/>
      </c>
    </row>
    <row r="42" spans="1:23" x14ac:dyDescent="0.25">
      <c r="A42">
        <v>41</v>
      </c>
      <c r="B42" t="s">
        <v>53</v>
      </c>
      <c r="C42">
        <v>3.09705959946368E-2</v>
      </c>
      <c r="D42">
        <v>0.21091941891461899</v>
      </c>
      <c r="E42">
        <v>0.14683615265967401</v>
      </c>
      <c r="F42">
        <v>0.88326134825776204</v>
      </c>
      <c r="G42" t="s">
        <v>169</v>
      </c>
      <c r="H42" t="s">
        <v>169</v>
      </c>
      <c r="I42" t="s">
        <v>169</v>
      </c>
      <c r="J42" t="s">
        <v>169</v>
      </c>
      <c r="K42" t="s">
        <v>169</v>
      </c>
      <c r="L42" t="s">
        <v>169</v>
      </c>
      <c r="M42" t="s">
        <v>169</v>
      </c>
      <c r="N42" t="s">
        <v>169</v>
      </c>
      <c r="O42" t="s">
        <v>169</v>
      </c>
      <c r="P42" t="s">
        <v>169</v>
      </c>
      <c r="Q42" t="s">
        <v>169</v>
      </c>
      <c r="R42" t="s">
        <v>169</v>
      </c>
      <c r="T42" t="str">
        <f t="shared" si="0"/>
        <v/>
      </c>
      <c r="U42" t="str">
        <f t="shared" si="1"/>
        <v/>
      </c>
      <c r="V42" t="str">
        <f t="shared" si="2"/>
        <v/>
      </c>
      <c r="W42" t="str">
        <f t="shared" si="3"/>
        <v/>
      </c>
    </row>
    <row r="43" spans="1:23" x14ac:dyDescent="0.25">
      <c r="A43">
        <v>42</v>
      </c>
      <c r="B43" t="s">
        <v>57</v>
      </c>
      <c r="C43">
        <v>6.7652818349803995E-2</v>
      </c>
      <c r="D43">
        <v>0.14799159492977099</v>
      </c>
      <c r="E43">
        <v>0.45713959892052197</v>
      </c>
      <c r="F43">
        <v>0.64757070938769201</v>
      </c>
      <c r="G43" t="s">
        <v>169</v>
      </c>
      <c r="H43" t="s">
        <v>169</v>
      </c>
      <c r="I43" t="s">
        <v>169</v>
      </c>
      <c r="J43" t="s">
        <v>169</v>
      </c>
      <c r="K43" t="s">
        <v>169</v>
      </c>
      <c r="L43" t="s">
        <v>169</v>
      </c>
      <c r="M43" t="s">
        <v>169</v>
      </c>
      <c r="N43" t="s">
        <v>169</v>
      </c>
      <c r="O43" t="s">
        <v>169</v>
      </c>
      <c r="P43" t="s">
        <v>169</v>
      </c>
      <c r="Q43" t="s">
        <v>169</v>
      </c>
      <c r="R43" t="s">
        <v>169</v>
      </c>
      <c r="T43" t="str">
        <f t="shared" si="0"/>
        <v/>
      </c>
      <c r="U43" t="str">
        <f t="shared" si="1"/>
        <v/>
      </c>
      <c r="V43" t="str">
        <f t="shared" si="2"/>
        <v/>
      </c>
      <c r="W43" t="str">
        <f t="shared" si="3"/>
        <v/>
      </c>
    </row>
    <row r="44" spans="1:23" x14ac:dyDescent="0.25">
      <c r="A44">
        <v>43</v>
      </c>
      <c r="B44" t="s">
        <v>64</v>
      </c>
      <c r="C44">
        <v>0.10959307290131901</v>
      </c>
      <c r="D44">
        <v>0.14521012766204699</v>
      </c>
      <c r="E44">
        <v>0.75472058778420104</v>
      </c>
      <c r="F44">
        <v>0.45041665088181398</v>
      </c>
      <c r="G44" t="s">
        <v>169</v>
      </c>
      <c r="H44" t="s">
        <v>169</v>
      </c>
      <c r="I44" t="s">
        <v>169</v>
      </c>
      <c r="J44" t="s">
        <v>169</v>
      </c>
      <c r="K44" t="s">
        <v>169</v>
      </c>
      <c r="L44" t="s">
        <v>169</v>
      </c>
      <c r="M44" t="s">
        <v>169</v>
      </c>
      <c r="N44" t="s">
        <v>169</v>
      </c>
      <c r="O44" t="s">
        <v>169</v>
      </c>
      <c r="P44" t="s">
        <v>169</v>
      </c>
      <c r="Q44" t="s">
        <v>169</v>
      </c>
      <c r="R44" t="s">
        <v>169</v>
      </c>
      <c r="T44" t="str">
        <f t="shared" si="0"/>
        <v/>
      </c>
      <c r="U44" t="str">
        <f t="shared" si="1"/>
        <v/>
      </c>
      <c r="V44" t="str">
        <f t="shared" si="2"/>
        <v/>
      </c>
      <c r="W44" t="str">
        <f t="shared" si="3"/>
        <v/>
      </c>
    </row>
    <row r="45" spans="1:23" x14ac:dyDescent="0.25">
      <c r="A45">
        <v>44</v>
      </c>
      <c r="B45" t="s">
        <v>58</v>
      </c>
      <c r="C45">
        <v>0.100233518694802</v>
      </c>
      <c r="D45">
        <v>0.12903677092236401</v>
      </c>
      <c r="E45">
        <v>0.77678260218637896</v>
      </c>
      <c r="F45">
        <v>0.43728704290881598</v>
      </c>
      <c r="G45" t="s">
        <v>169</v>
      </c>
      <c r="H45" t="s">
        <v>169</v>
      </c>
      <c r="I45" t="s">
        <v>169</v>
      </c>
      <c r="J45" t="s">
        <v>169</v>
      </c>
      <c r="K45" t="s">
        <v>169</v>
      </c>
      <c r="L45" t="s">
        <v>169</v>
      </c>
      <c r="M45" t="s">
        <v>169</v>
      </c>
      <c r="N45" t="s">
        <v>169</v>
      </c>
      <c r="O45" t="s">
        <v>169</v>
      </c>
      <c r="P45" t="s">
        <v>169</v>
      </c>
      <c r="Q45" t="s">
        <v>169</v>
      </c>
      <c r="R45" t="s">
        <v>169</v>
      </c>
      <c r="T45" t="str">
        <f t="shared" si="0"/>
        <v/>
      </c>
      <c r="U45" t="str">
        <f t="shared" si="1"/>
        <v/>
      </c>
      <c r="V45" t="str">
        <f t="shared" si="2"/>
        <v/>
      </c>
      <c r="W45" t="str">
        <f t="shared" si="3"/>
        <v/>
      </c>
    </row>
    <row r="46" spans="1:23" x14ac:dyDescent="0.25">
      <c r="A46">
        <v>45</v>
      </c>
      <c r="B46" t="s">
        <v>56</v>
      </c>
      <c r="C46">
        <v>0.21437319059910101</v>
      </c>
      <c r="D46">
        <v>0.14411621264643801</v>
      </c>
      <c r="E46">
        <v>1.48750225018073</v>
      </c>
      <c r="F46">
        <v>0.136882209356877</v>
      </c>
      <c r="G46" t="s">
        <v>169</v>
      </c>
      <c r="H46" t="s">
        <v>169</v>
      </c>
      <c r="I46" t="s">
        <v>169</v>
      </c>
      <c r="J46" t="s">
        <v>169</v>
      </c>
      <c r="K46" t="s">
        <v>169</v>
      </c>
      <c r="L46" t="s">
        <v>169</v>
      </c>
      <c r="M46" t="s">
        <v>169</v>
      </c>
      <c r="N46" t="s">
        <v>169</v>
      </c>
      <c r="O46" t="s">
        <v>169</v>
      </c>
      <c r="P46" t="s">
        <v>169</v>
      </c>
      <c r="Q46" t="s">
        <v>169</v>
      </c>
      <c r="R46" t="s">
        <v>169</v>
      </c>
      <c r="T46" t="str">
        <f t="shared" si="0"/>
        <v/>
      </c>
      <c r="U46" t="str">
        <f t="shared" si="1"/>
        <v/>
      </c>
      <c r="V46" t="str">
        <f t="shared" si="2"/>
        <v/>
      </c>
      <c r="W46" t="str">
        <f t="shared" si="3"/>
        <v/>
      </c>
    </row>
    <row r="47" spans="1:23" x14ac:dyDescent="0.25">
      <c r="A47">
        <v>46</v>
      </c>
      <c r="B47" t="s">
        <v>52</v>
      </c>
      <c r="C47">
        <v>3.9185549038414202E-2</v>
      </c>
      <c r="D47">
        <v>0.169488118996512</v>
      </c>
      <c r="E47">
        <v>0.23119938595354</v>
      </c>
      <c r="F47">
        <v>0.81715990702102603</v>
      </c>
      <c r="G47" t="s">
        <v>169</v>
      </c>
      <c r="H47" t="s">
        <v>169</v>
      </c>
      <c r="I47" t="s">
        <v>169</v>
      </c>
      <c r="J47" t="s">
        <v>169</v>
      </c>
      <c r="K47" t="s">
        <v>169</v>
      </c>
      <c r="L47" t="s">
        <v>169</v>
      </c>
      <c r="M47" t="s">
        <v>169</v>
      </c>
      <c r="N47" t="s">
        <v>169</v>
      </c>
      <c r="O47" t="s">
        <v>169</v>
      </c>
      <c r="P47" t="s">
        <v>169</v>
      </c>
      <c r="Q47" t="s">
        <v>169</v>
      </c>
      <c r="R47" t="s">
        <v>169</v>
      </c>
      <c r="T47" t="str">
        <f t="shared" si="0"/>
        <v/>
      </c>
      <c r="U47" t="str">
        <f t="shared" si="1"/>
        <v/>
      </c>
      <c r="V47" t="str">
        <f t="shared" si="2"/>
        <v/>
      </c>
      <c r="W47" t="str">
        <f t="shared" si="3"/>
        <v/>
      </c>
    </row>
    <row r="48" spans="1:23" x14ac:dyDescent="0.25">
      <c r="A48">
        <v>47</v>
      </c>
      <c r="B48" t="s">
        <v>60</v>
      </c>
      <c r="C48">
        <v>4.6487427915139497E-2</v>
      </c>
      <c r="D48">
        <v>0.13489622108646199</v>
      </c>
      <c r="E48">
        <v>0.34461623565676502</v>
      </c>
      <c r="F48">
        <v>0.73038289840344095</v>
      </c>
      <c r="G48" t="s">
        <v>169</v>
      </c>
      <c r="H48" t="s">
        <v>169</v>
      </c>
      <c r="I48" t="s">
        <v>169</v>
      </c>
      <c r="J48" t="s">
        <v>169</v>
      </c>
      <c r="K48" t="s">
        <v>169</v>
      </c>
      <c r="L48" t="s">
        <v>169</v>
      </c>
      <c r="M48" t="s">
        <v>169</v>
      </c>
      <c r="N48" t="s">
        <v>169</v>
      </c>
      <c r="O48" t="s">
        <v>169</v>
      </c>
      <c r="P48" t="s">
        <v>169</v>
      </c>
      <c r="Q48" t="s">
        <v>169</v>
      </c>
      <c r="R48" t="s">
        <v>169</v>
      </c>
      <c r="T48" t="str">
        <f t="shared" si="0"/>
        <v/>
      </c>
      <c r="U48" t="str">
        <f t="shared" si="1"/>
        <v/>
      </c>
      <c r="V48" t="str">
        <f t="shared" si="2"/>
        <v/>
      </c>
      <c r="W48" t="str">
        <f t="shared" si="3"/>
        <v/>
      </c>
    </row>
    <row r="49" spans="1:23" x14ac:dyDescent="0.25">
      <c r="A49">
        <v>48</v>
      </c>
      <c r="B49" t="s">
        <v>54</v>
      </c>
      <c r="C49">
        <v>0.18175751198423301</v>
      </c>
      <c r="D49">
        <v>0.14682160305942499</v>
      </c>
      <c r="E49">
        <v>1.2379480144394599</v>
      </c>
      <c r="F49">
        <v>0.21573533728974001</v>
      </c>
      <c r="G49" t="s">
        <v>169</v>
      </c>
      <c r="H49" t="s">
        <v>169</v>
      </c>
      <c r="I49" t="s">
        <v>169</v>
      </c>
      <c r="J49" t="s">
        <v>169</v>
      </c>
      <c r="K49" t="s">
        <v>169</v>
      </c>
      <c r="L49" t="s">
        <v>169</v>
      </c>
      <c r="M49" t="s">
        <v>169</v>
      </c>
      <c r="N49" t="s">
        <v>169</v>
      </c>
      <c r="O49" t="s">
        <v>169</v>
      </c>
      <c r="P49" t="s">
        <v>169</v>
      </c>
      <c r="Q49" t="s">
        <v>169</v>
      </c>
      <c r="R49" t="s">
        <v>169</v>
      </c>
      <c r="T49" t="str">
        <f t="shared" si="0"/>
        <v/>
      </c>
      <c r="U49" t="str">
        <f t="shared" si="1"/>
        <v/>
      </c>
      <c r="V49" t="str">
        <f t="shared" si="2"/>
        <v/>
      </c>
      <c r="W49" t="str">
        <f t="shared" si="3"/>
        <v/>
      </c>
    </row>
    <row r="50" spans="1:23" x14ac:dyDescent="0.25">
      <c r="A50">
        <v>49</v>
      </c>
      <c r="B50" t="s">
        <v>48</v>
      </c>
      <c r="C50">
        <v>0.18300362086920599</v>
      </c>
      <c r="D50">
        <v>0.16909136883133899</v>
      </c>
      <c r="E50">
        <v>1.08227653566246</v>
      </c>
      <c r="F50">
        <v>0.27912966901174202</v>
      </c>
      <c r="G50" t="s">
        <v>169</v>
      </c>
      <c r="H50" t="s">
        <v>169</v>
      </c>
      <c r="I50" t="s">
        <v>169</v>
      </c>
      <c r="J50" t="s">
        <v>169</v>
      </c>
      <c r="K50" t="s">
        <v>169</v>
      </c>
      <c r="L50" t="s">
        <v>169</v>
      </c>
      <c r="M50" t="s">
        <v>169</v>
      </c>
      <c r="N50" t="s">
        <v>169</v>
      </c>
      <c r="O50" t="s">
        <v>169</v>
      </c>
      <c r="P50" t="s">
        <v>169</v>
      </c>
      <c r="Q50" t="s">
        <v>169</v>
      </c>
      <c r="R50" t="s">
        <v>169</v>
      </c>
      <c r="T50" t="str">
        <f t="shared" si="0"/>
        <v/>
      </c>
      <c r="U50" t="str">
        <f t="shared" si="1"/>
        <v/>
      </c>
      <c r="V50" t="str">
        <f t="shared" si="2"/>
        <v/>
      </c>
      <c r="W50" t="str">
        <f t="shared" si="3"/>
        <v/>
      </c>
    </row>
    <row r="51" spans="1:23" x14ac:dyDescent="0.25">
      <c r="A51">
        <v>50</v>
      </c>
      <c r="B51" t="s">
        <v>55</v>
      </c>
      <c r="C51">
        <v>1.2053530562397E-2</v>
      </c>
      <c r="D51">
        <v>0.154059119209672</v>
      </c>
      <c r="E51">
        <v>7.8239643483826296E-2</v>
      </c>
      <c r="F51">
        <v>0.937637427711978</v>
      </c>
      <c r="G51" t="s">
        <v>169</v>
      </c>
      <c r="H51" t="s">
        <v>169</v>
      </c>
      <c r="I51" t="s">
        <v>169</v>
      </c>
      <c r="J51" t="s">
        <v>169</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51</v>
      </c>
      <c r="C52">
        <v>-1.26926156401369E-3</v>
      </c>
      <c r="D52">
        <v>0.239855281634271</v>
      </c>
      <c r="E52">
        <v>-5.2917807578198002E-3</v>
      </c>
      <c r="F52">
        <v>0.99577778953991103</v>
      </c>
      <c r="G52" t="s">
        <v>169</v>
      </c>
      <c r="H52" t="s">
        <v>169</v>
      </c>
      <c r="I52" t="s">
        <v>169</v>
      </c>
      <c r="J52" t="s">
        <v>169</v>
      </c>
      <c r="K52" t="s">
        <v>169</v>
      </c>
      <c r="L52" t="s">
        <v>169</v>
      </c>
      <c r="M52" t="s">
        <v>169</v>
      </c>
      <c r="N52" t="s">
        <v>169</v>
      </c>
      <c r="O52" t="s">
        <v>169</v>
      </c>
      <c r="P52" t="s">
        <v>169</v>
      </c>
      <c r="Q52" t="s">
        <v>169</v>
      </c>
      <c r="R52" t="s">
        <v>169</v>
      </c>
      <c r="T52" t="str">
        <f t="shared" si="0"/>
        <v/>
      </c>
      <c r="U52" t="str">
        <f t="shared" si="1"/>
        <v/>
      </c>
      <c r="V52" t="str">
        <f t="shared" si="2"/>
        <v/>
      </c>
      <c r="W52" t="str">
        <f t="shared" si="3"/>
        <v/>
      </c>
    </row>
    <row r="53" spans="1:23" x14ac:dyDescent="0.25">
      <c r="A53">
        <v>52</v>
      </c>
      <c r="B53" t="s">
        <v>66</v>
      </c>
      <c r="C53">
        <v>0.14374859267255</v>
      </c>
      <c r="D53">
        <v>0.13165503365179801</v>
      </c>
      <c r="E53">
        <v>1.0918579311804899</v>
      </c>
      <c r="F53">
        <v>0.27489555115230901</v>
      </c>
      <c r="G53" t="s">
        <v>169</v>
      </c>
      <c r="H53" t="s">
        <v>169</v>
      </c>
      <c r="I53" t="s">
        <v>169</v>
      </c>
      <c r="J53" t="s">
        <v>169</v>
      </c>
      <c r="K53" t="s">
        <v>169</v>
      </c>
      <c r="L53" t="s">
        <v>169</v>
      </c>
      <c r="M53" t="s">
        <v>169</v>
      </c>
      <c r="N53" t="s">
        <v>169</v>
      </c>
      <c r="O53" t="s">
        <v>169</v>
      </c>
      <c r="P53" t="s">
        <v>169</v>
      </c>
      <c r="Q53" t="s">
        <v>169</v>
      </c>
      <c r="R53" t="s">
        <v>169</v>
      </c>
      <c r="T53" t="str">
        <f t="shared" si="0"/>
        <v/>
      </c>
      <c r="U53" t="str">
        <f t="shared" si="1"/>
        <v/>
      </c>
      <c r="V53" t="str">
        <f t="shared" si="2"/>
        <v/>
      </c>
      <c r="W53" t="str">
        <f t="shared" si="3"/>
        <v/>
      </c>
    </row>
    <row r="54" spans="1:23" x14ac:dyDescent="0.25">
      <c r="A54">
        <v>53</v>
      </c>
      <c r="B54" t="s">
        <v>59</v>
      </c>
      <c r="C54">
        <v>8.2842754413841799E-2</v>
      </c>
      <c r="D54">
        <v>0.13113409632848699</v>
      </c>
      <c r="E54">
        <v>0.63174076562302495</v>
      </c>
      <c r="F54">
        <v>0.52755628541550104</v>
      </c>
      <c r="G54" t="s">
        <v>169</v>
      </c>
      <c r="H54" t="s">
        <v>169</v>
      </c>
      <c r="I54" t="s">
        <v>169</v>
      </c>
      <c r="J54" t="s">
        <v>169</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49</v>
      </c>
      <c r="C55">
        <v>8.7916883106657795E-2</v>
      </c>
      <c r="D55">
        <v>0.16890772519109701</v>
      </c>
      <c r="E55">
        <v>0.52050244005826996</v>
      </c>
      <c r="F55">
        <v>0.60271342765512903</v>
      </c>
      <c r="G55" t="s">
        <v>169</v>
      </c>
      <c r="H55" t="s">
        <v>169</v>
      </c>
      <c r="I55" t="s">
        <v>169</v>
      </c>
      <c r="J55" t="s">
        <v>169</v>
      </c>
      <c r="K55" t="s">
        <v>169</v>
      </c>
      <c r="L55" t="s">
        <v>169</v>
      </c>
      <c r="M55" t="s">
        <v>169</v>
      </c>
      <c r="N55" t="s">
        <v>169</v>
      </c>
      <c r="O55" t="s">
        <v>169</v>
      </c>
      <c r="P55" t="s">
        <v>169</v>
      </c>
      <c r="Q55" t="s">
        <v>169</v>
      </c>
      <c r="R55" t="s">
        <v>169</v>
      </c>
      <c r="T55" t="str">
        <f t="shared" si="0"/>
        <v/>
      </c>
      <c r="U55" t="str">
        <f t="shared" si="1"/>
        <v/>
      </c>
      <c r="V55" t="str">
        <f t="shared" si="2"/>
        <v/>
      </c>
      <c r="W55" t="str">
        <f t="shared" si="3"/>
        <v/>
      </c>
    </row>
    <row r="56" spans="1:23" x14ac:dyDescent="0.25">
      <c r="A56">
        <v>55</v>
      </c>
      <c r="B56" t="s">
        <v>50</v>
      </c>
      <c r="C56">
        <v>-0.18135308265256</v>
      </c>
      <c r="D56">
        <v>0.17955423494427</v>
      </c>
      <c r="E56">
        <v>-1.0100184086933299</v>
      </c>
      <c r="F56">
        <v>0.31248647047910999</v>
      </c>
      <c r="G56" t="s">
        <v>169</v>
      </c>
      <c r="H56" t="s">
        <v>169</v>
      </c>
      <c r="I56" t="s">
        <v>169</v>
      </c>
      <c r="J56" t="s">
        <v>169</v>
      </c>
      <c r="K56" t="s">
        <v>169</v>
      </c>
      <c r="L56" t="s">
        <v>169</v>
      </c>
      <c r="M56" t="s">
        <v>169</v>
      </c>
      <c r="N56" t="s">
        <v>169</v>
      </c>
      <c r="O56" t="s">
        <v>169</v>
      </c>
      <c r="P56" t="s">
        <v>169</v>
      </c>
      <c r="Q56" t="s">
        <v>169</v>
      </c>
      <c r="R56" t="s">
        <v>169</v>
      </c>
      <c r="T56" t="str">
        <f t="shared" si="0"/>
        <v/>
      </c>
      <c r="U56" t="str">
        <f t="shared" si="1"/>
        <v/>
      </c>
      <c r="V56" t="str">
        <f t="shared" si="2"/>
        <v/>
      </c>
      <c r="W56" t="str">
        <f t="shared" si="3"/>
        <v/>
      </c>
    </row>
    <row r="57" spans="1:23" x14ac:dyDescent="0.25">
      <c r="A57">
        <v>56</v>
      </c>
      <c r="B57" t="s">
        <v>63</v>
      </c>
      <c r="C57">
        <v>0.24457515182102499</v>
      </c>
      <c r="D57">
        <v>0.22055694373705301</v>
      </c>
      <c r="E57">
        <v>1.1088979910449099</v>
      </c>
      <c r="F57">
        <v>0.26747419059501698</v>
      </c>
      <c r="G57" t="s">
        <v>169</v>
      </c>
      <c r="H57" t="s">
        <v>169</v>
      </c>
      <c r="I57" t="s">
        <v>169</v>
      </c>
      <c r="J57" t="s">
        <v>169</v>
      </c>
      <c r="K57" t="s">
        <v>169</v>
      </c>
      <c r="L57" t="s">
        <v>169</v>
      </c>
      <c r="M57" t="s">
        <v>169</v>
      </c>
      <c r="N57" t="s">
        <v>169</v>
      </c>
      <c r="O57" t="s">
        <v>169</v>
      </c>
      <c r="P57" t="s">
        <v>169</v>
      </c>
      <c r="Q57" t="s">
        <v>169</v>
      </c>
      <c r="R57" t="s">
        <v>169</v>
      </c>
      <c r="T57" t="str">
        <f t="shared" si="0"/>
        <v/>
      </c>
      <c r="U57" t="str">
        <f t="shared" si="1"/>
        <v/>
      </c>
      <c r="V57" t="str">
        <f t="shared" si="2"/>
        <v/>
      </c>
      <c r="W57" t="str">
        <f t="shared" si="3"/>
        <v/>
      </c>
    </row>
    <row r="58" spans="1:23" x14ac:dyDescent="0.25">
      <c r="A58">
        <v>57</v>
      </c>
      <c r="B58" t="s">
        <v>75</v>
      </c>
      <c r="C58">
        <v>-0.31238475019685702</v>
      </c>
      <c r="D58">
        <v>0.18442394189178801</v>
      </c>
      <c r="E58">
        <v>-1.6938405447387701</v>
      </c>
      <c r="F58">
        <v>9.0295587329526195E-2</v>
      </c>
      <c r="G58" t="s">
        <v>169</v>
      </c>
      <c r="H58" t="s">
        <v>169</v>
      </c>
      <c r="I58" t="s">
        <v>169</v>
      </c>
      <c r="J58" t="s">
        <v>169</v>
      </c>
      <c r="K58" t="s">
        <v>169</v>
      </c>
      <c r="L58" t="s">
        <v>169</v>
      </c>
      <c r="M58" t="s">
        <v>169</v>
      </c>
      <c r="N58" t="s">
        <v>169</v>
      </c>
      <c r="O58" t="s">
        <v>169</v>
      </c>
      <c r="P58" t="s">
        <v>169</v>
      </c>
      <c r="Q58" t="s">
        <v>169</v>
      </c>
      <c r="R58" t="s">
        <v>169</v>
      </c>
      <c r="T58" t="str">
        <f t="shared" si="0"/>
        <v>^</v>
      </c>
      <c r="U58" t="str">
        <f t="shared" si="1"/>
        <v/>
      </c>
      <c r="V58" t="str">
        <f t="shared" si="2"/>
        <v/>
      </c>
      <c r="W58" t="str">
        <f t="shared" si="3"/>
        <v/>
      </c>
    </row>
    <row r="59" spans="1:23" x14ac:dyDescent="0.25">
      <c r="A59">
        <v>58</v>
      </c>
      <c r="B59" t="s">
        <v>77</v>
      </c>
      <c r="C59">
        <v>-0.29726519097841098</v>
      </c>
      <c r="D59">
        <v>0.173500012343169</v>
      </c>
      <c r="E59">
        <v>-1.71334391833036</v>
      </c>
      <c r="F59">
        <v>8.6649287146897597E-2</v>
      </c>
      <c r="G59" t="s">
        <v>169</v>
      </c>
      <c r="H59" t="s">
        <v>169</v>
      </c>
      <c r="I59" t="s">
        <v>169</v>
      </c>
      <c r="J59" t="s">
        <v>169</v>
      </c>
      <c r="K59" t="s">
        <v>169</v>
      </c>
      <c r="L59" t="s">
        <v>169</v>
      </c>
      <c r="M59" t="s">
        <v>169</v>
      </c>
      <c r="N59" t="s">
        <v>169</v>
      </c>
      <c r="O59" t="s">
        <v>169</v>
      </c>
      <c r="P59" t="s">
        <v>169</v>
      </c>
      <c r="Q59" t="s">
        <v>169</v>
      </c>
      <c r="R59" t="s">
        <v>169</v>
      </c>
      <c r="T59" t="str">
        <f t="shared" si="0"/>
        <v>^</v>
      </c>
      <c r="U59" t="str">
        <f t="shared" si="1"/>
        <v/>
      </c>
      <c r="V59" t="str">
        <f t="shared" si="2"/>
        <v/>
      </c>
      <c r="W59" t="str">
        <f t="shared" si="3"/>
        <v/>
      </c>
    </row>
    <row r="60" spans="1:23" x14ac:dyDescent="0.25">
      <c r="A60">
        <v>59</v>
      </c>
      <c r="B60" t="s">
        <v>74</v>
      </c>
      <c r="C60">
        <v>-0.39858133864878298</v>
      </c>
      <c r="D60">
        <v>0.172853774012144</v>
      </c>
      <c r="E60">
        <v>-2.30588739486116</v>
      </c>
      <c r="F60">
        <v>2.1116925146409699E-2</v>
      </c>
      <c r="G60" t="s">
        <v>169</v>
      </c>
      <c r="H60" t="s">
        <v>169</v>
      </c>
      <c r="I60" t="s">
        <v>169</v>
      </c>
      <c r="J60" t="s">
        <v>169</v>
      </c>
      <c r="K60" t="s">
        <v>169</v>
      </c>
      <c r="L60" t="s">
        <v>169</v>
      </c>
      <c r="M60" t="s">
        <v>169</v>
      </c>
      <c r="N60" t="s">
        <v>169</v>
      </c>
      <c r="O60" t="s">
        <v>169</v>
      </c>
      <c r="P60" t="s">
        <v>169</v>
      </c>
      <c r="Q60" t="s">
        <v>169</v>
      </c>
      <c r="R60" t="s">
        <v>169</v>
      </c>
      <c r="T60" t="str">
        <f t="shared" si="0"/>
        <v>*</v>
      </c>
      <c r="U60" t="str">
        <f t="shared" si="1"/>
        <v/>
      </c>
      <c r="V60" t="str">
        <f t="shared" si="2"/>
        <v/>
      </c>
      <c r="W60" t="str">
        <f t="shared" si="3"/>
        <v/>
      </c>
    </row>
    <row r="61" spans="1:23" x14ac:dyDescent="0.25">
      <c r="A61">
        <v>60</v>
      </c>
      <c r="B61" t="s">
        <v>79</v>
      </c>
      <c r="C61">
        <v>-0.32001703074657301</v>
      </c>
      <c r="D61">
        <v>0.170179392859995</v>
      </c>
      <c r="E61">
        <v>-1.8804687534045199</v>
      </c>
      <c r="F61">
        <v>6.0044221008815901E-2</v>
      </c>
      <c r="G61" t="s">
        <v>169</v>
      </c>
      <c r="H61" t="s">
        <v>169</v>
      </c>
      <c r="I61" t="s">
        <v>169</v>
      </c>
      <c r="J61" t="s">
        <v>169</v>
      </c>
      <c r="K61" t="s">
        <v>169</v>
      </c>
      <c r="L61" t="s">
        <v>169</v>
      </c>
      <c r="M61" t="s">
        <v>169</v>
      </c>
      <c r="N61" t="s">
        <v>169</v>
      </c>
      <c r="O61" t="s">
        <v>169</v>
      </c>
      <c r="P61" t="s">
        <v>169</v>
      </c>
      <c r="Q61" t="s">
        <v>169</v>
      </c>
      <c r="R61" t="s">
        <v>169</v>
      </c>
      <c r="T61" t="str">
        <f t="shared" si="0"/>
        <v>^</v>
      </c>
      <c r="U61" t="str">
        <f t="shared" si="1"/>
        <v/>
      </c>
      <c r="V61" t="str">
        <f t="shared" si="2"/>
        <v/>
      </c>
      <c r="W61" t="str">
        <f t="shared" si="3"/>
        <v/>
      </c>
    </row>
    <row r="62" spans="1:23" x14ac:dyDescent="0.25">
      <c r="A62">
        <v>61</v>
      </c>
      <c r="B62" t="s">
        <v>78</v>
      </c>
      <c r="C62">
        <v>-0.237046143496044</v>
      </c>
      <c r="D62">
        <v>0.16901477074632901</v>
      </c>
      <c r="E62">
        <v>-1.40251732111522</v>
      </c>
      <c r="F62">
        <v>0.16076082181330401</v>
      </c>
      <c r="G62" t="s">
        <v>169</v>
      </c>
      <c r="H62" t="s">
        <v>169</v>
      </c>
      <c r="I62" t="s">
        <v>169</v>
      </c>
      <c r="J62" t="s">
        <v>169</v>
      </c>
      <c r="K62" t="s">
        <v>169</v>
      </c>
      <c r="L62" t="s">
        <v>169</v>
      </c>
      <c r="M62" t="s">
        <v>169</v>
      </c>
      <c r="N62" t="s">
        <v>169</v>
      </c>
      <c r="O62" t="s">
        <v>169</v>
      </c>
      <c r="P62" t="s">
        <v>169</v>
      </c>
      <c r="Q62" t="s">
        <v>169</v>
      </c>
      <c r="R62" t="s">
        <v>169</v>
      </c>
      <c r="T62" t="str">
        <f t="shared" si="0"/>
        <v/>
      </c>
      <c r="U62" t="str">
        <f t="shared" si="1"/>
        <v/>
      </c>
      <c r="V62" t="str">
        <f t="shared" si="2"/>
        <v/>
      </c>
      <c r="W62" t="str">
        <f t="shared" si="3"/>
        <v/>
      </c>
    </row>
    <row r="63" spans="1:23" x14ac:dyDescent="0.25">
      <c r="A63">
        <v>62</v>
      </c>
      <c r="B63" t="s">
        <v>84</v>
      </c>
      <c r="C63">
        <v>-0.27915206841193801</v>
      </c>
      <c r="D63">
        <v>0.184753940074915</v>
      </c>
      <c r="E63">
        <v>-1.5109397304260299</v>
      </c>
      <c r="F63">
        <v>0.13080380709980099</v>
      </c>
      <c r="G63" t="s">
        <v>169</v>
      </c>
      <c r="H63" t="s">
        <v>169</v>
      </c>
      <c r="I63" t="s">
        <v>169</v>
      </c>
      <c r="J63" t="s">
        <v>169</v>
      </c>
      <c r="K63" t="s">
        <v>169</v>
      </c>
      <c r="L63" t="s">
        <v>169</v>
      </c>
      <c r="M63" t="s">
        <v>169</v>
      </c>
      <c r="N63" t="s">
        <v>169</v>
      </c>
      <c r="O63" t="s">
        <v>169</v>
      </c>
      <c r="P63" t="s">
        <v>169</v>
      </c>
      <c r="Q63" t="s">
        <v>169</v>
      </c>
      <c r="R63" t="s">
        <v>169</v>
      </c>
      <c r="T63" t="str">
        <f t="shared" si="0"/>
        <v/>
      </c>
      <c r="U63" t="str">
        <f t="shared" si="1"/>
        <v/>
      </c>
      <c r="V63" t="str">
        <f t="shared" si="2"/>
        <v/>
      </c>
      <c r="W63" t="str">
        <f t="shared" si="3"/>
        <v/>
      </c>
    </row>
    <row r="64" spans="1:23" x14ac:dyDescent="0.25">
      <c r="A64">
        <v>63</v>
      </c>
      <c r="B64" t="s">
        <v>76</v>
      </c>
      <c r="C64">
        <v>-0.28702713153257198</v>
      </c>
      <c r="D64">
        <v>0.1780859794968</v>
      </c>
      <c r="E64">
        <v>-1.6117334578701601</v>
      </c>
      <c r="F64">
        <v>0.107019953692885</v>
      </c>
      <c r="G64" t="s">
        <v>169</v>
      </c>
      <c r="H64" t="s">
        <v>169</v>
      </c>
      <c r="I64" t="s">
        <v>169</v>
      </c>
      <c r="J64" t="s">
        <v>169</v>
      </c>
      <c r="K64" t="s">
        <v>169</v>
      </c>
      <c r="L64" t="s">
        <v>169</v>
      </c>
      <c r="M64" t="s">
        <v>169</v>
      </c>
      <c r="N64" t="s">
        <v>169</v>
      </c>
      <c r="O64" t="s">
        <v>169</v>
      </c>
      <c r="P64" t="s">
        <v>169</v>
      </c>
      <c r="Q64" t="s">
        <v>169</v>
      </c>
      <c r="R64" t="s">
        <v>169</v>
      </c>
      <c r="T64" t="str">
        <f t="shared" si="0"/>
        <v/>
      </c>
      <c r="U64" t="str">
        <f t="shared" si="1"/>
        <v/>
      </c>
      <c r="V64" t="str">
        <f t="shared" si="2"/>
        <v/>
      </c>
      <c r="W64" t="str">
        <f t="shared" si="3"/>
        <v/>
      </c>
    </row>
    <row r="65" spans="1:23" x14ac:dyDescent="0.25">
      <c r="A65">
        <v>64</v>
      </c>
      <c r="B65" t="s">
        <v>70</v>
      </c>
      <c r="C65">
        <v>-0.17643614470747199</v>
      </c>
      <c r="D65">
        <v>0.183386330894767</v>
      </c>
      <c r="E65">
        <v>-0.96210084931966</v>
      </c>
      <c r="F65">
        <v>0.33599894753165499</v>
      </c>
      <c r="G65" t="s">
        <v>169</v>
      </c>
      <c r="H65" t="s">
        <v>169</v>
      </c>
      <c r="I65" t="s">
        <v>169</v>
      </c>
      <c r="J65" t="s">
        <v>169</v>
      </c>
      <c r="K65" t="s">
        <v>169</v>
      </c>
      <c r="L65" t="s">
        <v>169</v>
      </c>
      <c r="M65" t="s">
        <v>169</v>
      </c>
      <c r="N65" t="s">
        <v>169</v>
      </c>
      <c r="O65" t="s">
        <v>169</v>
      </c>
      <c r="P65" t="s">
        <v>169</v>
      </c>
      <c r="Q65" t="s">
        <v>169</v>
      </c>
      <c r="R65" t="s">
        <v>169</v>
      </c>
      <c r="T65" t="str">
        <f t="shared" si="0"/>
        <v/>
      </c>
      <c r="U65" t="str">
        <f t="shared" si="1"/>
        <v/>
      </c>
      <c r="V65" t="str">
        <f t="shared" si="2"/>
        <v/>
      </c>
      <c r="W65" t="str">
        <f t="shared" si="3"/>
        <v/>
      </c>
    </row>
    <row r="66" spans="1:23" x14ac:dyDescent="0.25">
      <c r="A66">
        <v>65</v>
      </c>
      <c r="B66" t="s">
        <v>72</v>
      </c>
      <c r="C66">
        <v>-0.17874827734463899</v>
      </c>
      <c r="D66">
        <v>0.17116401637443701</v>
      </c>
      <c r="E66">
        <v>-1.04430990304417</v>
      </c>
      <c r="F66">
        <v>0.29634203258439301</v>
      </c>
      <c r="G66" t="s">
        <v>169</v>
      </c>
      <c r="H66" t="s">
        <v>169</v>
      </c>
      <c r="I66" t="s">
        <v>169</v>
      </c>
      <c r="J66" t="s">
        <v>169</v>
      </c>
      <c r="K66" t="s">
        <v>169</v>
      </c>
      <c r="L66" t="s">
        <v>169</v>
      </c>
      <c r="M66" t="s">
        <v>169</v>
      </c>
      <c r="N66" t="s">
        <v>169</v>
      </c>
      <c r="O66" t="s">
        <v>169</v>
      </c>
      <c r="P66" t="s">
        <v>169</v>
      </c>
      <c r="Q66" t="s">
        <v>169</v>
      </c>
      <c r="R66" t="s">
        <v>169</v>
      </c>
      <c r="T66" t="str">
        <f t="shared" si="0"/>
        <v/>
      </c>
      <c r="U66" t="str">
        <f t="shared" si="1"/>
        <v/>
      </c>
      <c r="V66" t="str">
        <f t="shared" si="2"/>
        <v/>
      </c>
      <c r="W66" t="str">
        <f t="shared" si="3"/>
        <v/>
      </c>
    </row>
    <row r="67" spans="1:23" x14ac:dyDescent="0.25">
      <c r="A67">
        <v>66</v>
      </c>
      <c r="B67" t="s">
        <v>71</v>
      </c>
      <c r="C67">
        <v>-0.230916328889536</v>
      </c>
      <c r="D67">
        <v>0.18048342999252401</v>
      </c>
      <c r="E67">
        <v>-1.2794322941396901</v>
      </c>
      <c r="F67">
        <v>0.200744867691666</v>
      </c>
      <c r="G67" t="s">
        <v>169</v>
      </c>
      <c r="H67" t="s">
        <v>169</v>
      </c>
      <c r="I67" t="s">
        <v>169</v>
      </c>
      <c r="J67" t="s">
        <v>169</v>
      </c>
      <c r="K67" t="s">
        <v>169</v>
      </c>
      <c r="L67" t="s">
        <v>169</v>
      </c>
      <c r="M67" t="s">
        <v>169</v>
      </c>
      <c r="N67" t="s">
        <v>169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-0.41143036744795802</v>
      </c>
      <c r="D68">
        <v>0.199158885653231</v>
      </c>
      <c r="E68">
        <v>-2.0658398750248401</v>
      </c>
      <c r="F68">
        <v>3.8843601587193501E-2</v>
      </c>
      <c r="G68" t="s">
        <v>169</v>
      </c>
      <c r="H68" t="s">
        <v>169</v>
      </c>
      <c r="I68" t="s">
        <v>169</v>
      </c>
      <c r="J68" t="s">
        <v>169</v>
      </c>
      <c r="K68" t="s">
        <v>169</v>
      </c>
      <c r="L68" t="s">
        <v>169</v>
      </c>
      <c r="M68" t="s">
        <v>169</v>
      </c>
      <c r="N68" t="s">
        <v>169</v>
      </c>
      <c r="O68" t="s">
        <v>169</v>
      </c>
      <c r="P68" t="s">
        <v>169</v>
      </c>
      <c r="Q68" t="s">
        <v>169</v>
      </c>
      <c r="R68" t="s">
        <v>169</v>
      </c>
      <c r="T68" t="str">
        <f t="shared" si="4"/>
        <v>*</v>
      </c>
      <c r="U68" t="str">
        <f t="shared" si="5"/>
        <v/>
      </c>
      <c r="V68" t="str">
        <f t="shared" si="6"/>
        <v/>
      </c>
      <c r="W68" t="str">
        <f t="shared" si="7"/>
        <v/>
      </c>
    </row>
    <row r="69" spans="1:23" x14ac:dyDescent="0.25">
      <c r="A69">
        <v>68</v>
      </c>
      <c r="B69" t="s">
        <v>81</v>
      </c>
      <c r="C69">
        <v>-0.243175104894364</v>
      </c>
      <c r="D69">
        <v>0.177042783885662</v>
      </c>
      <c r="E69">
        <v>-1.3735386416619699</v>
      </c>
      <c r="F69">
        <v>0.16958495695843701</v>
      </c>
      <c r="G69" t="s">
        <v>169</v>
      </c>
      <c r="H69" t="s">
        <v>169</v>
      </c>
      <c r="I69" t="s">
        <v>169</v>
      </c>
      <c r="J69" t="s">
        <v>169</v>
      </c>
      <c r="K69" t="s">
        <v>169</v>
      </c>
      <c r="L69" t="s">
        <v>169</v>
      </c>
      <c r="M69" t="s">
        <v>169</v>
      </c>
      <c r="N69" t="s">
        <v>169</v>
      </c>
      <c r="O69" t="s">
        <v>169</v>
      </c>
      <c r="P69" t="s">
        <v>169</v>
      </c>
      <c r="Q69" t="s">
        <v>169</v>
      </c>
      <c r="R69" t="s">
        <v>169</v>
      </c>
      <c r="T69" t="str">
        <f t="shared" si="4"/>
        <v/>
      </c>
      <c r="U69" t="str">
        <f t="shared" si="5"/>
        <v/>
      </c>
      <c r="V69" t="str">
        <f t="shared" si="6"/>
        <v/>
      </c>
      <c r="W69" t="str">
        <f t="shared" si="7"/>
        <v/>
      </c>
    </row>
    <row r="70" spans="1:23" x14ac:dyDescent="0.25">
      <c r="A70">
        <v>69</v>
      </c>
      <c r="B70" t="s">
        <v>80</v>
      </c>
      <c r="C70">
        <v>-0.227916456824828</v>
      </c>
      <c r="D70">
        <v>0.18536692278375499</v>
      </c>
      <c r="E70">
        <v>-1.22954221498682</v>
      </c>
      <c r="F70">
        <v>0.21886858025442099</v>
      </c>
      <c r="G70" t="s">
        <v>169</v>
      </c>
      <c r="H70" t="s">
        <v>169</v>
      </c>
      <c r="I70" t="s">
        <v>169</v>
      </c>
      <c r="J70" t="s">
        <v>169</v>
      </c>
      <c r="K70" t="s">
        <v>169</v>
      </c>
      <c r="L70" t="s">
        <v>169</v>
      </c>
      <c r="M70" t="s">
        <v>169</v>
      </c>
      <c r="N70" t="s">
        <v>169</v>
      </c>
      <c r="O70" t="s">
        <v>169</v>
      </c>
      <c r="P70" t="s">
        <v>169</v>
      </c>
      <c r="Q70" t="s">
        <v>169</v>
      </c>
      <c r="R70" t="s">
        <v>169</v>
      </c>
      <c r="T70" t="str">
        <f t="shared" si="4"/>
        <v/>
      </c>
      <c r="U70" t="str">
        <f t="shared" si="5"/>
        <v/>
      </c>
      <c r="V70" t="str">
        <f t="shared" si="6"/>
        <v/>
      </c>
      <c r="W70" t="str">
        <f t="shared" si="7"/>
        <v/>
      </c>
    </row>
    <row r="71" spans="1:23" x14ac:dyDescent="0.25">
      <c r="A71">
        <v>70</v>
      </c>
      <c r="B71" t="s">
        <v>82</v>
      </c>
      <c r="C71">
        <v>-0.22696016666412899</v>
      </c>
      <c r="D71">
        <v>0.17983367974116901</v>
      </c>
      <c r="E71">
        <v>-1.26205595631913</v>
      </c>
      <c r="F71">
        <v>0.206928652119961</v>
      </c>
      <c r="G71" t="s">
        <v>169</v>
      </c>
      <c r="H71" t="s">
        <v>169</v>
      </c>
      <c r="I71" t="s">
        <v>169</v>
      </c>
      <c r="J71" t="s">
        <v>169</v>
      </c>
      <c r="K71" t="s">
        <v>169</v>
      </c>
      <c r="L71" t="s">
        <v>169</v>
      </c>
      <c r="M71" t="s">
        <v>169</v>
      </c>
      <c r="N71" t="s">
        <v>169</v>
      </c>
      <c r="O71" t="s">
        <v>169</v>
      </c>
      <c r="P71" t="s">
        <v>169</v>
      </c>
      <c r="Q71" t="s">
        <v>169</v>
      </c>
      <c r="R71" t="s">
        <v>169</v>
      </c>
      <c r="T71" t="str">
        <f t="shared" si="4"/>
        <v/>
      </c>
      <c r="U71" t="str">
        <f t="shared" si="5"/>
        <v/>
      </c>
      <c r="V71" t="str">
        <f t="shared" si="6"/>
        <v/>
      </c>
      <c r="W71" t="str">
        <f t="shared" si="7"/>
        <v/>
      </c>
    </row>
    <row r="72" spans="1:23" x14ac:dyDescent="0.25">
      <c r="A72">
        <v>71</v>
      </c>
      <c r="B72" t="s">
        <v>83</v>
      </c>
      <c r="C72">
        <v>-0.33980665958356399</v>
      </c>
      <c r="D72">
        <v>0.32186660924906202</v>
      </c>
      <c r="E72">
        <v>-1.0557375316947499</v>
      </c>
      <c r="F72">
        <v>0.29108814502039398</v>
      </c>
      <c r="G72" t="s">
        <v>169</v>
      </c>
      <c r="H72" t="s">
        <v>169</v>
      </c>
      <c r="I72" t="s">
        <v>169</v>
      </c>
      <c r="J72" t="s">
        <v>169</v>
      </c>
      <c r="K72" t="s">
        <v>169</v>
      </c>
      <c r="L72" t="s">
        <v>169</v>
      </c>
      <c r="M72" t="s">
        <v>169</v>
      </c>
      <c r="N72" t="s">
        <v>169</v>
      </c>
      <c r="O72" t="s">
        <v>169</v>
      </c>
      <c r="P72" t="s">
        <v>169</v>
      </c>
      <c r="Q72" t="s">
        <v>169</v>
      </c>
      <c r="R72" t="s">
        <v>169</v>
      </c>
      <c r="T72" t="str">
        <f t="shared" si="4"/>
        <v/>
      </c>
      <c r="U72" t="str">
        <f t="shared" si="5"/>
        <v/>
      </c>
      <c r="V72" t="str">
        <f t="shared" si="6"/>
        <v/>
      </c>
      <c r="W72" t="str">
        <f t="shared" si="7"/>
        <v/>
      </c>
    </row>
    <row r="73" spans="1:23" x14ac:dyDescent="0.25">
      <c r="A73">
        <v>72</v>
      </c>
      <c r="B73" t="s">
        <v>69</v>
      </c>
      <c r="C73">
        <v>-0.340753207876485</v>
      </c>
      <c r="D73">
        <v>0.23918245624737799</v>
      </c>
      <c r="E73">
        <v>-1.42465803396574</v>
      </c>
      <c r="F73">
        <v>0.15425607558797599</v>
      </c>
      <c r="G73" t="s">
        <v>169</v>
      </c>
      <c r="H73" t="s">
        <v>169</v>
      </c>
      <c r="I73" t="s">
        <v>169</v>
      </c>
      <c r="J73" t="s">
        <v>169</v>
      </c>
      <c r="K73" t="s">
        <v>169</v>
      </c>
      <c r="L73" t="s">
        <v>169</v>
      </c>
      <c r="M73" t="s">
        <v>169</v>
      </c>
      <c r="N73" t="s">
        <v>169</v>
      </c>
      <c r="O73" t="s">
        <v>169</v>
      </c>
      <c r="P73" t="s">
        <v>169</v>
      </c>
      <c r="Q73" t="s">
        <v>169</v>
      </c>
      <c r="R73" t="s">
        <v>169</v>
      </c>
      <c r="T73" t="str">
        <f t="shared" si="4"/>
        <v/>
      </c>
      <c r="U73" t="str">
        <f t="shared" si="5"/>
        <v/>
      </c>
      <c r="V73" t="str">
        <f t="shared" si="6"/>
        <v/>
      </c>
      <c r="W73" t="str">
        <f t="shared" si="7"/>
        <v/>
      </c>
    </row>
    <row r="74" spans="1:23" x14ac:dyDescent="0.25">
      <c r="A74">
        <v>73</v>
      </c>
      <c r="B74" t="s">
        <v>73</v>
      </c>
      <c r="C74">
        <v>-0.106069139681068</v>
      </c>
      <c r="D74">
        <v>0.25067624760516199</v>
      </c>
      <c r="E74">
        <v>-0.42313199074264302</v>
      </c>
      <c r="F74">
        <v>0.672198963013242</v>
      </c>
      <c r="G74" t="s">
        <v>169</v>
      </c>
      <c r="H74" t="s">
        <v>169</v>
      </c>
      <c r="I74" t="s">
        <v>169</v>
      </c>
      <c r="J74" t="s">
        <v>169</v>
      </c>
      <c r="K74" t="s">
        <v>169</v>
      </c>
      <c r="L74" t="s">
        <v>169</v>
      </c>
      <c r="M74" t="s">
        <v>169</v>
      </c>
      <c r="N74" t="s">
        <v>169</v>
      </c>
      <c r="O74" t="s">
        <v>169</v>
      </c>
      <c r="P74" t="s">
        <v>169</v>
      </c>
      <c r="Q74" t="s">
        <v>169</v>
      </c>
      <c r="R74" t="s">
        <v>169</v>
      </c>
      <c r="T74" t="str">
        <f t="shared" si="4"/>
        <v/>
      </c>
      <c r="U74" t="str">
        <f t="shared" si="5"/>
        <v/>
      </c>
      <c r="V74" t="str">
        <f t="shared" si="6"/>
        <v/>
      </c>
      <c r="W74" t="str">
        <f t="shared" si="7"/>
        <v/>
      </c>
    </row>
    <row r="75" spans="1:23" x14ac:dyDescent="0.25">
      <c r="A75">
        <v>74</v>
      </c>
      <c r="B75" t="s">
        <v>173</v>
      </c>
      <c r="C75">
        <v>1.55839605514833</v>
      </c>
      <c r="D75">
        <v>4.7568447775418403E-2</v>
      </c>
      <c r="E75">
        <v>32.761129026237697</v>
      </c>
      <c r="F75" s="1">
        <v>2.10801277130793E-235</v>
      </c>
      <c r="G75">
        <v>1.5555797295042699</v>
      </c>
      <c r="H75">
        <v>4.7562367177289497E-2</v>
      </c>
      <c r="I75">
        <v>32.706104044523698</v>
      </c>
      <c r="J75" s="1">
        <v>1.2789061186521601E-234</v>
      </c>
      <c r="K75">
        <v>1.53277427228746</v>
      </c>
      <c r="L75">
        <v>4.7516786684367998E-2</v>
      </c>
      <c r="M75">
        <v>32.257532111103501</v>
      </c>
      <c r="N75" s="1">
        <v>2.7585649451906402E-228</v>
      </c>
      <c r="O75">
        <v>1.4517279058605399</v>
      </c>
      <c r="P75">
        <v>4.73345701338653E-2</v>
      </c>
      <c r="Q75">
        <v>30.669506488702702</v>
      </c>
      <c r="R75" s="1">
        <v>1.4522215212866499E-206</v>
      </c>
      <c r="T75" t="str">
        <f t="shared" si="4"/>
        <v>***</v>
      </c>
      <c r="U75" t="str">
        <f t="shared" si="5"/>
        <v>***</v>
      </c>
      <c r="V75" t="str">
        <f t="shared" si="6"/>
        <v>***</v>
      </c>
      <c r="W75" t="str">
        <f t="shared" si="7"/>
        <v>***</v>
      </c>
    </row>
    <row r="76" spans="1:23" x14ac:dyDescent="0.25">
      <c r="A76">
        <v>75</v>
      </c>
      <c r="B76" t="s">
        <v>174</v>
      </c>
      <c r="C76">
        <v>0.60831387453182195</v>
      </c>
      <c r="D76">
        <v>6.2147477223777198E-2</v>
      </c>
      <c r="E76">
        <v>9.7882311834065092</v>
      </c>
      <c r="F76" s="1">
        <v>1.26489229705353E-22</v>
      </c>
      <c r="G76">
        <v>0.60552426553758998</v>
      </c>
      <c r="H76">
        <v>6.2142686544062603E-2</v>
      </c>
      <c r="I76">
        <v>9.7440953909876509</v>
      </c>
      <c r="J76" s="1">
        <v>1.9551236665923099E-22</v>
      </c>
      <c r="K76">
        <v>0.58138312390372504</v>
      </c>
      <c r="L76">
        <v>6.21051423908794E-2</v>
      </c>
      <c r="M76">
        <v>9.3612718934705406</v>
      </c>
      <c r="N76" s="1">
        <v>7.8782523440542002E-21</v>
      </c>
      <c r="O76">
        <v>0.50093211288916495</v>
      </c>
      <c r="P76">
        <v>6.19643682226413E-2</v>
      </c>
      <c r="Q76">
        <v>8.0841962446754803</v>
      </c>
      <c r="R76" s="1">
        <v>6.2575501426272404E-16</v>
      </c>
      <c r="T76" t="str">
        <f t="shared" si="4"/>
        <v>***</v>
      </c>
      <c r="U76" t="str">
        <f t="shared" si="5"/>
        <v>***</v>
      </c>
      <c r="V76" t="str">
        <f t="shared" si="6"/>
        <v>***</v>
      </c>
      <c r="W76" t="str">
        <f t="shared" si="7"/>
        <v>***</v>
      </c>
    </row>
    <row r="77" spans="1:23" x14ac:dyDescent="0.25">
      <c r="A77">
        <v>76</v>
      </c>
      <c r="B77" t="s">
        <v>175</v>
      </c>
      <c r="C77">
        <v>1.5266268634167099</v>
      </c>
      <c r="D77">
        <v>5.0025509620372798E-2</v>
      </c>
      <c r="E77">
        <v>30.516967743093002</v>
      </c>
      <c r="F77" s="1">
        <v>1.5520144555859E-204</v>
      </c>
      <c r="G77">
        <v>1.52366232808846</v>
      </c>
      <c r="H77">
        <v>5.0019226791786497E-2</v>
      </c>
      <c r="I77">
        <v>30.4615330107152</v>
      </c>
      <c r="J77" s="1">
        <v>8.4277636620980505E-204</v>
      </c>
      <c r="K77">
        <v>1.4980243563024001</v>
      </c>
      <c r="L77">
        <v>4.9969293275255899E-2</v>
      </c>
      <c r="M77">
        <v>29.978898201551999</v>
      </c>
      <c r="N77" s="1">
        <v>1.84910167336753E-197</v>
      </c>
      <c r="O77">
        <v>1.4100800009049299</v>
      </c>
      <c r="P77">
        <v>4.9775384932484797E-2</v>
      </c>
      <c r="Q77">
        <v>28.328861802225401</v>
      </c>
      <c r="R77" s="1">
        <v>1.52478918771511E-176</v>
      </c>
      <c r="T77" t="str">
        <f t="shared" si="4"/>
        <v>***</v>
      </c>
      <c r="U77" t="str">
        <f t="shared" si="5"/>
        <v>***</v>
      </c>
      <c r="V77" t="str">
        <f t="shared" si="6"/>
        <v>***</v>
      </c>
      <c r="W77" t="str">
        <f t="shared" si="7"/>
        <v>***</v>
      </c>
    </row>
    <row r="78" spans="1:23" x14ac:dyDescent="0.25">
      <c r="A78">
        <v>77</v>
      </c>
      <c r="B78" t="s">
        <v>176</v>
      </c>
      <c r="C78">
        <v>0.78757567777572901</v>
      </c>
      <c r="D78">
        <v>6.2614600577910004E-2</v>
      </c>
      <c r="E78">
        <v>12.578147436966599</v>
      </c>
      <c r="F78" s="1">
        <v>2.78484083379772E-36</v>
      </c>
      <c r="G78">
        <v>0.78439843468249904</v>
      </c>
      <c r="H78">
        <v>6.2609039002236994E-2</v>
      </c>
      <c r="I78">
        <v>12.528517402326999</v>
      </c>
      <c r="J78" s="1">
        <v>5.2128041111231897E-36</v>
      </c>
      <c r="K78">
        <v>0.75628586331106595</v>
      </c>
      <c r="L78">
        <v>6.2564658319398198E-2</v>
      </c>
      <c r="M78">
        <v>12.088068306074</v>
      </c>
      <c r="N78" s="1">
        <v>1.22124379882376E-33</v>
      </c>
      <c r="O78">
        <v>0.66723983675032394</v>
      </c>
      <c r="P78">
        <v>6.2406032694638E-2</v>
      </c>
      <c r="Q78">
        <v>10.691912431210399</v>
      </c>
      <c r="R78" s="1">
        <v>1.11057028905947E-26</v>
      </c>
      <c r="T78" t="str">
        <f t="shared" si="4"/>
        <v>***</v>
      </c>
      <c r="U78" t="str">
        <f t="shared" si="5"/>
        <v>***</v>
      </c>
      <c r="V78" t="str">
        <f t="shared" si="6"/>
        <v>***</v>
      </c>
      <c r="W78" t="str">
        <f t="shared" si="7"/>
        <v>***</v>
      </c>
    </row>
    <row r="79" spans="1:23" x14ac:dyDescent="0.25">
      <c r="A79">
        <v>78</v>
      </c>
      <c r="B79" t="s">
        <v>355</v>
      </c>
      <c r="C79">
        <v>0.55422291987686301</v>
      </c>
      <c r="D79">
        <v>6.90060455058783E-2</v>
      </c>
      <c r="E79">
        <v>8.0315125408780599</v>
      </c>
      <c r="F79" s="1">
        <v>9.627823032820641E-16</v>
      </c>
      <c r="G79">
        <v>0.55115330544626795</v>
      </c>
      <c r="H79">
        <v>6.90008656466405E-2</v>
      </c>
      <c r="I79">
        <v>7.9876288548142602</v>
      </c>
      <c r="J79" s="1">
        <v>1.3755884650979199E-15</v>
      </c>
      <c r="K79">
        <v>0.52382569375456101</v>
      </c>
      <c r="L79">
        <v>6.8960855061065196E-2</v>
      </c>
      <c r="M79">
        <v>7.5959860603629403</v>
      </c>
      <c r="N79" s="1">
        <v>3.0545741113207002E-14</v>
      </c>
      <c r="O79">
        <v>0.43226870190170102</v>
      </c>
      <c r="P79">
        <v>6.8812488487536294E-2</v>
      </c>
      <c r="Q79">
        <v>6.2818350477180598</v>
      </c>
      <c r="R79" s="1">
        <v>3.3459976540068102E-10</v>
      </c>
      <c r="T79" t="str">
        <f t="shared" si="4"/>
        <v>***</v>
      </c>
      <c r="U79" t="str">
        <f t="shared" si="5"/>
        <v>***</v>
      </c>
      <c r="V79" t="str">
        <f t="shared" si="6"/>
        <v>***</v>
      </c>
      <c r="W79" t="str">
        <f t="shared" si="7"/>
        <v>***</v>
      </c>
    </row>
    <row r="80" spans="1:23" x14ac:dyDescent="0.25">
      <c r="A80">
        <v>79</v>
      </c>
      <c r="B80" t="s">
        <v>356</v>
      </c>
      <c r="C80">
        <v>1.19520158051509</v>
      </c>
      <c r="D80">
        <v>5.7714663079234597E-2</v>
      </c>
      <c r="E80">
        <v>20.7088028717111</v>
      </c>
      <c r="F80" s="1">
        <v>2.8853813327532399E-95</v>
      </c>
      <c r="G80">
        <v>1.19201019290301</v>
      </c>
      <c r="H80">
        <v>5.7708208479089397E-2</v>
      </c>
      <c r="I80">
        <v>20.655816985462899</v>
      </c>
      <c r="J80" s="1">
        <v>8.6544846649940794E-95</v>
      </c>
      <c r="K80">
        <v>1.16420147137464</v>
      </c>
      <c r="L80">
        <v>5.7657813197212103E-2</v>
      </c>
      <c r="M80">
        <v>20.1915647995983</v>
      </c>
      <c r="N80" s="1">
        <v>1.1612762652584401E-90</v>
      </c>
      <c r="O80">
        <v>1.06925486402207</v>
      </c>
      <c r="P80">
        <v>5.7469411329773901E-2</v>
      </c>
      <c r="Q80">
        <v>18.6056345328894</v>
      </c>
      <c r="R80" s="1">
        <v>2.89246757300144E-77</v>
      </c>
      <c r="T80" t="str">
        <f t="shared" si="4"/>
        <v>***</v>
      </c>
      <c r="U80" t="str">
        <f t="shared" si="5"/>
        <v>***</v>
      </c>
      <c r="V80" t="str">
        <f t="shared" si="6"/>
        <v>***</v>
      </c>
      <c r="W80" t="str">
        <f t="shared" si="7"/>
        <v>***</v>
      </c>
    </row>
    <row r="81" spans="1:23" x14ac:dyDescent="0.25">
      <c r="A81">
        <v>80</v>
      </c>
      <c r="B81" t="s">
        <v>357</v>
      </c>
      <c r="C81">
        <v>1.0664933439301101</v>
      </c>
      <c r="D81">
        <v>6.1571258808617302E-2</v>
      </c>
      <c r="E81">
        <v>17.321285362137999</v>
      </c>
      <c r="F81" s="1">
        <v>3.2501617332819397E-67</v>
      </c>
      <c r="G81">
        <v>1.06334272052075</v>
      </c>
      <c r="H81">
        <v>6.1565227776020498E-2</v>
      </c>
      <c r="I81">
        <v>17.271806812593599</v>
      </c>
      <c r="J81" s="1">
        <v>7.6702910780438506E-67</v>
      </c>
      <c r="K81">
        <v>1.0344774258857901</v>
      </c>
      <c r="L81">
        <v>6.1515167101764599E-2</v>
      </c>
      <c r="M81">
        <v>16.816623844562599</v>
      </c>
      <c r="N81" s="1">
        <v>1.84370562832276E-63</v>
      </c>
      <c r="O81">
        <v>0.93640912952656596</v>
      </c>
      <c r="P81">
        <v>6.1328397178709797E-2</v>
      </c>
      <c r="Q81">
        <v>15.268768997792099</v>
      </c>
      <c r="R81" s="1">
        <v>1.2348213775485499E-52</v>
      </c>
      <c r="T81" t="str">
        <f t="shared" si="4"/>
        <v>***</v>
      </c>
      <c r="U81" t="str">
        <f t="shared" si="5"/>
        <v>***</v>
      </c>
      <c r="V81" t="str">
        <f t="shared" si="6"/>
        <v>***</v>
      </c>
      <c r="W81" t="str">
        <f t="shared" si="7"/>
        <v>***</v>
      </c>
    </row>
    <row r="82" spans="1:23" x14ac:dyDescent="0.25">
      <c r="A82">
        <v>81</v>
      </c>
      <c r="B82" t="s">
        <v>358</v>
      </c>
      <c r="C82">
        <v>0.70391318700844996</v>
      </c>
      <c r="D82">
        <v>7.1015270480027801E-2</v>
      </c>
      <c r="E82">
        <v>9.9121383647537797</v>
      </c>
      <c r="F82" s="1">
        <v>3.6866971672727601E-23</v>
      </c>
      <c r="G82">
        <v>0.70072916151001896</v>
      </c>
      <c r="H82">
        <v>7.10099244747502E-2</v>
      </c>
      <c r="I82">
        <v>9.8680454414394596</v>
      </c>
      <c r="J82" s="1">
        <v>5.7269638606427496E-23</v>
      </c>
      <c r="K82">
        <v>0.67049102334382005</v>
      </c>
      <c r="L82">
        <v>7.0964475850902195E-2</v>
      </c>
      <c r="M82">
        <v>9.4482628851164208</v>
      </c>
      <c r="N82" s="1">
        <v>3.4450022199611498E-21</v>
      </c>
      <c r="O82">
        <v>0.57082129858663699</v>
      </c>
      <c r="P82">
        <v>7.0797667916449106E-2</v>
      </c>
      <c r="Q82">
        <v>8.0627132981312908</v>
      </c>
      <c r="R82" s="1">
        <v>7.4619388878112904E-16</v>
      </c>
      <c r="T82" t="str">
        <f t="shared" si="4"/>
        <v>***</v>
      </c>
      <c r="U82" t="str">
        <f t="shared" si="5"/>
        <v>***</v>
      </c>
      <c r="V82" t="str">
        <f t="shared" si="6"/>
        <v>***</v>
      </c>
      <c r="W82" t="str">
        <f t="shared" si="7"/>
        <v>***</v>
      </c>
    </row>
    <row r="83" spans="1:23" x14ac:dyDescent="0.25">
      <c r="A83">
        <v>82</v>
      </c>
      <c r="B83" t="s">
        <v>359</v>
      </c>
      <c r="C83">
        <v>0.56007502102058004</v>
      </c>
      <c r="D83">
        <v>7.6252268763086606E-2</v>
      </c>
      <c r="E83">
        <v>7.3450276313838598</v>
      </c>
      <c r="F83" s="1">
        <v>2.0571659631809099E-13</v>
      </c>
      <c r="G83">
        <v>0.55701357443560595</v>
      </c>
      <c r="H83">
        <v>7.6247422888319899E-2</v>
      </c>
      <c r="I83">
        <v>7.3053429655119997</v>
      </c>
      <c r="J83" s="1">
        <v>2.7656040409460998E-13</v>
      </c>
      <c r="K83">
        <v>0.52634226009003904</v>
      </c>
      <c r="L83">
        <v>7.6203962432861705E-2</v>
      </c>
      <c r="M83">
        <v>6.9070195733425797</v>
      </c>
      <c r="N83" s="1">
        <v>4.9494166851180004E-12</v>
      </c>
      <c r="O83">
        <v>0.42458188095228599</v>
      </c>
      <c r="P83">
        <v>7.6044094428703496E-2</v>
      </c>
      <c r="Q83">
        <v>5.5833642854457297</v>
      </c>
      <c r="R83" s="1">
        <v>2.35909882214527E-8</v>
      </c>
      <c r="T83" t="str">
        <f t="shared" si="4"/>
        <v>***</v>
      </c>
      <c r="U83" t="str">
        <f t="shared" si="5"/>
        <v>***</v>
      </c>
      <c r="V83" t="str">
        <f t="shared" si="6"/>
        <v>***</v>
      </c>
      <c r="W83" t="str">
        <f t="shared" si="7"/>
        <v>***</v>
      </c>
    </row>
    <row r="84" spans="1:23" x14ac:dyDescent="0.25">
      <c r="A84">
        <v>83</v>
      </c>
      <c r="B84" t="s">
        <v>360</v>
      </c>
      <c r="C84">
        <v>0.53550132295476505</v>
      </c>
      <c r="D84">
        <v>7.8303339039277803E-2</v>
      </c>
      <c r="E84">
        <v>6.8388057204834096</v>
      </c>
      <c r="F84" s="1">
        <v>7.9856094279799303E-12</v>
      </c>
      <c r="G84">
        <v>0.53207419899404396</v>
      </c>
      <c r="H84">
        <v>7.8298388297000004E-2</v>
      </c>
      <c r="I84">
        <v>6.7954680877438998</v>
      </c>
      <c r="J84" s="1">
        <v>1.0796141408036799E-11</v>
      </c>
      <c r="K84">
        <v>0.50186465012954296</v>
      </c>
      <c r="L84">
        <v>7.8255036887736301E-2</v>
      </c>
      <c r="M84">
        <v>6.4131929405325296</v>
      </c>
      <c r="N84" s="1">
        <v>1.4250297976055899E-10</v>
      </c>
      <c r="O84">
        <v>0.39905422892311998</v>
      </c>
      <c r="P84">
        <v>7.8096043613180496E-2</v>
      </c>
      <c r="Q84">
        <v>5.1097880310004697</v>
      </c>
      <c r="R84" s="1">
        <v>3.22520452830494E-7</v>
      </c>
      <c r="T84" t="str">
        <f t="shared" si="4"/>
        <v>***</v>
      </c>
      <c r="U84" t="str">
        <f t="shared" si="5"/>
        <v>***</v>
      </c>
      <c r="V84" t="str">
        <f t="shared" si="6"/>
        <v>***</v>
      </c>
      <c r="W84" t="str">
        <f t="shared" si="7"/>
        <v>***</v>
      </c>
    </row>
    <row r="85" spans="1:23" x14ac:dyDescent="0.25">
      <c r="A85">
        <v>84</v>
      </c>
      <c r="B85" t="s">
        <v>177</v>
      </c>
      <c r="C85">
        <v>1.7548142003193901</v>
      </c>
      <c r="D85">
        <v>3.8664605077503703E-2</v>
      </c>
      <c r="E85">
        <v>45.385545689703598</v>
      </c>
      <c r="F85">
        <v>0</v>
      </c>
      <c r="G85">
        <v>1.7543548326026099</v>
      </c>
      <c r="H85">
        <v>3.8662137395572102E-2</v>
      </c>
      <c r="I85">
        <v>45.376560914180899</v>
      </c>
      <c r="J85">
        <v>0</v>
      </c>
      <c r="K85">
        <v>1.75121269688522</v>
      </c>
      <c r="L85">
        <v>3.8642411270364802E-2</v>
      </c>
      <c r="M85">
        <v>45.318411540954799</v>
      </c>
      <c r="N85">
        <v>0</v>
      </c>
      <c r="O85">
        <v>1.7336755798010199</v>
      </c>
      <c r="P85">
        <v>3.85449931042256E-2</v>
      </c>
      <c r="Q85">
        <v>44.9779709419889</v>
      </c>
      <c r="R85">
        <v>0</v>
      </c>
      <c r="T85" t="str">
        <f t="shared" si="4"/>
        <v>***</v>
      </c>
      <c r="U85" t="str">
        <f t="shared" si="5"/>
        <v>***</v>
      </c>
      <c r="V85" t="str">
        <f t="shared" si="6"/>
        <v>***</v>
      </c>
      <c r="W85" t="str">
        <f t="shared" si="7"/>
        <v>***</v>
      </c>
    </row>
    <row r="86" spans="1:23" x14ac:dyDescent="0.25">
      <c r="A86">
        <v>85</v>
      </c>
      <c r="B86" t="s">
        <v>361</v>
      </c>
      <c r="C86">
        <v>1.9279421485238599</v>
      </c>
      <c r="D86">
        <v>5.3231369683200302E-2</v>
      </c>
      <c r="E86">
        <v>36.218157826818398</v>
      </c>
      <c r="F86" s="1">
        <v>3.1529252475992097E-287</v>
      </c>
      <c r="G86">
        <v>1.9242684032253601</v>
      </c>
      <c r="H86">
        <v>5.3222781969984402E-2</v>
      </c>
      <c r="I86">
        <v>36.154975970827103</v>
      </c>
      <c r="J86" s="1">
        <v>3.1075150404506401E-286</v>
      </c>
      <c r="K86">
        <v>1.89220667631837</v>
      </c>
      <c r="L86">
        <v>5.3153902362557598E-2</v>
      </c>
      <c r="M86">
        <v>35.5986407811004</v>
      </c>
      <c r="N86" s="1">
        <v>1.4704546925269001E-277</v>
      </c>
      <c r="O86">
        <v>1.7815185020409301</v>
      </c>
      <c r="P86">
        <v>5.2894581999720601E-2</v>
      </c>
      <c r="Q86">
        <v>33.680547887689997</v>
      </c>
      <c r="R86" s="1">
        <v>1.11389027553861E-248</v>
      </c>
      <c r="T86" t="str">
        <f t="shared" si="4"/>
        <v>***</v>
      </c>
      <c r="U86" t="str">
        <f t="shared" si="5"/>
        <v>***</v>
      </c>
      <c r="V86" t="str">
        <f t="shared" si="6"/>
        <v>***</v>
      </c>
      <c r="W86" t="str">
        <f t="shared" si="7"/>
        <v>***</v>
      </c>
    </row>
    <row r="87" spans="1:23" x14ac:dyDescent="0.25">
      <c r="A87">
        <v>86</v>
      </c>
      <c r="B87" t="s">
        <v>362</v>
      </c>
      <c r="C87">
        <v>0.72520707604537804</v>
      </c>
      <c r="D87">
        <v>7.9153865580001995E-2</v>
      </c>
      <c r="E87">
        <v>9.1619919094462894</v>
      </c>
      <c r="F87" s="1">
        <v>5.09480603648158E-20</v>
      </c>
      <c r="G87">
        <v>0.72142506062714595</v>
      </c>
      <c r="H87">
        <v>7.9147728806921003E-2</v>
      </c>
      <c r="I87">
        <v>9.1149180336816098</v>
      </c>
      <c r="J87" s="1">
        <v>7.8729963334925797E-20</v>
      </c>
      <c r="K87">
        <v>0.687610017092112</v>
      </c>
      <c r="L87">
        <v>7.9097105042487501E-2</v>
      </c>
      <c r="M87">
        <v>8.6932387313386208</v>
      </c>
      <c r="N87" s="1">
        <v>3.5225112887154103E-18</v>
      </c>
      <c r="O87">
        <v>0.58081923266631796</v>
      </c>
      <c r="P87">
        <v>7.8920631389095594E-2</v>
      </c>
      <c r="Q87">
        <v>7.3595360610174803</v>
      </c>
      <c r="R87" s="1">
        <v>1.8455049917441E-13</v>
      </c>
      <c r="T87" t="str">
        <f t="shared" si="4"/>
        <v>***</v>
      </c>
      <c r="U87" t="str">
        <f t="shared" si="5"/>
        <v>***</v>
      </c>
      <c r="V87" t="str">
        <f t="shared" si="6"/>
        <v>***</v>
      </c>
      <c r="W87" t="str">
        <f t="shared" si="7"/>
        <v>***</v>
      </c>
    </row>
    <row r="88" spans="1:23" x14ac:dyDescent="0.25">
      <c r="A88">
        <v>87</v>
      </c>
      <c r="B88" t="s">
        <v>363</v>
      </c>
      <c r="C88">
        <v>0.60466134032257501</v>
      </c>
      <c r="D88">
        <v>8.4502732924790394E-2</v>
      </c>
      <c r="E88">
        <v>7.1555240806322704</v>
      </c>
      <c r="F88" s="1">
        <v>8.3353854591676E-13</v>
      </c>
      <c r="G88">
        <v>0.60086732738792004</v>
      </c>
      <c r="H88">
        <v>8.4497066195103498E-2</v>
      </c>
      <c r="I88">
        <v>7.1111028399556302</v>
      </c>
      <c r="J88" s="1">
        <v>1.1511931653372001E-12</v>
      </c>
      <c r="K88">
        <v>0.56715252174543695</v>
      </c>
      <c r="L88">
        <v>8.4448605393328005E-2</v>
      </c>
      <c r="M88">
        <v>6.71594893845631</v>
      </c>
      <c r="N88" s="1">
        <v>1.8684621966649699E-11</v>
      </c>
      <c r="O88">
        <v>0.45713727500266299</v>
      </c>
      <c r="P88">
        <v>8.4278478000592905E-2</v>
      </c>
      <c r="Q88">
        <v>5.4241282691347097</v>
      </c>
      <c r="R88" s="1">
        <v>5.8238051574001202E-8</v>
      </c>
      <c r="T88" t="str">
        <f t="shared" si="4"/>
        <v>***</v>
      </c>
      <c r="U88" t="str">
        <f t="shared" si="5"/>
        <v>***</v>
      </c>
      <c r="V88" t="str">
        <f t="shared" si="6"/>
        <v>***</v>
      </c>
      <c r="W88" t="str">
        <f t="shared" si="7"/>
        <v>***</v>
      </c>
    </row>
    <row r="89" spans="1:23" x14ac:dyDescent="0.25">
      <c r="A89">
        <v>88</v>
      </c>
      <c r="B89" t="s">
        <v>364</v>
      </c>
      <c r="C89">
        <v>0.70122245524711502</v>
      </c>
      <c r="D89">
        <v>8.2938274209808802E-2</v>
      </c>
      <c r="E89">
        <v>8.4547509811119799</v>
      </c>
      <c r="F89" s="1">
        <v>2.7968358867383798E-17</v>
      </c>
      <c r="G89">
        <v>0.697627471782302</v>
      </c>
      <c r="H89">
        <v>8.2932161386384803E-2</v>
      </c>
      <c r="I89">
        <v>8.4120256860546903</v>
      </c>
      <c r="J89" s="1">
        <v>4.0298960770540898E-17</v>
      </c>
      <c r="K89">
        <v>0.66352711635153505</v>
      </c>
      <c r="L89">
        <v>8.2880797599019701E-2</v>
      </c>
      <c r="M89">
        <v>8.0058003249643406</v>
      </c>
      <c r="N89" s="1">
        <v>1.1869218323355001E-15</v>
      </c>
      <c r="O89">
        <v>0.55181481687407796</v>
      </c>
      <c r="P89">
        <v>8.27024097313801E-2</v>
      </c>
      <c r="Q89">
        <v>6.67229429790968</v>
      </c>
      <c r="R89" s="1">
        <v>2.5183490237674699E-11</v>
      </c>
      <c r="T89" t="str">
        <f t="shared" si="4"/>
        <v>***</v>
      </c>
      <c r="U89" t="str">
        <f t="shared" si="5"/>
        <v>***</v>
      </c>
      <c r="V89" t="str">
        <f t="shared" si="6"/>
        <v>***</v>
      </c>
      <c r="W89" t="str">
        <f t="shared" si="7"/>
        <v>***</v>
      </c>
    </row>
    <row r="90" spans="1:23" x14ac:dyDescent="0.25">
      <c r="A90">
        <v>89</v>
      </c>
      <c r="B90" t="s">
        <v>365</v>
      </c>
      <c r="C90">
        <v>0.89469984321760598</v>
      </c>
      <c r="D90">
        <v>7.88113877136115E-2</v>
      </c>
      <c r="E90">
        <v>11.3524183391975</v>
      </c>
      <c r="F90" s="1">
        <v>7.2139403551164905E-30</v>
      </c>
      <c r="G90">
        <v>0.89102844597789199</v>
      </c>
      <c r="H90">
        <v>7.8804683469837405E-2</v>
      </c>
      <c r="I90">
        <v>11.306795570328401</v>
      </c>
      <c r="J90" s="1">
        <v>1.2144419828438E-29</v>
      </c>
      <c r="K90">
        <v>0.85739120394690804</v>
      </c>
      <c r="L90">
        <v>7.8750254231647096E-2</v>
      </c>
      <c r="M90">
        <v>10.8874722032624</v>
      </c>
      <c r="N90" s="1">
        <v>1.3226041485745E-27</v>
      </c>
      <c r="O90">
        <v>0.74219128419782399</v>
      </c>
      <c r="P90">
        <v>7.85549590479106E-2</v>
      </c>
      <c r="Q90">
        <v>9.4480513158330606</v>
      </c>
      <c r="R90" s="1">
        <v>3.4519711152284399E-21</v>
      </c>
      <c r="T90" t="str">
        <f t="shared" si="4"/>
        <v>***</v>
      </c>
      <c r="U90" t="str">
        <f t="shared" si="5"/>
        <v>***</v>
      </c>
      <c r="V90" t="str">
        <f t="shared" si="6"/>
        <v>***</v>
      </c>
      <c r="W90" t="str">
        <f t="shared" si="7"/>
        <v>***</v>
      </c>
    </row>
    <row r="91" spans="1:23" x14ac:dyDescent="0.25">
      <c r="A91">
        <v>90</v>
      </c>
      <c r="B91" t="s">
        <v>366</v>
      </c>
      <c r="C91">
        <v>1.22005754130479</v>
      </c>
      <c r="D91">
        <v>7.2105533037936806E-2</v>
      </c>
      <c r="E91">
        <v>16.920442716412399</v>
      </c>
      <c r="F91" s="1">
        <v>3.1803090705178302E-64</v>
      </c>
      <c r="G91">
        <v>1.2161303384897</v>
      </c>
      <c r="H91">
        <v>7.2098067867001306E-2</v>
      </c>
      <c r="I91">
        <v>16.867724399120998</v>
      </c>
      <c r="J91" s="1">
        <v>7.7733799507058599E-64</v>
      </c>
      <c r="K91">
        <v>1.18198968272977</v>
      </c>
      <c r="L91">
        <v>7.2036710616393898E-2</v>
      </c>
      <c r="M91">
        <v>16.408157349438699</v>
      </c>
      <c r="N91" s="1">
        <v>1.6720348542451201E-60</v>
      </c>
      <c r="O91">
        <v>1.0638932368663001</v>
      </c>
      <c r="P91">
        <v>7.1815294798797294E-2</v>
      </c>
      <c r="Q91">
        <v>14.8142988181971</v>
      </c>
      <c r="R91" s="1">
        <v>1.18418505891357E-49</v>
      </c>
      <c r="T91" t="str">
        <f t="shared" si="4"/>
        <v>***</v>
      </c>
      <c r="U91" t="str">
        <f t="shared" si="5"/>
        <v>***</v>
      </c>
      <c r="V91" t="str">
        <f t="shared" si="6"/>
        <v>***</v>
      </c>
      <c r="W91" t="str">
        <f t="shared" si="7"/>
        <v>***</v>
      </c>
    </row>
    <row r="92" spans="1:23" x14ac:dyDescent="0.25">
      <c r="A92">
        <v>91</v>
      </c>
      <c r="B92" t="s">
        <v>367</v>
      </c>
      <c r="C92">
        <v>0.77139888035165005</v>
      </c>
      <c r="D92">
        <v>8.7245475607736905E-2</v>
      </c>
      <c r="E92">
        <v>8.8417064034349</v>
      </c>
      <c r="F92" s="1">
        <v>9.4267665340300897E-19</v>
      </c>
      <c r="G92">
        <v>0.76762762707903298</v>
      </c>
      <c r="H92">
        <v>8.7239178226110603E-2</v>
      </c>
      <c r="I92">
        <v>8.7991157492274805</v>
      </c>
      <c r="J92" s="1">
        <v>1.37898394562283E-18</v>
      </c>
      <c r="K92">
        <v>0.73176342360522495</v>
      </c>
      <c r="L92">
        <v>8.7185369987669001E-2</v>
      </c>
      <c r="M92">
        <v>8.3931905514505605</v>
      </c>
      <c r="N92" s="1">
        <v>4.7312385061636101E-17</v>
      </c>
      <c r="O92">
        <v>0.61182698524577595</v>
      </c>
      <c r="P92">
        <v>8.6995770928986499E-2</v>
      </c>
      <c r="Q92">
        <v>7.0328359495222204</v>
      </c>
      <c r="R92" s="1">
        <v>2.0237726698114598E-12</v>
      </c>
      <c r="T92" t="str">
        <f t="shared" si="4"/>
        <v>***</v>
      </c>
      <c r="U92" t="str">
        <f t="shared" si="5"/>
        <v>***</v>
      </c>
      <c r="V92" t="str">
        <f t="shared" si="6"/>
        <v>***</v>
      </c>
      <c r="W92" t="str">
        <f t="shared" si="7"/>
        <v>***</v>
      </c>
    </row>
    <row r="93" spans="1:23" x14ac:dyDescent="0.25">
      <c r="A93">
        <v>92</v>
      </c>
      <c r="B93" t="s">
        <v>368</v>
      </c>
      <c r="C93">
        <v>0.49159724031648999</v>
      </c>
      <c r="D93">
        <v>9.9473734441177006E-2</v>
      </c>
      <c r="E93">
        <v>4.9419803436372698</v>
      </c>
      <c r="F93" s="1">
        <v>7.7333014153162005E-7</v>
      </c>
      <c r="G93">
        <v>0.487985381294748</v>
      </c>
      <c r="H93">
        <v>9.9467729945850195E-2</v>
      </c>
      <c r="I93">
        <v>4.9059668051176502</v>
      </c>
      <c r="J93" s="1">
        <v>9.2968248400508798E-7</v>
      </c>
      <c r="K93">
        <v>0.45156471187830999</v>
      </c>
      <c r="L93">
        <v>9.9419348422954301E-2</v>
      </c>
      <c r="M93">
        <v>4.5420204320515403</v>
      </c>
      <c r="N93" s="1">
        <v>5.5717639405293903E-6</v>
      </c>
      <c r="O93">
        <v>0.330034336554268</v>
      </c>
      <c r="P93">
        <v>9.9250640127101095E-2</v>
      </c>
      <c r="Q93">
        <v>3.32526154120138</v>
      </c>
      <c r="R93">
        <v>8.8335627709945901E-4</v>
      </c>
      <c r="T93" t="str">
        <f t="shared" si="4"/>
        <v>***</v>
      </c>
      <c r="U93" t="str">
        <f t="shared" si="5"/>
        <v>***</v>
      </c>
      <c r="V93" t="str">
        <f t="shared" si="6"/>
        <v>***</v>
      </c>
      <c r="W93" t="str">
        <f t="shared" si="7"/>
        <v>***</v>
      </c>
    </row>
    <row r="94" spans="1:23" x14ac:dyDescent="0.25">
      <c r="A94">
        <v>93</v>
      </c>
      <c r="B94" t="s">
        <v>178</v>
      </c>
      <c r="C94">
        <v>1.6359443176399799</v>
      </c>
      <c r="D94">
        <v>3.99981410274734E-2</v>
      </c>
      <c r="E94">
        <v>40.900508764052397</v>
      </c>
      <c r="F94">
        <v>0</v>
      </c>
      <c r="G94">
        <v>1.6349949032860001</v>
      </c>
      <c r="H94">
        <v>3.9995104325596997E-2</v>
      </c>
      <c r="I94">
        <v>40.879875946206703</v>
      </c>
      <c r="J94">
        <v>0</v>
      </c>
      <c r="K94">
        <v>1.6292173841911599</v>
      </c>
      <c r="L94">
        <v>3.9972569950524998E-2</v>
      </c>
      <c r="M94">
        <v>40.758384717512001</v>
      </c>
      <c r="N94">
        <v>0</v>
      </c>
      <c r="O94">
        <v>1.59724842256369</v>
      </c>
      <c r="P94">
        <v>3.9862672211385002E-2</v>
      </c>
      <c r="Q94">
        <v>40.068774468850201</v>
      </c>
      <c r="R94">
        <v>0</v>
      </c>
      <c r="T94" t="str">
        <f t="shared" si="4"/>
        <v>***</v>
      </c>
      <c r="U94" t="str">
        <f t="shared" si="5"/>
        <v>***</v>
      </c>
      <c r="V94" t="str">
        <f t="shared" si="6"/>
        <v>***</v>
      </c>
      <c r="W94" t="str">
        <f t="shared" si="7"/>
        <v>***</v>
      </c>
    </row>
    <row r="95" spans="1:23" x14ac:dyDescent="0.25">
      <c r="A95">
        <v>94</v>
      </c>
      <c r="B95" t="s">
        <v>179</v>
      </c>
      <c r="C95">
        <v>1.8442349653355199</v>
      </c>
      <c r="D95">
        <v>4.02403481726194E-2</v>
      </c>
      <c r="E95">
        <v>45.830492256783899</v>
      </c>
      <c r="F95">
        <v>0</v>
      </c>
      <c r="G95">
        <v>1.84290315858749</v>
      </c>
      <c r="H95">
        <v>4.0236689411287101E-2</v>
      </c>
      <c r="I95">
        <v>45.8015603557714</v>
      </c>
      <c r="J95">
        <v>0</v>
      </c>
      <c r="K95">
        <v>1.8330399175021801</v>
      </c>
      <c r="L95">
        <v>4.0209467600863101E-2</v>
      </c>
      <c r="M95">
        <v>45.587271527634798</v>
      </c>
      <c r="N95">
        <v>0</v>
      </c>
      <c r="O95">
        <v>1.78672245731752</v>
      </c>
      <c r="P95">
        <v>4.0078861343971199E-2</v>
      </c>
      <c r="Q95">
        <v>44.580170129665802</v>
      </c>
      <c r="R95">
        <v>0</v>
      </c>
      <c r="T95" t="str">
        <f t="shared" si="4"/>
        <v>***</v>
      </c>
      <c r="U95" t="str">
        <f t="shared" si="5"/>
        <v>***</v>
      </c>
      <c r="V95" t="str">
        <f t="shared" si="6"/>
        <v>***</v>
      </c>
      <c r="W95" t="str">
        <f t="shared" si="7"/>
        <v>***</v>
      </c>
    </row>
    <row r="96" spans="1:23" x14ac:dyDescent="0.25">
      <c r="A96">
        <v>95</v>
      </c>
      <c r="B96" t="s">
        <v>180</v>
      </c>
      <c r="C96">
        <v>1.3141558277286201</v>
      </c>
      <c r="D96">
        <v>4.4262105467910498E-2</v>
      </c>
      <c r="E96">
        <v>29.690314408594102</v>
      </c>
      <c r="F96" s="1">
        <v>1.02408001642672E-193</v>
      </c>
      <c r="G96">
        <v>1.31256459017369</v>
      </c>
      <c r="H96">
        <v>4.4258109577356798E-2</v>
      </c>
      <c r="I96">
        <v>29.657041448630299</v>
      </c>
      <c r="J96" s="1">
        <v>2.7517705072567501E-193</v>
      </c>
      <c r="K96">
        <v>1.2990503401745199</v>
      </c>
      <c r="L96">
        <v>4.42276500007001E-2</v>
      </c>
      <c r="M96">
        <v>29.371905135225401</v>
      </c>
      <c r="N96" s="1">
        <v>1.2550697859507599E-189</v>
      </c>
      <c r="O96">
        <v>1.24464462027703</v>
      </c>
      <c r="P96">
        <v>4.4095391310244703E-2</v>
      </c>
      <c r="Q96">
        <v>28.226183809550701</v>
      </c>
      <c r="R96" s="1">
        <v>2.7909231220522299E-175</v>
      </c>
      <c r="T96" t="str">
        <f t="shared" si="4"/>
        <v>***</v>
      </c>
      <c r="U96" t="str">
        <f t="shared" si="5"/>
        <v>***</v>
      </c>
      <c r="V96" t="str">
        <f t="shared" si="6"/>
        <v>***</v>
      </c>
      <c r="W96" t="str">
        <f t="shared" si="7"/>
        <v>***</v>
      </c>
    </row>
    <row r="97" spans="1:23" x14ac:dyDescent="0.25">
      <c r="A97">
        <v>96</v>
      </c>
      <c r="B97" t="s">
        <v>181</v>
      </c>
      <c r="C97">
        <v>1.2438268786573801</v>
      </c>
      <c r="D97">
        <v>4.5933182337233799E-2</v>
      </c>
      <c r="E97">
        <v>27.079048639073399</v>
      </c>
      <c r="F97" s="1">
        <v>1.7382025781715001E-161</v>
      </c>
      <c r="G97">
        <v>1.24229719969059</v>
      </c>
      <c r="H97">
        <v>4.5928954609329803E-2</v>
      </c>
      <c r="I97">
        <v>27.048235916918401</v>
      </c>
      <c r="J97" s="1">
        <v>4.0063936953089804E-161</v>
      </c>
      <c r="K97">
        <v>1.2265468252181999</v>
      </c>
      <c r="L97">
        <v>4.5896639961184399E-2</v>
      </c>
      <c r="M97">
        <v>26.724109352133699</v>
      </c>
      <c r="N97" s="1">
        <v>2.4696993977120301E-157</v>
      </c>
      <c r="O97">
        <v>1.1643973076456799</v>
      </c>
      <c r="P97">
        <v>4.5756101699931301E-2</v>
      </c>
      <c r="Q97">
        <v>25.447913270273901</v>
      </c>
      <c r="R97" s="1">
        <v>7.44512933336859E-143</v>
      </c>
      <c r="T97" t="str">
        <f t="shared" si="4"/>
        <v>***</v>
      </c>
      <c r="U97" t="str">
        <f t="shared" si="5"/>
        <v>***</v>
      </c>
      <c r="V97" t="str">
        <f t="shared" si="6"/>
        <v>***</v>
      </c>
      <c r="W97" t="str">
        <f t="shared" si="7"/>
        <v>***</v>
      </c>
    </row>
    <row r="98" spans="1:23" x14ac:dyDescent="0.25">
      <c r="A98">
        <v>97</v>
      </c>
      <c r="B98" t="s">
        <v>182</v>
      </c>
      <c r="C98">
        <v>0.85391321420142097</v>
      </c>
      <c r="D98">
        <v>5.1036453957993402E-2</v>
      </c>
      <c r="E98">
        <v>16.7314370019565</v>
      </c>
      <c r="F98" s="1">
        <v>7.7349359014665096E-63</v>
      </c>
      <c r="G98">
        <v>0.85220127271579005</v>
      </c>
      <c r="H98">
        <v>5.1032474011507997E-2</v>
      </c>
      <c r="I98">
        <v>16.699195741982201</v>
      </c>
      <c r="J98" s="1">
        <v>1.3284332556541801E-62</v>
      </c>
      <c r="K98">
        <v>0.83467203578683702</v>
      </c>
      <c r="L98">
        <v>5.1000524848247498E-2</v>
      </c>
      <c r="M98">
        <v>16.365949924445101</v>
      </c>
      <c r="N98" s="1">
        <v>3.3476329711214597E-60</v>
      </c>
      <c r="O98">
        <v>0.76970819818443903</v>
      </c>
      <c r="P98">
        <v>5.0867357502918598E-2</v>
      </c>
      <c r="Q98">
        <v>15.1316725690002</v>
      </c>
      <c r="R98" s="1">
        <v>1.00118090863795E-51</v>
      </c>
      <c r="T98" t="str">
        <f t="shared" si="4"/>
        <v>***</v>
      </c>
      <c r="U98" t="str">
        <f t="shared" si="5"/>
        <v>***</v>
      </c>
      <c r="V98" t="str">
        <f t="shared" si="6"/>
        <v>***</v>
      </c>
      <c r="W98" t="str">
        <f t="shared" si="7"/>
        <v>***</v>
      </c>
    </row>
    <row r="99" spans="1:23" x14ac:dyDescent="0.25">
      <c r="A99">
        <v>98</v>
      </c>
      <c r="B99" t="s">
        <v>183</v>
      </c>
      <c r="C99">
        <v>1.6596435269679499</v>
      </c>
      <c r="D99">
        <v>4.4669999217140099E-2</v>
      </c>
      <c r="E99">
        <v>37.153426372372302</v>
      </c>
      <c r="F99" s="1">
        <v>3.8596711976486401E-302</v>
      </c>
      <c r="G99">
        <v>1.65748242240888</v>
      </c>
      <c r="H99">
        <v>4.4664886579467197E-2</v>
      </c>
      <c r="I99">
        <v>37.109294332582898</v>
      </c>
      <c r="J99" s="1">
        <v>1.989466272248E-301</v>
      </c>
      <c r="K99">
        <v>1.6383055895918099</v>
      </c>
      <c r="L99">
        <v>4.46250715818566E-2</v>
      </c>
      <c r="M99">
        <v>36.712671409089801</v>
      </c>
      <c r="N99" s="1">
        <v>4.5851716930769499E-295</v>
      </c>
      <c r="O99">
        <v>1.56616082006209</v>
      </c>
      <c r="P99">
        <v>4.4454692388195903E-2</v>
      </c>
      <c r="Q99">
        <v>35.230495048436303</v>
      </c>
      <c r="R99" s="1">
        <v>6.8260566879541307E-272</v>
      </c>
      <c r="T99" t="str">
        <f t="shared" si="4"/>
        <v>***</v>
      </c>
      <c r="U99" t="str">
        <f t="shared" si="5"/>
        <v>***</v>
      </c>
      <c r="V99" t="str">
        <f t="shared" si="6"/>
        <v>***</v>
      </c>
      <c r="W99" t="str">
        <f t="shared" si="7"/>
        <v>***</v>
      </c>
    </row>
    <row r="100" spans="1:23" x14ac:dyDescent="0.25">
      <c r="A100">
        <v>99</v>
      </c>
      <c r="B100" t="s">
        <v>184</v>
      </c>
      <c r="C100">
        <v>0.75079269703562301</v>
      </c>
      <c r="D100">
        <v>5.5999265129771297E-2</v>
      </c>
      <c r="E100">
        <v>13.407188385343201</v>
      </c>
      <c r="F100" s="1">
        <v>5.4880246465293604E-41</v>
      </c>
      <c r="G100">
        <v>0.74824353191332504</v>
      </c>
      <c r="H100">
        <v>5.5994727791942499E-2</v>
      </c>
      <c r="I100">
        <v>13.362749698392101</v>
      </c>
      <c r="J100" s="1">
        <v>9.9807956173713193E-41</v>
      </c>
      <c r="K100">
        <v>0.72678129328285501</v>
      </c>
      <c r="L100">
        <v>5.5959030954589303E-2</v>
      </c>
      <c r="M100">
        <v>12.987739081340401</v>
      </c>
      <c r="N100" s="1">
        <v>1.43607005376988E-38</v>
      </c>
      <c r="O100">
        <v>0.65217083887590799</v>
      </c>
      <c r="P100">
        <v>5.5818859672781801E-2</v>
      </c>
      <c r="Q100">
        <v>11.6837005037191</v>
      </c>
      <c r="R100" s="1">
        <v>1.54423256474313E-31</v>
      </c>
      <c r="T100" t="str">
        <f t="shared" si="4"/>
        <v>***</v>
      </c>
      <c r="U100" t="str">
        <f t="shared" si="5"/>
        <v>***</v>
      </c>
      <c r="V100" t="str">
        <f t="shared" si="6"/>
        <v>***</v>
      </c>
      <c r="W100" t="str">
        <f t="shared" si="7"/>
        <v>***</v>
      </c>
    </row>
    <row r="101" spans="1:23" x14ac:dyDescent="0.25">
      <c r="A101">
        <v>100</v>
      </c>
      <c r="B101" t="s">
        <v>439</v>
      </c>
      <c r="C101">
        <v>2.2408422954934499</v>
      </c>
      <c r="D101">
        <v>0.194469008361046</v>
      </c>
      <c r="E101">
        <v>11.5228761352717</v>
      </c>
      <c r="F101" s="1">
        <v>1.01176395160092E-30</v>
      </c>
      <c r="G101">
        <v>2.2343949481434402</v>
      </c>
      <c r="H101">
        <v>0.194456594971844</v>
      </c>
      <c r="I101">
        <v>11.4904559985068</v>
      </c>
      <c r="J101" s="1">
        <v>1.4733216190770999E-30</v>
      </c>
      <c r="K101">
        <v>2.1771322878098198</v>
      </c>
      <c r="L101">
        <v>0.19435978889174699</v>
      </c>
      <c r="M101">
        <v>11.2015571750925</v>
      </c>
      <c r="N101" s="1">
        <v>4.0062879966760498E-29</v>
      </c>
      <c r="O101">
        <v>1.91375998393428</v>
      </c>
      <c r="P101">
        <v>0.19387617358688899</v>
      </c>
      <c r="Q101">
        <v>9.8710426790871306</v>
      </c>
      <c r="R101" s="1">
        <v>5.5583783716856405E-23</v>
      </c>
      <c r="T101" t="str">
        <f t="shared" si="4"/>
        <v>***</v>
      </c>
      <c r="U101" t="str">
        <f t="shared" si="5"/>
        <v>***</v>
      </c>
      <c r="V101" t="str">
        <f t="shared" si="6"/>
        <v>***</v>
      </c>
      <c r="W101" t="str">
        <f t="shared" si="7"/>
        <v>***</v>
      </c>
    </row>
    <row r="102" spans="1:23" x14ac:dyDescent="0.25">
      <c r="A102">
        <v>101</v>
      </c>
      <c r="B102" t="s">
        <v>442</v>
      </c>
      <c r="C102">
        <v>1.1515008992073099</v>
      </c>
      <c r="D102">
        <v>0.32515951159095602</v>
      </c>
      <c r="E102">
        <v>3.5413415820844301</v>
      </c>
      <c r="F102">
        <v>3.9809783624133701E-4</v>
      </c>
      <c r="G102">
        <v>1.1442844105839101</v>
      </c>
      <c r="H102">
        <v>0.32514860789457201</v>
      </c>
      <c r="I102">
        <v>3.51926590734457</v>
      </c>
      <c r="J102">
        <v>4.3274274290190602E-4</v>
      </c>
      <c r="K102">
        <v>1.0850660966946799</v>
      </c>
      <c r="L102">
        <v>0.32509576072162</v>
      </c>
      <c r="M102">
        <v>3.3376814704877802</v>
      </c>
      <c r="N102">
        <v>8.4480535505140301E-4</v>
      </c>
      <c r="O102">
        <v>0.82085122964933399</v>
      </c>
      <c r="P102">
        <v>0.32480654174925899</v>
      </c>
      <c r="Q102">
        <v>2.5272004228381801</v>
      </c>
      <c r="R102">
        <v>1.14975867981868E-2</v>
      </c>
      <c r="T102" t="str">
        <f t="shared" si="4"/>
        <v>***</v>
      </c>
      <c r="U102" t="str">
        <f t="shared" si="5"/>
        <v>***</v>
      </c>
      <c r="V102" t="str">
        <f t="shared" si="6"/>
        <v>***</v>
      </c>
      <c r="W102" t="str">
        <f t="shared" si="7"/>
        <v>*</v>
      </c>
    </row>
    <row r="103" spans="1:23" x14ac:dyDescent="0.25">
      <c r="A103">
        <v>102</v>
      </c>
      <c r="B103" t="s">
        <v>443</v>
      </c>
      <c r="C103">
        <v>1.08702728082129</v>
      </c>
      <c r="D103">
        <v>0.34204394154304402</v>
      </c>
      <c r="E103">
        <v>3.1780340149205601</v>
      </c>
      <c r="F103">
        <v>1.4827735412127801E-3</v>
      </c>
      <c r="G103">
        <v>1.07998451975581</v>
      </c>
      <c r="H103">
        <v>0.34203058589764002</v>
      </c>
      <c r="I103">
        <v>3.1575670840122401</v>
      </c>
      <c r="J103">
        <v>1.5909162692383399E-3</v>
      </c>
      <c r="K103">
        <v>1.01821232888476</v>
      </c>
      <c r="L103">
        <v>0.34197767656339401</v>
      </c>
      <c r="M103">
        <v>2.9774233777976198</v>
      </c>
      <c r="N103">
        <v>2.90682292611009E-3</v>
      </c>
      <c r="O103">
        <v>0.75309115900085699</v>
      </c>
      <c r="P103">
        <v>0.34170880104767098</v>
      </c>
      <c r="Q103">
        <v>2.2038974609137898</v>
      </c>
      <c r="R103">
        <v>2.7531556169064799E-2</v>
      </c>
      <c r="T103" t="str">
        <f t="shared" si="4"/>
        <v>**</v>
      </c>
      <c r="U103" t="str">
        <f t="shared" si="5"/>
        <v>**</v>
      </c>
      <c r="V103" t="str">
        <f t="shared" si="6"/>
        <v>**</v>
      </c>
      <c r="W103" t="str">
        <f t="shared" si="7"/>
        <v>*</v>
      </c>
    </row>
    <row r="104" spans="1:23" x14ac:dyDescent="0.25">
      <c r="A104">
        <v>103</v>
      </c>
      <c r="B104" t="s">
        <v>444</v>
      </c>
      <c r="C104">
        <v>1.3324694719118999</v>
      </c>
      <c r="D104">
        <v>0.31144823573696001</v>
      </c>
      <c r="E104">
        <v>4.2783015571077403</v>
      </c>
      <c r="F104" s="1">
        <v>1.8832477682570801E-5</v>
      </c>
      <c r="G104">
        <v>1.3252146602278501</v>
      </c>
      <c r="H104">
        <v>0.31143272483397899</v>
      </c>
      <c r="I104">
        <v>4.2552196816641699</v>
      </c>
      <c r="J104" s="1">
        <v>2.0884386373958701E-5</v>
      </c>
      <c r="K104">
        <v>1.2615802824524101</v>
      </c>
      <c r="L104">
        <v>0.31136462661343101</v>
      </c>
      <c r="M104">
        <v>4.0517778020388304</v>
      </c>
      <c r="N104" s="1">
        <v>5.0829926458936197E-5</v>
      </c>
      <c r="O104">
        <v>0.99998549431526595</v>
      </c>
      <c r="P104">
        <v>0.311064704410074</v>
      </c>
      <c r="Q104">
        <v>3.2147186104309502</v>
      </c>
      <c r="R104">
        <v>1.30572449100935E-3</v>
      </c>
      <c r="T104" t="str">
        <f t="shared" si="4"/>
        <v>***</v>
      </c>
      <c r="U104" t="str">
        <f t="shared" si="5"/>
        <v>***</v>
      </c>
      <c r="V104" t="str">
        <f t="shared" si="6"/>
        <v>***</v>
      </c>
      <c r="W104" t="str">
        <f t="shared" si="7"/>
        <v>**</v>
      </c>
    </row>
    <row r="105" spans="1:23" x14ac:dyDescent="0.25">
      <c r="A105">
        <v>104</v>
      </c>
      <c r="B105" t="s">
        <v>445</v>
      </c>
      <c r="C105">
        <v>1.1691263492050901</v>
      </c>
      <c r="D105">
        <v>0.34258226872449898</v>
      </c>
      <c r="E105">
        <v>3.4126878590593002</v>
      </c>
      <c r="F105">
        <v>6.4325574323346405E-4</v>
      </c>
      <c r="G105">
        <v>1.1623426270809301</v>
      </c>
      <c r="H105">
        <v>0.34256526834811302</v>
      </c>
      <c r="I105">
        <v>3.3930545051629899</v>
      </c>
      <c r="J105">
        <v>6.9117883855971199E-4</v>
      </c>
      <c r="K105">
        <v>1.0987415017901601</v>
      </c>
      <c r="L105">
        <v>0.34251113659579902</v>
      </c>
      <c r="M105">
        <v>3.2079000779668001</v>
      </c>
      <c r="N105">
        <v>1.3370794482939501E-3</v>
      </c>
      <c r="O105">
        <v>0.83948826157506196</v>
      </c>
      <c r="P105">
        <v>0.34226296740124701</v>
      </c>
      <c r="Q105">
        <v>2.4527580881717101</v>
      </c>
      <c r="R105">
        <v>1.4176564146407999E-2</v>
      </c>
      <c r="T105" t="str">
        <f t="shared" si="4"/>
        <v>***</v>
      </c>
      <c r="U105" t="str">
        <f t="shared" si="5"/>
        <v>***</v>
      </c>
      <c r="V105" t="str">
        <f t="shared" si="6"/>
        <v>**</v>
      </c>
      <c r="W105" t="str">
        <f t="shared" si="7"/>
        <v>*</v>
      </c>
    </row>
    <row r="106" spans="1:23" x14ac:dyDescent="0.25">
      <c r="A106">
        <v>105</v>
      </c>
      <c r="B106" t="s">
        <v>446</v>
      </c>
      <c r="C106">
        <v>-0.31754962244830798</v>
      </c>
      <c r="D106">
        <v>0.71138638248687103</v>
      </c>
      <c r="E106">
        <v>-0.44638136217650798</v>
      </c>
      <c r="F106">
        <v>0.655321793454122</v>
      </c>
      <c r="G106">
        <v>-0.32448501572300298</v>
      </c>
      <c r="H106">
        <v>0.71137188578330401</v>
      </c>
      <c r="I106">
        <v>-0.45613978034246699</v>
      </c>
      <c r="J106">
        <v>0.64828946582756397</v>
      </c>
      <c r="K106">
        <v>-0.384909002916002</v>
      </c>
      <c r="L106">
        <v>0.71136374337743802</v>
      </c>
      <c r="M106">
        <v>-0.54108605688633704</v>
      </c>
      <c r="N106">
        <v>0.58844826823422203</v>
      </c>
      <c r="O106">
        <v>-0.64707965367615505</v>
      </c>
      <c r="P106">
        <v>0.71134304576872198</v>
      </c>
      <c r="Q106">
        <v>-0.90965907029691995</v>
      </c>
      <c r="R106">
        <v>0.36300233584563701</v>
      </c>
      <c r="T106" t="str">
        <f t="shared" si="4"/>
        <v/>
      </c>
      <c r="U106" t="str">
        <f t="shared" si="5"/>
        <v/>
      </c>
      <c r="V106" t="str">
        <f t="shared" si="6"/>
        <v/>
      </c>
      <c r="W106" t="str">
        <f t="shared" si="7"/>
        <v/>
      </c>
    </row>
    <row r="107" spans="1:23" x14ac:dyDescent="0.25">
      <c r="A107">
        <v>106</v>
      </c>
      <c r="B107" t="s">
        <v>447</v>
      </c>
      <c r="C107">
        <v>1.33819163845881</v>
      </c>
      <c r="D107">
        <v>0.32632545318890699</v>
      </c>
      <c r="E107">
        <v>4.1007884165386903</v>
      </c>
      <c r="F107" s="1">
        <v>4.1174490350062803E-5</v>
      </c>
      <c r="G107">
        <v>1.33119854198737</v>
      </c>
      <c r="H107">
        <v>0.32630398616406903</v>
      </c>
      <c r="I107">
        <v>4.0796269688168296</v>
      </c>
      <c r="J107" s="1">
        <v>4.51080270174018E-5</v>
      </c>
      <c r="K107">
        <v>1.2707067954045601</v>
      </c>
      <c r="L107">
        <v>0.32624542738343998</v>
      </c>
      <c r="M107">
        <v>3.89494131947199</v>
      </c>
      <c r="N107" s="1">
        <v>9.8222505700830206E-5</v>
      </c>
      <c r="O107">
        <v>1.0084246431611801</v>
      </c>
      <c r="P107">
        <v>0.32601317006355801</v>
      </c>
      <c r="Q107">
        <v>3.09320216408616</v>
      </c>
      <c r="R107">
        <v>1.9800919643164E-3</v>
      </c>
      <c r="T107" t="str">
        <f t="shared" si="4"/>
        <v>***</v>
      </c>
      <c r="U107" t="str">
        <f t="shared" si="5"/>
        <v>***</v>
      </c>
      <c r="V107" t="str">
        <f t="shared" si="6"/>
        <v>***</v>
      </c>
      <c r="W107" t="str">
        <f t="shared" si="7"/>
        <v>**</v>
      </c>
    </row>
    <row r="108" spans="1:23" x14ac:dyDescent="0.25">
      <c r="A108">
        <v>107</v>
      </c>
      <c r="B108" t="s">
        <v>448</v>
      </c>
      <c r="C108">
        <v>0.66570133739680903</v>
      </c>
      <c r="D108">
        <v>0.45450153738390398</v>
      </c>
      <c r="E108">
        <v>1.4646844567975801</v>
      </c>
      <c r="F108">
        <v>0.14300702752469299</v>
      </c>
      <c r="G108">
        <v>0.65844548165578198</v>
      </c>
      <c r="H108">
        <v>0.454482734118826</v>
      </c>
      <c r="I108">
        <v>1.4487799694578301</v>
      </c>
      <c r="J108">
        <v>0.147399039342794</v>
      </c>
      <c r="K108">
        <v>0.59844495475401605</v>
      </c>
      <c r="L108">
        <v>0.45444265874887002</v>
      </c>
      <c r="M108">
        <v>1.31687671311844</v>
      </c>
      <c r="N108">
        <v>0.187879953352521</v>
      </c>
      <c r="O108">
        <v>0.33786421609647699</v>
      </c>
      <c r="P108">
        <v>0.45430942856069501</v>
      </c>
      <c r="Q108">
        <v>0.74368744044531498</v>
      </c>
      <c r="R108">
        <v>0.45706558946876802</v>
      </c>
      <c r="T108" t="str">
        <f t="shared" si="4"/>
        <v/>
      </c>
      <c r="U108" t="str">
        <f t="shared" si="5"/>
        <v/>
      </c>
      <c r="V108" t="str">
        <f t="shared" si="6"/>
        <v/>
      </c>
      <c r="W108" t="str">
        <f t="shared" si="7"/>
        <v/>
      </c>
    </row>
    <row r="109" spans="1:23" x14ac:dyDescent="0.25">
      <c r="A109">
        <v>108</v>
      </c>
      <c r="B109" t="s">
        <v>449</v>
      </c>
      <c r="C109">
        <v>1.0355536605807001</v>
      </c>
      <c r="D109">
        <v>0.38682476245858199</v>
      </c>
      <c r="E109">
        <v>2.677061452837</v>
      </c>
      <c r="F109">
        <v>7.4271011186940296E-3</v>
      </c>
      <c r="G109">
        <v>1.02828818085998</v>
      </c>
      <c r="H109">
        <v>0.38680360525111201</v>
      </c>
      <c r="I109">
        <v>2.6584244999278601</v>
      </c>
      <c r="J109">
        <v>7.8506938607297901E-3</v>
      </c>
      <c r="K109">
        <v>0.96689891583660303</v>
      </c>
      <c r="L109">
        <v>0.38674019555358102</v>
      </c>
      <c r="M109">
        <v>2.5001252183072999</v>
      </c>
      <c r="N109">
        <v>1.2414941610349801E-2</v>
      </c>
      <c r="O109">
        <v>0.70855908400118195</v>
      </c>
      <c r="P109">
        <v>0.386557871411495</v>
      </c>
      <c r="Q109">
        <v>1.83299613435348</v>
      </c>
      <c r="R109">
        <v>6.6803145959555499E-2</v>
      </c>
      <c r="T109" t="str">
        <f t="shared" si="4"/>
        <v>**</v>
      </c>
      <c r="U109" t="str">
        <f t="shared" si="5"/>
        <v>**</v>
      </c>
      <c r="V109" t="str">
        <f t="shared" si="6"/>
        <v>*</v>
      </c>
      <c r="W109" t="str">
        <f t="shared" si="7"/>
        <v>^</v>
      </c>
    </row>
    <row r="110" spans="1:23" x14ac:dyDescent="0.25">
      <c r="A110">
        <v>109</v>
      </c>
      <c r="B110" t="s">
        <v>450</v>
      </c>
      <c r="C110">
        <v>0.71721809390549796</v>
      </c>
      <c r="D110">
        <v>0.45483272620168902</v>
      </c>
      <c r="E110">
        <v>1.57688322011257</v>
      </c>
      <c r="F110">
        <v>0.114822398211748</v>
      </c>
      <c r="G110">
        <v>0.71018053712465301</v>
      </c>
      <c r="H110">
        <v>0.454813436343178</v>
      </c>
      <c r="I110">
        <v>1.56147659760163</v>
      </c>
      <c r="J110">
        <v>0.118411341342849</v>
      </c>
      <c r="K110">
        <v>0.65237246791121095</v>
      </c>
      <c r="L110">
        <v>0.45477079188193298</v>
      </c>
      <c r="M110">
        <v>1.4345082831981399</v>
      </c>
      <c r="N110">
        <v>0.151427267024145</v>
      </c>
      <c r="O110">
        <v>0.39489051598639302</v>
      </c>
      <c r="P110">
        <v>0.45462653681807103</v>
      </c>
      <c r="Q110">
        <v>0.86860419268578204</v>
      </c>
      <c r="R110">
        <v>0.38506366044720503</v>
      </c>
      <c r="T110" t="str">
        <f t="shared" si="4"/>
        <v/>
      </c>
      <c r="U110" t="str">
        <f t="shared" si="5"/>
        <v/>
      </c>
      <c r="V110" t="str">
        <f t="shared" si="6"/>
        <v/>
      </c>
      <c r="W110" t="str">
        <f t="shared" si="7"/>
        <v/>
      </c>
    </row>
    <row r="111" spans="1:23" x14ac:dyDescent="0.25">
      <c r="A111">
        <v>110</v>
      </c>
      <c r="B111" t="s">
        <v>451</v>
      </c>
      <c r="C111">
        <v>1.2343556414414301</v>
      </c>
      <c r="D111">
        <v>0.36349441823670298</v>
      </c>
      <c r="E111">
        <v>3.3958035653731402</v>
      </c>
      <c r="F111">
        <v>6.8427448534459298E-4</v>
      </c>
      <c r="G111">
        <v>1.22732119922325</v>
      </c>
      <c r="H111">
        <v>0.36347192346340201</v>
      </c>
      <c r="I111">
        <v>3.3766602590057402</v>
      </c>
      <c r="J111">
        <v>7.3371615444068998E-4</v>
      </c>
      <c r="K111">
        <v>1.1714274998307601</v>
      </c>
      <c r="L111">
        <v>0.363408927781952</v>
      </c>
      <c r="M111">
        <v>3.2234417216453899</v>
      </c>
      <c r="N111">
        <v>1.2666006894516001E-3</v>
      </c>
      <c r="O111">
        <v>0.90637897956445201</v>
      </c>
      <c r="P111">
        <v>0.36319805248433601</v>
      </c>
      <c r="Q111">
        <v>2.4955502194041701</v>
      </c>
      <c r="R111">
        <v>1.25761952165695E-2</v>
      </c>
      <c r="T111" t="str">
        <f t="shared" si="4"/>
        <v>***</v>
      </c>
      <c r="U111" t="str">
        <f t="shared" si="5"/>
        <v>***</v>
      </c>
      <c r="V111" t="str">
        <f t="shared" si="6"/>
        <v>**</v>
      </c>
      <c r="W111" t="str">
        <f t="shared" si="7"/>
        <v>*</v>
      </c>
    </row>
    <row r="112" spans="1:23" x14ac:dyDescent="0.25">
      <c r="A112">
        <v>111</v>
      </c>
      <c r="B112" t="s">
        <v>452</v>
      </c>
      <c r="C112">
        <v>1.1342015274856301</v>
      </c>
      <c r="D112">
        <v>0.38755712693927102</v>
      </c>
      <c r="E112">
        <v>2.92654024051363</v>
      </c>
      <c r="F112">
        <v>3.4275516116949898E-3</v>
      </c>
      <c r="G112">
        <v>1.12718431805201</v>
      </c>
      <c r="H112">
        <v>0.38753514714465598</v>
      </c>
      <c r="I112">
        <v>2.9085989396240799</v>
      </c>
      <c r="J112">
        <v>3.6305227692605101E-3</v>
      </c>
      <c r="K112">
        <v>1.07262726643569</v>
      </c>
      <c r="L112">
        <v>0.38747271321072702</v>
      </c>
      <c r="M112">
        <v>2.7682652993743599</v>
      </c>
      <c r="N112">
        <v>5.6355559875725398E-3</v>
      </c>
      <c r="O112">
        <v>0.81183986312533496</v>
      </c>
      <c r="P112">
        <v>0.38727517963172597</v>
      </c>
      <c r="Q112">
        <v>2.09628684156145</v>
      </c>
      <c r="R112">
        <v>3.6056753302587299E-2</v>
      </c>
      <c r="T112" t="str">
        <f t="shared" si="4"/>
        <v>**</v>
      </c>
      <c r="U112" t="str">
        <f t="shared" si="5"/>
        <v>**</v>
      </c>
      <c r="V112" t="str">
        <f t="shared" si="6"/>
        <v>**</v>
      </c>
      <c r="W112" t="str">
        <f t="shared" si="7"/>
        <v>*</v>
      </c>
    </row>
    <row r="113" spans="1:23" x14ac:dyDescent="0.25">
      <c r="A113">
        <v>112</v>
      </c>
      <c r="B113" t="s">
        <v>453</v>
      </c>
      <c r="C113">
        <v>1.31916963417567</v>
      </c>
      <c r="D113">
        <v>0.36415877031300398</v>
      </c>
      <c r="E113">
        <v>3.6225123262630898</v>
      </c>
      <c r="F113">
        <v>2.9175555363461698E-4</v>
      </c>
      <c r="G113">
        <v>1.31062344333601</v>
      </c>
      <c r="H113">
        <v>0.36413837534034499</v>
      </c>
      <c r="I113">
        <v>3.5992455947852902</v>
      </c>
      <c r="J113">
        <v>3.19141679077165E-4</v>
      </c>
      <c r="K113">
        <v>1.25655829955746</v>
      </c>
      <c r="L113">
        <v>0.36406586969253901</v>
      </c>
      <c r="M113">
        <v>3.45145866218839</v>
      </c>
      <c r="N113">
        <v>5.5756516015465396E-4</v>
      </c>
      <c r="O113">
        <v>0.99628184074202497</v>
      </c>
      <c r="P113">
        <v>0.36381612075540398</v>
      </c>
      <c r="Q113">
        <v>2.7384213725148001</v>
      </c>
      <c r="R113">
        <v>6.1734920588174102E-3</v>
      </c>
      <c r="T113" t="str">
        <f t="shared" si="4"/>
        <v>***</v>
      </c>
      <c r="U113" t="str">
        <f t="shared" si="5"/>
        <v>***</v>
      </c>
      <c r="V113" t="str">
        <f t="shared" si="6"/>
        <v>***</v>
      </c>
      <c r="W113" t="str">
        <f t="shared" si="7"/>
        <v>**</v>
      </c>
    </row>
    <row r="114" spans="1:23" x14ac:dyDescent="0.25">
      <c r="A114">
        <v>113</v>
      </c>
      <c r="B114" t="s">
        <v>454</v>
      </c>
      <c r="C114">
        <v>1.3663184973187901</v>
      </c>
      <c r="D114">
        <v>0.36452246574147301</v>
      </c>
      <c r="E114">
        <v>3.7482422229849899</v>
      </c>
      <c r="F114">
        <v>1.78078233335214E-4</v>
      </c>
      <c r="G114">
        <v>1.3574027518814</v>
      </c>
      <c r="H114">
        <v>0.36450426889688498</v>
      </c>
      <c r="I114">
        <v>3.7239694228804798</v>
      </c>
      <c r="J114">
        <v>1.96114689217277E-4</v>
      </c>
      <c r="K114">
        <v>1.3038850272039499</v>
      </c>
      <c r="L114">
        <v>0.364441571125523</v>
      </c>
      <c r="M114">
        <v>3.5777615138061698</v>
      </c>
      <c r="N114">
        <v>3.46549425684999E-4</v>
      </c>
      <c r="O114">
        <v>1.0453008330745499</v>
      </c>
      <c r="P114">
        <v>0.36417622624665802</v>
      </c>
      <c r="Q114">
        <v>2.8703159562276501</v>
      </c>
      <c r="R114">
        <v>4.1006183097573E-3</v>
      </c>
      <c r="T114" t="str">
        <f t="shared" si="4"/>
        <v>***</v>
      </c>
      <c r="U114" t="str">
        <f t="shared" si="5"/>
        <v>***</v>
      </c>
      <c r="V114" t="str">
        <f t="shared" si="6"/>
        <v>***</v>
      </c>
      <c r="W114" t="str">
        <f t="shared" si="7"/>
        <v>**</v>
      </c>
    </row>
    <row r="115" spans="1:23" x14ac:dyDescent="0.25">
      <c r="A115">
        <v>114</v>
      </c>
      <c r="B115" t="s">
        <v>455</v>
      </c>
      <c r="C115">
        <v>0.69637629627133801</v>
      </c>
      <c r="D115">
        <v>0.50792804949250903</v>
      </c>
      <c r="E115">
        <v>1.3710136641737301</v>
      </c>
      <c r="F115">
        <v>0.17037069651782899</v>
      </c>
      <c r="G115">
        <v>0.68715632140847804</v>
      </c>
      <c r="H115">
        <v>0.50791091300293001</v>
      </c>
      <c r="I115">
        <v>1.35290718080026</v>
      </c>
      <c r="J115">
        <v>0.176085285073947</v>
      </c>
      <c r="K115">
        <v>0.63464102177866399</v>
      </c>
      <c r="L115">
        <v>0.50787370327437198</v>
      </c>
      <c r="M115">
        <v>1.24960402101348</v>
      </c>
      <c r="N115">
        <v>0.21144423353435199</v>
      </c>
      <c r="O115">
        <v>0.379951621069132</v>
      </c>
      <c r="P115">
        <v>0.50771001500661705</v>
      </c>
      <c r="Q115">
        <v>0.74836345519829905</v>
      </c>
      <c r="R115">
        <v>0.45424095925682001</v>
      </c>
      <c r="T115" t="str">
        <f t="shared" si="4"/>
        <v/>
      </c>
      <c r="U115" t="str">
        <f t="shared" si="5"/>
        <v/>
      </c>
      <c r="V115" t="str">
        <f t="shared" si="6"/>
        <v/>
      </c>
      <c r="W115" t="str">
        <f t="shared" si="7"/>
        <v/>
      </c>
    </row>
    <row r="116" spans="1:23" x14ac:dyDescent="0.25">
      <c r="A116">
        <v>115</v>
      </c>
      <c r="B116" t="s">
        <v>456</v>
      </c>
      <c r="C116">
        <v>0.71959482538846298</v>
      </c>
      <c r="D116">
        <v>0.50809579968239904</v>
      </c>
      <c r="E116">
        <v>1.41625816595663</v>
      </c>
      <c r="F116">
        <v>0.15669993135621699</v>
      </c>
      <c r="G116">
        <v>0.71016330997588994</v>
      </c>
      <c r="H116">
        <v>0.50807770974867295</v>
      </c>
      <c r="I116">
        <v>1.3977454557634099</v>
      </c>
      <c r="J116">
        <v>0.16218951888980099</v>
      </c>
      <c r="K116">
        <v>0.65800698493676002</v>
      </c>
      <c r="L116">
        <v>0.50803553450737904</v>
      </c>
      <c r="M116">
        <v>1.2951987415108701</v>
      </c>
      <c r="N116">
        <v>0.19525167885926101</v>
      </c>
      <c r="O116">
        <v>0.40542050979722799</v>
      </c>
      <c r="P116">
        <v>0.50785890328680305</v>
      </c>
      <c r="Q116">
        <v>0.79829359527497501</v>
      </c>
      <c r="R116">
        <v>0.42470013388559302</v>
      </c>
      <c r="T116" t="str">
        <f t="shared" si="4"/>
        <v/>
      </c>
      <c r="U116" t="str">
        <f t="shared" si="5"/>
        <v/>
      </c>
      <c r="V116" t="str">
        <f t="shared" si="6"/>
        <v/>
      </c>
      <c r="W116" t="str">
        <f t="shared" si="7"/>
        <v/>
      </c>
    </row>
    <row r="117" spans="1:23" x14ac:dyDescent="0.25">
      <c r="A117">
        <v>116</v>
      </c>
      <c r="B117" t="s">
        <v>457</v>
      </c>
      <c r="C117">
        <v>1.32280864852346</v>
      </c>
      <c r="D117">
        <v>0.38906205578090303</v>
      </c>
      <c r="E117">
        <v>3.39999398262675</v>
      </c>
      <c r="F117">
        <v>6.7387336095078702E-4</v>
      </c>
      <c r="G117">
        <v>1.3138076968110499</v>
      </c>
      <c r="H117">
        <v>0.38904233323361898</v>
      </c>
      <c r="I117">
        <v>3.3770301701900198</v>
      </c>
      <c r="J117">
        <v>7.3273012607925501E-4</v>
      </c>
      <c r="K117">
        <v>1.2604776837799401</v>
      </c>
      <c r="L117">
        <v>0.38897525268002398</v>
      </c>
      <c r="M117">
        <v>3.2405086829953902</v>
      </c>
      <c r="N117">
        <v>1.19316638299043E-3</v>
      </c>
      <c r="O117">
        <v>1.00922583400943</v>
      </c>
      <c r="P117">
        <v>0.38868225354921598</v>
      </c>
      <c r="Q117">
        <v>2.5965318066203902</v>
      </c>
      <c r="R117">
        <v>9.4170186553067803E-3</v>
      </c>
      <c r="T117" t="str">
        <f t="shared" si="4"/>
        <v>***</v>
      </c>
      <c r="U117" t="str">
        <f t="shared" si="5"/>
        <v>***</v>
      </c>
      <c r="V117" t="str">
        <f t="shared" si="6"/>
        <v>**</v>
      </c>
      <c r="W117" t="str">
        <f t="shared" si="7"/>
        <v>**</v>
      </c>
    </row>
    <row r="118" spans="1:23" x14ac:dyDescent="0.25">
      <c r="A118">
        <v>117</v>
      </c>
      <c r="B118" t="s">
        <v>458</v>
      </c>
      <c r="C118">
        <v>1.0137283167989</v>
      </c>
      <c r="D118">
        <v>0.45687403263420401</v>
      </c>
      <c r="E118">
        <v>2.2188354872217899</v>
      </c>
      <c r="F118">
        <v>2.6497918768916998E-2</v>
      </c>
      <c r="G118">
        <v>1.0045341841119499</v>
      </c>
      <c r="H118">
        <v>0.45685602759478</v>
      </c>
      <c r="I118">
        <v>2.1987981408509398</v>
      </c>
      <c r="J118">
        <v>2.7892278765804E-2</v>
      </c>
      <c r="K118">
        <v>0.95287662791824002</v>
      </c>
      <c r="L118">
        <v>0.45679610615923699</v>
      </c>
      <c r="M118">
        <v>2.0859998915710398</v>
      </c>
      <c r="N118">
        <v>3.6978632883755198E-2</v>
      </c>
      <c r="O118">
        <v>0.70415363970726996</v>
      </c>
      <c r="P118">
        <v>0.45655646027712699</v>
      </c>
      <c r="Q118">
        <v>1.54231448018467</v>
      </c>
      <c r="R118">
        <v>0.12299719187245201</v>
      </c>
      <c r="T118" t="str">
        <f t="shared" si="4"/>
        <v>*</v>
      </c>
      <c r="U118" t="str">
        <f t="shared" si="5"/>
        <v>*</v>
      </c>
      <c r="V118" t="str">
        <f t="shared" si="6"/>
        <v>*</v>
      </c>
      <c r="W118" t="str">
        <f t="shared" si="7"/>
        <v/>
      </c>
    </row>
    <row r="119" spans="1:23" x14ac:dyDescent="0.25">
      <c r="A119">
        <v>118</v>
      </c>
      <c r="B119" t="s">
        <v>459</v>
      </c>
      <c r="C119">
        <v>0.81881015600705098</v>
      </c>
      <c r="D119">
        <v>0.50885261039303598</v>
      </c>
      <c r="E119">
        <v>1.6091303046959</v>
      </c>
      <c r="F119">
        <v>0.107587852032807</v>
      </c>
      <c r="G119">
        <v>0.81079676166157599</v>
      </c>
      <c r="H119">
        <v>0.50883224603999</v>
      </c>
      <c r="I119">
        <v>1.59344610718294</v>
      </c>
      <c r="J119">
        <v>0.11106014925051801</v>
      </c>
      <c r="K119">
        <v>0.75677042263583805</v>
      </c>
      <c r="L119">
        <v>0.50877929577858405</v>
      </c>
      <c r="M119">
        <v>1.4874237786696001</v>
      </c>
      <c r="N119">
        <v>0.136902920485726</v>
      </c>
      <c r="O119">
        <v>0.51435151637614396</v>
      </c>
      <c r="P119">
        <v>0.50856031068951302</v>
      </c>
      <c r="Q119">
        <v>1.01138745113393</v>
      </c>
      <c r="R119">
        <v>0.31183102490594</v>
      </c>
      <c r="T119" t="str">
        <f t="shared" si="4"/>
        <v/>
      </c>
      <c r="U119" t="str">
        <f t="shared" si="5"/>
        <v/>
      </c>
      <c r="V119" t="str">
        <f t="shared" si="6"/>
        <v/>
      </c>
      <c r="W119" t="str">
        <f t="shared" si="7"/>
        <v/>
      </c>
    </row>
    <row r="120" spans="1:23" x14ac:dyDescent="0.25">
      <c r="A120">
        <v>119</v>
      </c>
      <c r="B120" t="s">
        <v>460</v>
      </c>
      <c r="C120">
        <v>1.0832405815697499</v>
      </c>
      <c r="D120">
        <v>0.45739169798038798</v>
      </c>
      <c r="E120">
        <v>2.3682996135539698</v>
      </c>
      <c r="F120">
        <v>1.7870057826238499E-2</v>
      </c>
      <c r="G120">
        <v>1.07418861740747</v>
      </c>
      <c r="H120">
        <v>0.45737512276140602</v>
      </c>
      <c r="I120">
        <v>2.34859432433064</v>
      </c>
      <c r="J120">
        <v>1.8844425550462798E-2</v>
      </c>
      <c r="K120">
        <v>1.0200094731432101</v>
      </c>
      <c r="L120">
        <v>0.457297876999254</v>
      </c>
      <c r="M120">
        <v>2.23051434184742</v>
      </c>
      <c r="N120">
        <v>2.5713316408752299E-2</v>
      </c>
      <c r="O120">
        <v>0.77271428387071595</v>
      </c>
      <c r="P120">
        <v>0.45704976229434302</v>
      </c>
      <c r="Q120">
        <v>1.69065678973723</v>
      </c>
      <c r="R120">
        <v>9.0902371558013201E-2</v>
      </c>
      <c r="T120" t="str">
        <f t="shared" si="4"/>
        <v>*</v>
      </c>
      <c r="U120" t="str">
        <f t="shared" si="5"/>
        <v>*</v>
      </c>
      <c r="V120" t="str">
        <f t="shared" si="6"/>
        <v>*</v>
      </c>
      <c r="W120" t="str">
        <f t="shared" si="7"/>
        <v>^</v>
      </c>
    </row>
    <row r="121" spans="1:23" x14ac:dyDescent="0.25">
      <c r="A121">
        <v>120</v>
      </c>
      <c r="B121" t="s">
        <v>461</v>
      </c>
      <c r="C121">
        <v>1.31396939310642</v>
      </c>
      <c r="D121">
        <v>0.41979475661778098</v>
      </c>
      <c r="E121">
        <v>3.1300281206293801</v>
      </c>
      <c r="F121">
        <v>1.7478957003502001E-3</v>
      </c>
      <c r="G121">
        <v>1.30432659657825</v>
      </c>
      <c r="H121">
        <v>0.41977685684114302</v>
      </c>
      <c r="I121">
        <v>3.1071903448737701</v>
      </c>
      <c r="J121">
        <v>1.88874742839042E-3</v>
      </c>
      <c r="K121">
        <v>1.2446252012835599</v>
      </c>
      <c r="L121">
        <v>0.41968592457255899</v>
      </c>
      <c r="M121">
        <v>2.9656110162645701</v>
      </c>
      <c r="N121">
        <v>3.0208229652721199E-3</v>
      </c>
      <c r="O121">
        <v>0.99910814231825895</v>
      </c>
      <c r="P121">
        <v>0.41939545701861097</v>
      </c>
      <c r="Q121">
        <v>2.38225790384258</v>
      </c>
      <c r="R121">
        <v>1.72068418877326E-2</v>
      </c>
      <c r="T121" t="str">
        <f t="shared" si="4"/>
        <v>**</v>
      </c>
      <c r="U121" t="str">
        <f t="shared" si="5"/>
        <v>**</v>
      </c>
      <c r="V121" t="str">
        <f t="shared" si="6"/>
        <v>**</v>
      </c>
      <c r="W121" t="str">
        <f t="shared" si="7"/>
        <v>*</v>
      </c>
    </row>
    <row r="122" spans="1:23" x14ac:dyDescent="0.25">
      <c r="A122">
        <v>121</v>
      </c>
      <c r="B122" t="s">
        <v>462</v>
      </c>
      <c r="C122">
        <v>0.63856759711807798</v>
      </c>
      <c r="D122">
        <v>0.585657897444126</v>
      </c>
      <c r="E122">
        <v>1.09034233108587</v>
      </c>
      <c r="F122">
        <v>0.275562374829603</v>
      </c>
      <c r="G122">
        <v>0.62785260430967205</v>
      </c>
      <c r="H122">
        <v>0.58563442519414899</v>
      </c>
      <c r="I122">
        <v>1.0720896472257899</v>
      </c>
      <c r="J122">
        <v>0.283679768418301</v>
      </c>
      <c r="K122">
        <v>0.56893674528945504</v>
      </c>
      <c r="L122">
        <v>0.58558753131920405</v>
      </c>
      <c r="M122">
        <v>0.97156567525910598</v>
      </c>
      <c r="N122">
        <v>0.33126666562012302</v>
      </c>
      <c r="O122">
        <v>0.32219309670104601</v>
      </c>
      <c r="P122">
        <v>0.58541031524228004</v>
      </c>
      <c r="Q122">
        <v>0.55037140329121603</v>
      </c>
      <c r="R122">
        <v>0.58206465864606205</v>
      </c>
      <c r="T122" t="str">
        <f t="shared" si="4"/>
        <v/>
      </c>
      <c r="U122" t="str">
        <f t="shared" si="5"/>
        <v/>
      </c>
      <c r="V122" t="str">
        <f t="shared" si="6"/>
        <v/>
      </c>
      <c r="W122" t="str">
        <f t="shared" si="7"/>
        <v/>
      </c>
    </row>
    <row r="123" spans="1:23" x14ac:dyDescent="0.25">
      <c r="A123">
        <v>122</v>
      </c>
      <c r="B123" t="s">
        <v>463</v>
      </c>
      <c r="C123">
        <v>1.55315381071674</v>
      </c>
      <c r="D123">
        <v>0.39115149194194698</v>
      </c>
      <c r="E123">
        <v>3.9707219394864302</v>
      </c>
      <c r="F123" s="1">
        <v>7.1655170168677507E-5</v>
      </c>
      <c r="G123">
        <v>1.54169016794069</v>
      </c>
      <c r="H123">
        <v>0.39113065972455802</v>
      </c>
      <c r="I123">
        <v>3.9416244408617298</v>
      </c>
      <c r="J123" s="1">
        <v>8.0931627971987698E-5</v>
      </c>
      <c r="K123">
        <v>1.4805895782807299</v>
      </c>
      <c r="L123">
        <v>0.39104070345179098</v>
      </c>
      <c r="M123">
        <v>3.7862799580997</v>
      </c>
      <c r="N123">
        <v>1.5291938428348901E-4</v>
      </c>
      <c r="O123">
        <v>1.2271192549129</v>
      </c>
      <c r="P123">
        <v>0.39072414633536301</v>
      </c>
      <c r="Q123">
        <v>3.1406281552398601</v>
      </c>
      <c r="R123">
        <v>1.6858593030237201E-3</v>
      </c>
      <c r="T123" t="str">
        <f t="shared" si="4"/>
        <v>***</v>
      </c>
      <c r="U123" t="str">
        <f t="shared" si="5"/>
        <v>***</v>
      </c>
      <c r="V123" t="str">
        <f t="shared" si="6"/>
        <v>***</v>
      </c>
      <c r="W123" t="str">
        <f t="shared" si="7"/>
        <v>**</v>
      </c>
    </row>
    <row r="124" spans="1:23" x14ac:dyDescent="0.25">
      <c r="A124">
        <v>123</v>
      </c>
      <c r="B124" t="s">
        <v>464</v>
      </c>
      <c r="C124">
        <v>1.0306730035426701</v>
      </c>
      <c r="D124">
        <v>0.51026591462386905</v>
      </c>
      <c r="E124">
        <v>2.0198742929995901</v>
      </c>
      <c r="F124">
        <v>4.3396428420223801E-2</v>
      </c>
      <c r="G124">
        <v>1.02078932232384</v>
      </c>
      <c r="H124">
        <v>0.51025353615150504</v>
      </c>
      <c r="I124">
        <v>2.0005531564229</v>
      </c>
      <c r="J124">
        <v>4.5440566027941498E-2</v>
      </c>
      <c r="K124">
        <v>0.95884716717876395</v>
      </c>
      <c r="L124">
        <v>0.51019049851225295</v>
      </c>
      <c r="M124">
        <v>1.8793904825252901</v>
      </c>
      <c r="N124">
        <v>6.0191194918400297E-2</v>
      </c>
      <c r="O124">
        <v>0.70616320531291898</v>
      </c>
      <c r="P124">
        <v>0.50997197403143602</v>
      </c>
      <c r="Q124">
        <v>1.3847098297001501</v>
      </c>
      <c r="R124">
        <v>0.16614121218617001</v>
      </c>
      <c r="T124" t="str">
        <f t="shared" si="4"/>
        <v>*</v>
      </c>
      <c r="U124" t="str">
        <f t="shared" si="5"/>
        <v>*</v>
      </c>
      <c r="V124" t="str">
        <f t="shared" si="6"/>
        <v>^</v>
      </c>
      <c r="W124" t="str">
        <f t="shared" si="7"/>
        <v/>
      </c>
    </row>
    <row r="125" spans="1:23" x14ac:dyDescent="0.25">
      <c r="A125">
        <v>124</v>
      </c>
      <c r="B125" t="s">
        <v>465</v>
      </c>
      <c r="C125">
        <v>0.76966532762550399</v>
      </c>
      <c r="D125">
        <v>0.58641036421192405</v>
      </c>
      <c r="E125">
        <v>1.31250294093942</v>
      </c>
      <c r="F125">
        <v>0.18935049440051599</v>
      </c>
      <c r="G125">
        <v>0.76233605313507702</v>
      </c>
      <c r="H125">
        <v>0.586390288748459</v>
      </c>
      <c r="I125">
        <v>1.3000489055883599</v>
      </c>
      <c r="J125">
        <v>0.19358420794040801</v>
      </c>
      <c r="K125">
        <v>0.698850214767614</v>
      </c>
      <c r="L125">
        <v>0.586337914060446</v>
      </c>
      <c r="M125">
        <v>1.19188986079377</v>
      </c>
      <c r="N125">
        <v>0.23330443433598699</v>
      </c>
      <c r="O125">
        <v>0.44408467023454001</v>
      </c>
      <c r="P125">
        <v>0.58617815972647802</v>
      </c>
      <c r="Q125">
        <v>0.75759334063513795</v>
      </c>
      <c r="R125">
        <v>0.44869446805012497</v>
      </c>
      <c r="T125" t="str">
        <f t="shared" si="4"/>
        <v/>
      </c>
      <c r="U125" t="str">
        <f t="shared" si="5"/>
        <v/>
      </c>
      <c r="V125" t="str">
        <f t="shared" si="6"/>
        <v/>
      </c>
      <c r="W125" t="str">
        <f t="shared" si="7"/>
        <v/>
      </c>
    </row>
    <row r="126" spans="1:23" x14ac:dyDescent="0.25">
      <c r="A126">
        <v>125</v>
      </c>
      <c r="B126" t="s">
        <v>466</v>
      </c>
      <c r="C126">
        <v>0.38271061795696198</v>
      </c>
      <c r="D126">
        <v>0.714555472012257</v>
      </c>
      <c r="E126">
        <v>0.53559259280348404</v>
      </c>
      <c r="F126">
        <v>0.59224014913936696</v>
      </c>
      <c r="G126">
        <v>0.37547004980506199</v>
      </c>
      <c r="H126">
        <v>0.71453880146628301</v>
      </c>
      <c r="I126">
        <v>0.52547188345065499</v>
      </c>
      <c r="J126">
        <v>0.59925519399974003</v>
      </c>
      <c r="K126">
        <v>0.309497451479472</v>
      </c>
      <c r="L126">
        <v>0.71451137117696195</v>
      </c>
      <c r="M126">
        <v>0.43315958844666003</v>
      </c>
      <c r="N126">
        <v>0.664898835034618</v>
      </c>
      <c r="O126">
        <v>5.5814961539392E-2</v>
      </c>
      <c r="P126">
        <v>0.71442325106235005</v>
      </c>
      <c r="Q126">
        <v>7.8125902896350297E-2</v>
      </c>
      <c r="R126">
        <v>0.93772790263157302</v>
      </c>
      <c r="T126" t="str">
        <f t="shared" si="4"/>
        <v/>
      </c>
      <c r="U126" t="str">
        <f t="shared" si="5"/>
        <v/>
      </c>
      <c r="V126" t="str">
        <f t="shared" si="6"/>
        <v/>
      </c>
      <c r="W126" t="str">
        <f t="shared" si="7"/>
        <v/>
      </c>
    </row>
    <row r="127" spans="1:23" x14ac:dyDescent="0.25">
      <c r="A127">
        <v>126</v>
      </c>
      <c r="B127" t="s">
        <v>467</v>
      </c>
      <c r="C127">
        <v>1.1160081361516301</v>
      </c>
      <c r="D127">
        <v>0.51095417566672496</v>
      </c>
      <c r="E127">
        <v>2.1841648220124599</v>
      </c>
      <c r="F127">
        <v>2.8950138844079199E-2</v>
      </c>
      <c r="G127">
        <v>1.1088233594036701</v>
      </c>
      <c r="H127">
        <v>0.51093086670106302</v>
      </c>
      <c r="I127">
        <v>2.1702023339537599</v>
      </c>
      <c r="J127">
        <v>2.9991521358120301E-2</v>
      </c>
      <c r="K127">
        <v>1.0424915760198299</v>
      </c>
      <c r="L127">
        <v>0.51086666074934295</v>
      </c>
      <c r="M127">
        <v>2.0406334100774899</v>
      </c>
      <c r="N127">
        <v>4.1287278723569701E-2</v>
      </c>
      <c r="O127">
        <v>0.79183549927868502</v>
      </c>
      <c r="P127">
        <v>0.51059781861875497</v>
      </c>
      <c r="Q127">
        <v>1.5508007876350101</v>
      </c>
      <c r="R127">
        <v>0.120949431811069</v>
      </c>
      <c r="T127" t="str">
        <f t="shared" si="4"/>
        <v>*</v>
      </c>
      <c r="U127" t="str">
        <f t="shared" si="5"/>
        <v>*</v>
      </c>
      <c r="V127" t="str">
        <f t="shared" si="6"/>
        <v>*</v>
      </c>
      <c r="W127" t="str">
        <f t="shared" si="7"/>
        <v/>
      </c>
    </row>
    <row r="128" spans="1:23" x14ac:dyDescent="0.25">
      <c r="A128">
        <v>127</v>
      </c>
      <c r="B128" t="s">
        <v>468</v>
      </c>
      <c r="C128">
        <v>0.437643460581775</v>
      </c>
      <c r="D128">
        <v>0.71491965605855801</v>
      </c>
      <c r="E128">
        <v>0.61215754368058395</v>
      </c>
      <c r="F128">
        <v>0.54043352848054504</v>
      </c>
      <c r="G128">
        <v>0.429278237051542</v>
      </c>
      <c r="H128">
        <v>0.71489997722314202</v>
      </c>
      <c r="I128">
        <v>0.60047314411586705</v>
      </c>
      <c r="J128">
        <v>0.54819095374589999</v>
      </c>
      <c r="K128">
        <v>0.362028911089115</v>
      </c>
      <c r="L128">
        <v>0.71486346451782301</v>
      </c>
      <c r="M128">
        <v>0.50643084876816802</v>
      </c>
      <c r="N128">
        <v>0.61255422301962703</v>
      </c>
      <c r="O128">
        <v>0.112408196181163</v>
      </c>
      <c r="P128">
        <v>0.71472399900503603</v>
      </c>
      <c r="Q128">
        <v>0.157274970950529</v>
      </c>
      <c r="R128">
        <v>0.87502814504644399</v>
      </c>
      <c r="T128" t="str">
        <f t="shared" si="4"/>
        <v/>
      </c>
      <c r="U128" t="str">
        <f t="shared" si="5"/>
        <v/>
      </c>
      <c r="V128" t="str">
        <f t="shared" si="6"/>
        <v/>
      </c>
      <c r="W128" t="str">
        <f t="shared" si="7"/>
        <v/>
      </c>
    </row>
    <row r="129" spans="1:23" x14ac:dyDescent="0.25">
      <c r="A129">
        <v>128</v>
      </c>
      <c r="B129" t="s">
        <v>469</v>
      </c>
      <c r="C129">
        <v>-0.245805384975116</v>
      </c>
      <c r="D129">
        <v>1.0054164686901601</v>
      </c>
      <c r="E129">
        <v>-0.24448116042434301</v>
      </c>
      <c r="F129">
        <v>0.80685819115735002</v>
      </c>
      <c r="G129">
        <v>-0.25402844866573498</v>
      </c>
      <c r="H129">
        <v>1.00540140634792</v>
      </c>
      <c r="I129">
        <v>-0.25266370930241899</v>
      </c>
      <c r="J129">
        <v>0.80052809388349699</v>
      </c>
      <c r="K129">
        <v>-0.32378276089727898</v>
      </c>
      <c r="L129">
        <v>1.00540247218046</v>
      </c>
      <c r="M129">
        <v>-0.32204293291131098</v>
      </c>
      <c r="N129">
        <v>0.74742016985917903</v>
      </c>
      <c r="O129">
        <v>-0.57337860106904004</v>
      </c>
      <c r="P129">
        <v>1.0053926669537101</v>
      </c>
      <c r="Q129">
        <v>-0.57030314613925603</v>
      </c>
      <c r="R129">
        <v>0.56847210740610399</v>
      </c>
      <c r="T129" t="str">
        <f t="shared" si="4"/>
        <v/>
      </c>
      <c r="U129" t="str">
        <f t="shared" si="5"/>
        <v/>
      </c>
      <c r="V129" t="str">
        <f t="shared" si="6"/>
        <v/>
      </c>
      <c r="W129" t="str">
        <f t="shared" si="7"/>
        <v/>
      </c>
    </row>
    <row r="130" spans="1:23" x14ac:dyDescent="0.25">
      <c r="A130">
        <v>129</v>
      </c>
      <c r="B130" t="s">
        <v>470</v>
      </c>
      <c r="C130">
        <v>0.46601915241245601</v>
      </c>
      <c r="D130">
        <v>0.71512297754305398</v>
      </c>
      <c r="E130">
        <v>0.65166295455021805</v>
      </c>
      <c r="F130">
        <v>0.514618625736881</v>
      </c>
      <c r="G130">
        <v>0.45793021940665701</v>
      </c>
      <c r="H130">
        <v>0.71510265735372802</v>
      </c>
      <c r="I130">
        <v>0.64036990311467901</v>
      </c>
      <c r="J130">
        <v>0.52193214476680305</v>
      </c>
      <c r="K130">
        <v>0.38643991741132</v>
      </c>
      <c r="L130">
        <v>0.71505886877789504</v>
      </c>
      <c r="M130">
        <v>0.54043091315234404</v>
      </c>
      <c r="N130">
        <v>0.58889989378901897</v>
      </c>
      <c r="O130">
        <v>0.14128214191960001</v>
      </c>
      <c r="P130">
        <v>0.71490333383231497</v>
      </c>
      <c r="Q130">
        <v>0.197624119560672</v>
      </c>
      <c r="R130">
        <v>0.84333916229025596</v>
      </c>
      <c r="T130" t="str">
        <f t="shared" si="4"/>
        <v/>
      </c>
      <c r="U130" t="str">
        <f t="shared" si="5"/>
        <v/>
      </c>
      <c r="V130" t="str">
        <f t="shared" si="6"/>
        <v/>
      </c>
      <c r="W130" t="str">
        <f t="shared" si="7"/>
        <v/>
      </c>
    </row>
    <row r="131" spans="1:23" x14ac:dyDescent="0.25">
      <c r="A131">
        <v>130</v>
      </c>
      <c r="B131" t="s">
        <v>471</v>
      </c>
      <c r="C131">
        <v>1.1978520312877601</v>
      </c>
      <c r="D131">
        <v>0.51179802417093201</v>
      </c>
      <c r="E131">
        <v>2.3404780298403298</v>
      </c>
      <c r="F131">
        <v>1.9259071504230299E-2</v>
      </c>
      <c r="G131">
        <v>1.18950976687653</v>
      </c>
      <c r="H131">
        <v>0.51176912757947202</v>
      </c>
      <c r="I131">
        <v>2.3243093472687302</v>
      </c>
      <c r="J131">
        <v>2.0108920198702199E-2</v>
      </c>
      <c r="K131">
        <v>1.1189813452702499</v>
      </c>
      <c r="L131">
        <v>0.51168002331134399</v>
      </c>
      <c r="M131">
        <v>2.1868771386241401</v>
      </c>
      <c r="N131">
        <v>2.8751494260801602E-2</v>
      </c>
      <c r="O131">
        <v>0.871341590815081</v>
      </c>
      <c r="P131">
        <v>0.51135819970443797</v>
      </c>
      <c r="Q131">
        <v>1.7039750048375299</v>
      </c>
      <c r="R131">
        <v>8.8385756984531993E-2</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472</v>
      </c>
      <c r="C132">
        <v>-0.17964173019615101</v>
      </c>
      <c r="D132">
        <v>1.00575591708238</v>
      </c>
      <c r="E132">
        <v>-0.17861364486651701</v>
      </c>
      <c r="F132">
        <v>0.85824107973296404</v>
      </c>
      <c r="G132">
        <v>-0.18897109337846399</v>
      </c>
      <c r="H132">
        <v>1.00574452089859</v>
      </c>
      <c r="I132">
        <v>-0.187891745320797</v>
      </c>
      <c r="J132">
        <v>0.85096151377478502</v>
      </c>
      <c r="K132">
        <v>-0.25746887448810302</v>
      </c>
      <c r="L132">
        <v>1.0057327444216</v>
      </c>
      <c r="M132">
        <v>-0.25600128455216298</v>
      </c>
      <c r="N132">
        <v>0.79794984543112302</v>
      </c>
      <c r="O132">
        <v>-0.49591252787128698</v>
      </c>
      <c r="P132">
        <v>1.0056922182016099</v>
      </c>
      <c r="Q132">
        <v>-0.49310566284194102</v>
      </c>
      <c r="R132">
        <v>0.62193792981098694</v>
      </c>
      <c r="T132" t="str">
        <f t="shared" si="8"/>
        <v/>
      </c>
      <c r="U132" t="str">
        <f t="shared" si="9"/>
        <v/>
      </c>
      <c r="V132" t="str">
        <f t="shared" si="10"/>
        <v/>
      </c>
      <c r="W132" t="str">
        <f t="shared" si="11"/>
        <v/>
      </c>
    </row>
    <row r="133" spans="1:23" x14ac:dyDescent="0.25">
      <c r="A133">
        <v>132</v>
      </c>
      <c r="B133" t="s">
        <v>473</v>
      </c>
      <c r="C133">
        <v>0.53597137883913504</v>
      </c>
      <c r="D133">
        <v>0.71560057005227595</v>
      </c>
      <c r="E133">
        <v>0.74898120721170103</v>
      </c>
      <c r="F133">
        <v>0.45386853241723701</v>
      </c>
      <c r="G133">
        <v>0.52676183633339102</v>
      </c>
      <c r="H133">
        <v>0.71558167735001998</v>
      </c>
      <c r="I133">
        <v>0.73613097289483898</v>
      </c>
      <c r="J133">
        <v>0.46165099513860902</v>
      </c>
      <c r="K133">
        <v>0.45903589776711301</v>
      </c>
      <c r="L133">
        <v>0.71551704236432401</v>
      </c>
      <c r="M133">
        <v>0.64154432471698197</v>
      </c>
      <c r="N133">
        <v>0.52116909240543297</v>
      </c>
      <c r="O133">
        <v>0.217776415200162</v>
      </c>
      <c r="P133">
        <v>0.71533773402383505</v>
      </c>
      <c r="Q133">
        <v>0.30443859570381099</v>
      </c>
      <c r="R133">
        <v>0.76079376722075598</v>
      </c>
      <c r="T133" t="str">
        <f t="shared" si="8"/>
        <v/>
      </c>
      <c r="U133" t="str">
        <f t="shared" si="9"/>
        <v/>
      </c>
      <c r="V133" t="str">
        <f t="shared" si="10"/>
        <v/>
      </c>
      <c r="W133" t="str">
        <f t="shared" si="11"/>
        <v/>
      </c>
    </row>
    <row r="134" spans="1:23" x14ac:dyDescent="0.25">
      <c r="A134">
        <v>133</v>
      </c>
      <c r="B134" t="s">
        <v>474</v>
      </c>
      <c r="C134">
        <v>-0.14752783932393301</v>
      </c>
      <c r="D134">
        <v>1.00590894456585</v>
      </c>
      <c r="E134">
        <v>-0.146661226267956</v>
      </c>
      <c r="F134">
        <v>0.88339942454298004</v>
      </c>
      <c r="G134">
        <v>-0.157861042175543</v>
      </c>
      <c r="H134">
        <v>1.00589621549194</v>
      </c>
      <c r="I134">
        <v>-0.156935715379285</v>
      </c>
      <c r="J134">
        <v>0.87529551179849796</v>
      </c>
      <c r="K134">
        <v>-0.22304347566914801</v>
      </c>
      <c r="L134">
        <v>1.00587975232951</v>
      </c>
      <c r="M134">
        <v>-0.22173970114479699</v>
      </c>
      <c r="N134">
        <v>0.82451652230553096</v>
      </c>
      <c r="O134">
        <v>-0.464077535127351</v>
      </c>
      <c r="P134">
        <v>1.00584126166039</v>
      </c>
      <c r="Q134">
        <v>-0.46138247934000598</v>
      </c>
      <c r="R134">
        <v>0.64452421945162597</v>
      </c>
      <c r="T134" t="str">
        <f t="shared" si="8"/>
        <v/>
      </c>
      <c r="U134" t="str">
        <f t="shared" si="9"/>
        <v/>
      </c>
      <c r="V134" t="str">
        <f t="shared" si="10"/>
        <v/>
      </c>
      <c r="W134" t="str">
        <f t="shared" si="11"/>
        <v/>
      </c>
    </row>
    <row r="135" spans="1:23" x14ac:dyDescent="0.25">
      <c r="A135">
        <v>134</v>
      </c>
      <c r="B135" t="s">
        <v>475</v>
      </c>
      <c r="C135">
        <v>0.97831002866282202</v>
      </c>
      <c r="D135">
        <v>0.58817125103945</v>
      </c>
      <c r="E135">
        <v>1.6633081384612001</v>
      </c>
      <c r="F135">
        <v>9.6250770453709597E-2</v>
      </c>
      <c r="G135">
        <v>0.96795234558356102</v>
      </c>
      <c r="H135">
        <v>0.58814533951959902</v>
      </c>
      <c r="I135">
        <v>1.64577066337751</v>
      </c>
      <c r="J135">
        <v>9.9810984338978295E-2</v>
      </c>
      <c r="K135">
        <v>0.90329034047205303</v>
      </c>
      <c r="L135">
        <v>0.58805381107066201</v>
      </c>
      <c r="M135">
        <v>1.5360674881562999</v>
      </c>
      <c r="N135">
        <v>0.124521829107542</v>
      </c>
      <c r="O135">
        <v>0.66266375993456095</v>
      </c>
      <c r="P135">
        <v>0.58777418858271901</v>
      </c>
      <c r="Q135">
        <v>1.12741214705671</v>
      </c>
      <c r="R135">
        <v>0.25956826564786301</v>
      </c>
      <c r="T135" t="str">
        <f t="shared" si="8"/>
        <v>^</v>
      </c>
      <c r="U135" t="str">
        <f t="shared" si="9"/>
        <v>^</v>
      </c>
      <c r="V135" t="str">
        <f t="shared" si="10"/>
        <v/>
      </c>
      <c r="W135" t="str">
        <f t="shared" si="11"/>
        <v/>
      </c>
    </row>
    <row r="136" spans="1:23" x14ac:dyDescent="0.25">
      <c r="A136">
        <v>135</v>
      </c>
      <c r="B136" t="s">
        <v>476</v>
      </c>
      <c r="C136">
        <v>-0.112771578012378</v>
      </c>
      <c r="D136">
        <v>1.00612460451015</v>
      </c>
      <c r="E136">
        <v>-0.11208510109668</v>
      </c>
      <c r="F136">
        <v>0.91075593058335502</v>
      </c>
      <c r="G136">
        <v>-0.12260412574722</v>
      </c>
      <c r="H136">
        <v>1.0061087909580799</v>
      </c>
      <c r="I136">
        <v>-0.121859710251083</v>
      </c>
      <c r="J136">
        <v>0.90301012431765604</v>
      </c>
      <c r="K136">
        <v>-0.185804912827992</v>
      </c>
      <c r="L136">
        <v>1.00609551915613</v>
      </c>
      <c r="M136">
        <v>-0.184679197243455</v>
      </c>
      <c r="N136">
        <v>0.85348066369073305</v>
      </c>
      <c r="O136">
        <v>-0.42659402148259701</v>
      </c>
      <c r="P136">
        <v>1.00604268874276</v>
      </c>
      <c r="Q136">
        <v>-0.42403172972282599</v>
      </c>
      <c r="R136">
        <v>0.67154267317184801</v>
      </c>
      <c r="T136" t="str">
        <f t="shared" si="8"/>
        <v/>
      </c>
      <c r="U136" t="str">
        <f t="shared" si="9"/>
        <v/>
      </c>
      <c r="V136" t="str">
        <f t="shared" si="10"/>
        <v/>
      </c>
      <c r="W136" t="str">
        <f t="shared" si="11"/>
        <v/>
      </c>
    </row>
    <row r="137" spans="1:23" x14ac:dyDescent="0.25">
      <c r="A137">
        <v>136</v>
      </c>
      <c r="B137" t="s">
        <v>477</v>
      </c>
      <c r="C137">
        <v>0.60032179067434699</v>
      </c>
      <c r="D137">
        <v>0.71615612774736204</v>
      </c>
      <c r="E137">
        <v>0.83825546890540903</v>
      </c>
      <c r="F137">
        <v>0.40188724004875598</v>
      </c>
      <c r="G137">
        <v>0.59001549452313995</v>
      </c>
      <c r="H137">
        <v>0.71613125008228995</v>
      </c>
      <c r="I137">
        <v>0.823892958805166</v>
      </c>
      <c r="J137">
        <v>0.41000038159975899</v>
      </c>
      <c r="K137">
        <v>0.52589868962541497</v>
      </c>
      <c r="L137">
        <v>0.71606437401416301</v>
      </c>
      <c r="M137">
        <v>0.73442934561496998</v>
      </c>
      <c r="N137">
        <v>0.46268710704142502</v>
      </c>
      <c r="O137">
        <v>0.28533956236880498</v>
      </c>
      <c r="P137">
        <v>0.71585405009485603</v>
      </c>
      <c r="Q137">
        <v>0.39860019277811698</v>
      </c>
      <c r="R137">
        <v>0.69018781954466801</v>
      </c>
      <c r="T137" t="str">
        <f t="shared" si="8"/>
        <v/>
      </c>
      <c r="U137" t="str">
        <f t="shared" si="9"/>
        <v/>
      </c>
      <c r="V137" t="str">
        <f t="shared" si="10"/>
        <v/>
      </c>
      <c r="W137" t="str">
        <f t="shared" si="11"/>
        <v/>
      </c>
    </row>
    <row r="138" spans="1:23" x14ac:dyDescent="0.25">
      <c r="A138">
        <v>137</v>
      </c>
      <c r="B138" t="s">
        <v>478</v>
      </c>
      <c r="C138">
        <v>-7.8460151593481103E-2</v>
      </c>
      <c r="D138">
        <v>1.00629482965891</v>
      </c>
      <c r="E138">
        <v>-7.7969347830273095E-2</v>
      </c>
      <c r="F138">
        <v>0.93785243563125098</v>
      </c>
      <c r="G138">
        <v>-8.86895310618694E-2</v>
      </c>
      <c r="H138">
        <v>1.0062770015857401</v>
      </c>
      <c r="I138">
        <v>-8.8136299370956794E-2</v>
      </c>
      <c r="J138">
        <v>0.92976834590021995</v>
      </c>
      <c r="K138">
        <v>-0.15673300668819201</v>
      </c>
      <c r="L138">
        <v>1.00626754044398</v>
      </c>
      <c r="M138">
        <v>-0.15575679467812301</v>
      </c>
      <c r="N138">
        <v>0.87622472773729998</v>
      </c>
      <c r="O138">
        <v>-0.395831651071474</v>
      </c>
      <c r="P138">
        <v>1.00621631577487</v>
      </c>
      <c r="Q138">
        <v>-0.39338623799461198</v>
      </c>
      <c r="R138">
        <v>0.69403423253153596</v>
      </c>
      <c r="T138" t="str">
        <f t="shared" si="8"/>
        <v/>
      </c>
      <c r="U138" t="str">
        <f t="shared" si="9"/>
        <v/>
      </c>
      <c r="V138" t="str">
        <f t="shared" si="10"/>
        <v/>
      </c>
      <c r="W138" t="str">
        <f t="shared" si="11"/>
        <v/>
      </c>
    </row>
    <row r="139" spans="1:23" x14ac:dyDescent="0.25">
      <c r="A139">
        <v>138</v>
      </c>
      <c r="B139" t="s">
        <v>479</v>
      </c>
      <c r="C139">
        <v>0.63866393621897899</v>
      </c>
      <c r="D139">
        <v>0.716418409727688</v>
      </c>
      <c r="E139">
        <v>0.89146778969811302</v>
      </c>
      <c r="F139">
        <v>0.37267826418835098</v>
      </c>
      <c r="G139">
        <v>0.62715641031356895</v>
      </c>
      <c r="H139">
        <v>0.71639405102035303</v>
      </c>
      <c r="I139">
        <v>0.875434978026849</v>
      </c>
      <c r="J139">
        <v>0.38133727485409602</v>
      </c>
      <c r="K139">
        <v>0.55729146534104701</v>
      </c>
      <c r="L139">
        <v>0.71632855389927597</v>
      </c>
      <c r="M139">
        <v>0.77798303907819399</v>
      </c>
      <c r="N139">
        <v>0.43657901221562501</v>
      </c>
      <c r="O139">
        <v>0.32014711703575699</v>
      </c>
      <c r="P139">
        <v>0.71611095379058498</v>
      </c>
      <c r="Q139">
        <v>0.44706356653410301</v>
      </c>
      <c r="R139">
        <v>0.654829163934875</v>
      </c>
      <c r="T139" t="str">
        <f t="shared" si="8"/>
        <v/>
      </c>
      <c r="U139" t="str">
        <f t="shared" si="9"/>
        <v/>
      </c>
      <c r="V139" t="str">
        <f t="shared" si="10"/>
        <v/>
      </c>
      <c r="W139" t="str">
        <f t="shared" si="11"/>
        <v/>
      </c>
    </row>
    <row r="140" spans="1:23" x14ac:dyDescent="0.25">
      <c r="A140">
        <v>139</v>
      </c>
      <c r="B140" t="s">
        <v>480</v>
      </c>
      <c r="C140">
        <v>-12.005892254473901</v>
      </c>
      <c r="D140">
        <v>238.13619863353799</v>
      </c>
      <c r="E140">
        <v>-5.0416074176734001E-2</v>
      </c>
      <c r="F140">
        <v>0.95979082733461896</v>
      </c>
      <c r="G140">
        <v>-12.0166169712548</v>
      </c>
      <c r="H140">
        <v>238.134397054863</v>
      </c>
      <c r="I140">
        <v>-5.0461491997253402E-2</v>
      </c>
      <c r="J140">
        <v>0.95975463522378501</v>
      </c>
      <c r="K140">
        <v>-12.088849738671099</v>
      </c>
      <c r="L140">
        <v>238.44779987617699</v>
      </c>
      <c r="M140">
        <v>-5.0698097214353199E-2</v>
      </c>
      <c r="N140">
        <v>0.95956609290419204</v>
      </c>
      <c r="O140">
        <v>-12.3400100652623</v>
      </c>
      <c r="P140">
        <v>240.52045074666</v>
      </c>
      <c r="Q140">
        <v>-5.1305450438640501E-2</v>
      </c>
      <c r="R140">
        <v>0.95908212500454704</v>
      </c>
      <c r="T140" t="str">
        <f t="shared" si="8"/>
        <v/>
      </c>
      <c r="U140" t="str">
        <f t="shared" si="9"/>
        <v/>
      </c>
      <c r="V140" t="str">
        <f t="shared" si="10"/>
        <v/>
      </c>
      <c r="W140" t="str">
        <f t="shared" si="11"/>
        <v/>
      </c>
    </row>
    <row r="141" spans="1:23" x14ac:dyDescent="0.25">
      <c r="A141">
        <v>140</v>
      </c>
      <c r="B141" t="s">
        <v>481</v>
      </c>
      <c r="C141">
        <v>0.65596794670500902</v>
      </c>
      <c r="D141">
        <v>0.71659710455963099</v>
      </c>
      <c r="E141">
        <v>0.91539296283944604</v>
      </c>
      <c r="F141">
        <v>0.35998537138742498</v>
      </c>
      <c r="G141">
        <v>0.64521566158805099</v>
      </c>
      <c r="H141">
        <v>0.71657567731162197</v>
      </c>
      <c r="I141">
        <v>0.90041524156765695</v>
      </c>
      <c r="J141">
        <v>0.36789931267403603</v>
      </c>
      <c r="K141">
        <v>0.57533851410665005</v>
      </c>
      <c r="L141">
        <v>0.71650761402908203</v>
      </c>
      <c r="M141">
        <v>0.80297613429589798</v>
      </c>
      <c r="N141">
        <v>0.42198852887423999</v>
      </c>
      <c r="O141">
        <v>0.34045012882152698</v>
      </c>
      <c r="P141">
        <v>0.71628641208604904</v>
      </c>
      <c r="Q141">
        <v>0.47529887915928798</v>
      </c>
      <c r="R141">
        <v>0.63457395787653104</v>
      </c>
      <c r="T141" t="str">
        <f t="shared" si="8"/>
        <v/>
      </c>
      <c r="U141" t="str">
        <f t="shared" si="9"/>
        <v/>
      </c>
      <c r="V141" t="str">
        <f t="shared" si="10"/>
        <v/>
      </c>
      <c r="W141" t="str">
        <f t="shared" si="11"/>
        <v/>
      </c>
    </row>
    <row r="142" spans="1:23" x14ac:dyDescent="0.25">
      <c r="A142">
        <v>141</v>
      </c>
      <c r="B142" t="s">
        <v>482</v>
      </c>
      <c r="C142">
        <v>-2.4493963703866001E-2</v>
      </c>
      <c r="D142">
        <v>1.00661312217935</v>
      </c>
      <c r="E142">
        <v>-2.4333046295716799E-2</v>
      </c>
      <c r="F142">
        <v>0.98058695379711103</v>
      </c>
      <c r="G142">
        <v>-3.5998116381374602E-2</v>
      </c>
      <c r="H142">
        <v>1.0066019169760201</v>
      </c>
      <c r="I142">
        <v>-3.5762018504314201E-2</v>
      </c>
      <c r="J142">
        <v>0.971472118524217</v>
      </c>
      <c r="K142">
        <v>-0.104720338971977</v>
      </c>
      <c r="L142">
        <v>1.00658572708873</v>
      </c>
      <c r="M142">
        <v>-0.104035191592525</v>
      </c>
      <c r="N142">
        <v>0.91714142123449305</v>
      </c>
      <c r="O142">
        <v>-0.33754426612404398</v>
      </c>
      <c r="P142">
        <v>1.0065152491841001</v>
      </c>
      <c r="Q142">
        <v>-0.33535931661012103</v>
      </c>
      <c r="R142">
        <v>0.73735405341314997</v>
      </c>
      <c r="T142" t="str">
        <f t="shared" si="8"/>
        <v/>
      </c>
      <c r="U142" t="str">
        <f t="shared" si="9"/>
        <v/>
      </c>
      <c r="V142" t="str">
        <f t="shared" si="10"/>
        <v/>
      </c>
      <c r="W142" t="str">
        <f t="shared" si="11"/>
        <v/>
      </c>
    </row>
    <row r="143" spans="1:23" x14ac:dyDescent="0.25">
      <c r="A143">
        <v>142</v>
      </c>
      <c r="B143" t="s">
        <v>483</v>
      </c>
      <c r="C143">
        <v>-11.999424133033401</v>
      </c>
      <c r="D143">
        <v>241.84922068269</v>
      </c>
      <c r="E143">
        <v>-4.9615310312605201E-2</v>
      </c>
      <c r="F143">
        <v>0.96042894579343696</v>
      </c>
      <c r="G143">
        <v>-12.0102276693326</v>
      </c>
      <c r="H143">
        <v>241.844021946384</v>
      </c>
      <c r="I143">
        <v>-4.9661048359488702E-2</v>
      </c>
      <c r="J143">
        <v>0.96039249704358998</v>
      </c>
      <c r="K143">
        <v>-12.079588689579399</v>
      </c>
      <c r="L143">
        <v>242.177788599423</v>
      </c>
      <c r="M143">
        <v>-4.9879011446255297E-2</v>
      </c>
      <c r="N143">
        <v>0.96021880292047601</v>
      </c>
      <c r="O143">
        <v>-12.332173829778201</v>
      </c>
      <c r="P143">
        <v>244.33394527166601</v>
      </c>
      <c r="Q143">
        <v>-5.0472617777552603E-2</v>
      </c>
      <c r="R143">
        <v>0.95974576943289502</v>
      </c>
      <c r="T143" t="str">
        <f t="shared" si="8"/>
        <v/>
      </c>
      <c r="U143" t="str">
        <f t="shared" si="9"/>
        <v/>
      </c>
      <c r="V143" t="str">
        <f t="shared" si="10"/>
        <v/>
      </c>
      <c r="W143" t="str">
        <f t="shared" si="11"/>
        <v/>
      </c>
    </row>
    <row r="144" spans="1:23" x14ac:dyDescent="0.25">
      <c r="A144">
        <v>143</v>
      </c>
      <c r="B144" t="s">
        <v>484</v>
      </c>
      <c r="C144">
        <v>-11.999424133033401</v>
      </c>
      <c r="D144">
        <v>241.849220682696</v>
      </c>
      <c r="E144">
        <v>-4.9615310312604001E-2</v>
      </c>
      <c r="F144">
        <v>0.96042894579343796</v>
      </c>
      <c r="G144">
        <v>-12.010227669332499</v>
      </c>
      <c r="H144">
        <v>241.844021946373</v>
      </c>
      <c r="I144">
        <v>-4.9661048359490603E-2</v>
      </c>
      <c r="J144">
        <v>0.96039249704358798</v>
      </c>
      <c r="K144">
        <v>-12.0795886895795</v>
      </c>
      <c r="L144">
        <v>242.17778859943201</v>
      </c>
      <c r="M144">
        <v>-4.9879011446253799E-2</v>
      </c>
      <c r="N144">
        <v>0.96021880292047701</v>
      </c>
      <c r="O144">
        <v>-12.332173829778201</v>
      </c>
      <c r="P144">
        <v>244.33394527166499</v>
      </c>
      <c r="Q144">
        <v>-5.04726177775527E-2</v>
      </c>
      <c r="R144">
        <v>0.95974576943289502</v>
      </c>
      <c r="T144" t="str">
        <f t="shared" si="8"/>
        <v/>
      </c>
      <c r="U144" t="str">
        <f t="shared" si="9"/>
        <v/>
      </c>
      <c r="V144" t="str">
        <f t="shared" si="10"/>
        <v/>
      </c>
      <c r="W144" t="str">
        <f t="shared" si="11"/>
        <v/>
      </c>
    </row>
    <row r="145" spans="1:23" x14ac:dyDescent="0.25">
      <c r="A145">
        <v>144</v>
      </c>
      <c r="B145" t="s">
        <v>485</v>
      </c>
      <c r="C145">
        <v>-1.09530932422243E-2</v>
      </c>
      <c r="D145">
        <v>1.0066849196224701</v>
      </c>
      <c r="E145">
        <v>-1.08803589173978E-2</v>
      </c>
      <c r="F145">
        <v>0.99131890088543595</v>
      </c>
      <c r="G145">
        <v>-2.1804772475708299E-2</v>
      </c>
      <c r="H145">
        <v>1.00667130297896</v>
      </c>
      <c r="I145">
        <v>-2.1660270250262698E-2</v>
      </c>
      <c r="J145">
        <v>0.98271895607853699</v>
      </c>
      <c r="K145">
        <v>-8.8569085319919E-2</v>
      </c>
      <c r="L145">
        <v>1.00664639816721</v>
      </c>
      <c r="M145">
        <v>-8.7984306585883298E-2</v>
      </c>
      <c r="N145">
        <v>0.929889149295414</v>
      </c>
      <c r="O145">
        <v>-0.32397743155130099</v>
      </c>
      <c r="P145">
        <v>1.00658130358939</v>
      </c>
      <c r="Q145">
        <v>-0.32185917858400598</v>
      </c>
      <c r="R145">
        <v>0.74755937965152197</v>
      </c>
      <c r="T145" t="str">
        <f t="shared" si="8"/>
        <v/>
      </c>
      <c r="U145" t="str">
        <f t="shared" si="9"/>
        <v/>
      </c>
      <c r="V145" t="str">
        <f t="shared" si="10"/>
        <v/>
      </c>
      <c r="W145" t="str">
        <f t="shared" si="11"/>
        <v/>
      </c>
    </row>
    <row r="146" spans="1:23" x14ac:dyDescent="0.25">
      <c r="A146">
        <v>145</v>
      </c>
      <c r="B146" t="s">
        <v>486</v>
      </c>
      <c r="C146">
        <v>3.3671661521836901E-3</v>
      </c>
      <c r="D146">
        <v>1.00676544635805</v>
      </c>
      <c r="E146">
        <v>3.3445388539747002E-3</v>
      </c>
      <c r="F146">
        <v>0.99733144906045101</v>
      </c>
      <c r="G146">
        <v>-6.5278356998470302E-3</v>
      </c>
      <c r="H146">
        <v>1.0067486180632901</v>
      </c>
      <c r="I146">
        <v>-6.4840771397380297E-3</v>
      </c>
      <c r="J146">
        <v>0.99482649121103295</v>
      </c>
      <c r="K146">
        <v>-7.2999053727768895E-2</v>
      </c>
      <c r="L146">
        <v>1.00672033996532</v>
      </c>
      <c r="M146">
        <v>-7.2511750115512502E-2</v>
      </c>
      <c r="N146">
        <v>0.94219465484577902</v>
      </c>
      <c r="O146">
        <v>-0.308603825967802</v>
      </c>
      <c r="P146">
        <v>1.0066473402495399</v>
      </c>
      <c r="Q146">
        <v>-0.30656597760572502</v>
      </c>
      <c r="R146">
        <v>0.75917375333207504</v>
      </c>
      <c r="T146" t="str">
        <f t="shared" si="8"/>
        <v/>
      </c>
      <c r="U146" t="str">
        <f t="shared" si="9"/>
        <v/>
      </c>
      <c r="V146" t="str">
        <f t="shared" si="10"/>
        <v/>
      </c>
      <c r="W146" t="str">
        <f t="shared" si="11"/>
        <v/>
      </c>
    </row>
    <row r="147" spans="1:23" x14ac:dyDescent="0.25">
      <c r="A147">
        <v>146</v>
      </c>
      <c r="B147" t="s">
        <v>487</v>
      </c>
      <c r="C147">
        <v>1.11707179823478E-2</v>
      </c>
      <c r="D147">
        <v>1.00683319819594</v>
      </c>
      <c r="E147">
        <v>1.10949043022853E-2</v>
      </c>
      <c r="F147">
        <v>0.99114772876851998</v>
      </c>
      <c r="G147">
        <v>1.64238215088081E-3</v>
      </c>
      <c r="H147">
        <v>1.0068182300375299</v>
      </c>
      <c r="I147">
        <v>1.6312598459997901E-3</v>
      </c>
      <c r="J147">
        <v>0.99869844353146098</v>
      </c>
      <c r="K147">
        <v>-6.4478892538315805E-2</v>
      </c>
      <c r="L147">
        <v>1.00679047165476</v>
      </c>
      <c r="M147">
        <v>-6.4044003547568396E-2</v>
      </c>
      <c r="N147">
        <v>0.94893518893870399</v>
      </c>
      <c r="O147">
        <v>-0.29691223254583199</v>
      </c>
      <c r="P147">
        <v>1.0067172035413601</v>
      </c>
      <c r="Q147">
        <v>-0.29493112018089701</v>
      </c>
      <c r="R147">
        <v>0.76804649830027105</v>
      </c>
      <c r="T147" t="str">
        <f t="shared" si="8"/>
        <v/>
      </c>
      <c r="U147" t="str">
        <f t="shared" si="9"/>
        <v/>
      </c>
      <c r="V147" t="str">
        <f t="shared" si="10"/>
        <v/>
      </c>
      <c r="W147" t="str">
        <f t="shared" si="11"/>
        <v/>
      </c>
    </row>
    <row r="148" spans="1:23" x14ac:dyDescent="0.25">
      <c r="A148">
        <v>147</v>
      </c>
      <c r="B148" t="s">
        <v>488</v>
      </c>
      <c r="C148">
        <v>2.02868369595041E-2</v>
      </c>
      <c r="D148">
        <v>1.00690286827399</v>
      </c>
      <c r="E148">
        <v>2.01477596287707E-2</v>
      </c>
      <c r="F148">
        <v>0.98392550119095301</v>
      </c>
      <c r="G148">
        <v>1.1141376802960099E-2</v>
      </c>
      <c r="H148">
        <v>1.00688868225865</v>
      </c>
      <c r="I148">
        <v>1.1065152483358799E-2</v>
      </c>
      <c r="J148">
        <v>0.991171465828388</v>
      </c>
      <c r="K148">
        <v>-5.6644970947815301E-2</v>
      </c>
      <c r="L148">
        <v>1.00685456057682</v>
      </c>
      <c r="M148">
        <v>-5.6259337908112599E-2</v>
      </c>
      <c r="N148">
        <v>0.95513521115140398</v>
      </c>
      <c r="O148">
        <v>-0.28620674885949998</v>
      </c>
      <c r="P148">
        <v>1.00678737467914</v>
      </c>
      <c r="Q148">
        <v>-0.28427725263312198</v>
      </c>
      <c r="R148">
        <v>0.77619791710452601</v>
      </c>
      <c r="T148" t="str">
        <f t="shared" si="8"/>
        <v/>
      </c>
      <c r="U148" t="str">
        <f t="shared" si="9"/>
        <v/>
      </c>
      <c r="V148" t="str">
        <f t="shared" si="10"/>
        <v/>
      </c>
      <c r="W148" t="str">
        <f t="shared" si="11"/>
        <v/>
      </c>
    </row>
    <row r="149" spans="1:23" x14ac:dyDescent="0.25">
      <c r="A149">
        <v>148</v>
      </c>
      <c r="B149" t="s">
        <v>489</v>
      </c>
      <c r="C149">
        <v>-12.0026025930622</v>
      </c>
      <c r="D149">
        <v>247.13765605019199</v>
      </c>
      <c r="E149">
        <v>-4.8566466093797403E-2</v>
      </c>
      <c r="F149">
        <v>0.96126479459459802</v>
      </c>
      <c r="G149">
        <v>-12.0119344707037</v>
      </c>
      <c r="H149">
        <v>247.131060370455</v>
      </c>
      <c r="I149">
        <v>-4.8605523128891603E-2</v>
      </c>
      <c r="J149">
        <v>0.96123366834928703</v>
      </c>
      <c r="K149">
        <v>-12.0823693912081</v>
      </c>
      <c r="L149">
        <v>247.50877981638601</v>
      </c>
      <c r="M149">
        <v>-4.88159224095863E-2</v>
      </c>
      <c r="N149">
        <v>0.96106599305445095</v>
      </c>
      <c r="O149">
        <v>-12.327845293146501</v>
      </c>
      <c r="P149">
        <v>249.732639133102</v>
      </c>
      <c r="Q149">
        <v>-4.93641733653244E-2</v>
      </c>
      <c r="R149">
        <v>0.96062907884926696</v>
      </c>
      <c r="T149" t="str">
        <f t="shared" si="8"/>
        <v/>
      </c>
      <c r="U149" t="str">
        <f t="shared" si="9"/>
        <v/>
      </c>
      <c r="V149" t="str">
        <f t="shared" si="10"/>
        <v/>
      </c>
      <c r="W149" t="str">
        <f t="shared" si="11"/>
        <v/>
      </c>
    </row>
    <row r="150" spans="1:23" x14ac:dyDescent="0.25">
      <c r="A150">
        <v>149</v>
      </c>
      <c r="B150" t="s">
        <v>490</v>
      </c>
      <c r="C150">
        <v>0.73532797643863801</v>
      </c>
      <c r="D150">
        <v>0.71730666749431904</v>
      </c>
      <c r="E150">
        <v>1.02512357651333</v>
      </c>
      <c r="F150">
        <v>0.30530488234758602</v>
      </c>
      <c r="G150">
        <v>0.72592769137324697</v>
      </c>
      <c r="H150">
        <v>0.71728380883672205</v>
      </c>
      <c r="I150">
        <v>1.01205085411107</v>
      </c>
      <c r="J150">
        <v>0.31151373894884599</v>
      </c>
      <c r="K150">
        <v>0.65818047157685799</v>
      </c>
      <c r="L150">
        <v>0.71718635210696902</v>
      </c>
      <c r="M150">
        <v>0.91772587367737501</v>
      </c>
      <c r="N150">
        <v>0.35876239836000201</v>
      </c>
      <c r="O150">
        <v>0.42945507732187899</v>
      </c>
      <c r="P150">
        <v>0.71694446367407305</v>
      </c>
      <c r="Q150">
        <v>0.59900745327062299</v>
      </c>
      <c r="R150">
        <v>0.54916791437562396</v>
      </c>
      <c r="T150" t="str">
        <f t="shared" si="8"/>
        <v/>
      </c>
      <c r="U150" t="str">
        <f t="shared" si="9"/>
        <v/>
      </c>
      <c r="V150" t="str">
        <f t="shared" si="10"/>
        <v/>
      </c>
      <c r="W150" t="str">
        <f t="shared" si="11"/>
        <v/>
      </c>
    </row>
    <row r="151" spans="1:23" x14ac:dyDescent="0.25">
      <c r="A151">
        <v>150</v>
      </c>
      <c r="B151" t="s">
        <v>491</v>
      </c>
      <c r="C151">
        <v>1.4769416716569099</v>
      </c>
      <c r="D151">
        <v>0.51506798393028796</v>
      </c>
      <c r="E151">
        <v>2.8674693782885301</v>
      </c>
      <c r="F151">
        <v>4.1376884332740803E-3</v>
      </c>
      <c r="G151">
        <v>1.4678308482221201</v>
      </c>
      <c r="H151">
        <v>0.51503385581140404</v>
      </c>
      <c r="I151">
        <v>2.8499696314325602</v>
      </c>
      <c r="J151">
        <v>4.3723403600488897E-3</v>
      </c>
      <c r="K151">
        <v>1.40309159995915</v>
      </c>
      <c r="L151">
        <v>0.51487012552466505</v>
      </c>
      <c r="M151">
        <v>2.7251369430870902</v>
      </c>
      <c r="N151">
        <v>6.4274821848399203E-3</v>
      </c>
      <c r="O151">
        <v>1.17056096833144</v>
      </c>
      <c r="P151">
        <v>0.514419555093662</v>
      </c>
      <c r="Q151">
        <v>2.2754985823163598</v>
      </c>
      <c r="R151">
        <v>2.2876037627769401E-2</v>
      </c>
      <c r="T151" t="str">
        <f t="shared" si="8"/>
        <v>**</v>
      </c>
      <c r="U151" t="str">
        <f t="shared" si="9"/>
        <v>**</v>
      </c>
      <c r="V151" t="str">
        <f t="shared" si="10"/>
        <v>**</v>
      </c>
      <c r="W151" t="str">
        <f t="shared" si="11"/>
        <v>*</v>
      </c>
    </row>
    <row r="152" spans="1:23" x14ac:dyDescent="0.25">
      <c r="A152">
        <v>151</v>
      </c>
      <c r="B152" t="s">
        <v>492</v>
      </c>
      <c r="C152">
        <v>0.799559048900231</v>
      </c>
      <c r="D152">
        <v>0.71798969599982998</v>
      </c>
      <c r="E152">
        <v>1.1136079714720899</v>
      </c>
      <c r="F152">
        <v>0.26544740513097898</v>
      </c>
      <c r="G152">
        <v>0.79218374954543702</v>
      </c>
      <c r="H152">
        <v>0.71797961160435697</v>
      </c>
      <c r="I152">
        <v>1.1033513163072499</v>
      </c>
      <c r="J152">
        <v>0.26987462965185</v>
      </c>
      <c r="K152">
        <v>0.731827258488712</v>
      </c>
      <c r="L152">
        <v>0.71787451597380803</v>
      </c>
      <c r="M152">
        <v>1.0194361858576</v>
      </c>
      <c r="N152">
        <v>0.30799593433100297</v>
      </c>
      <c r="O152">
        <v>0.50537245280777199</v>
      </c>
      <c r="P152">
        <v>0.71759627849749996</v>
      </c>
      <c r="Q152">
        <v>0.70425734908480797</v>
      </c>
      <c r="R152">
        <v>0.48127252225879003</v>
      </c>
      <c r="T152" t="str">
        <f t="shared" si="8"/>
        <v/>
      </c>
      <c r="U152" t="str">
        <f t="shared" si="9"/>
        <v/>
      </c>
      <c r="V152" t="str">
        <f t="shared" si="10"/>
        <v/>
      </c>
      <c r="W152" t="str">
        <f t="shared" si="11"/>
        <v/>
      </c>
    </row>
    <row r="153" spans="1:23" x14ac:dyDescent="0.25">
      <c r="A153">
        <v>152</v>
      </c>
      <c r="B153" t="s">
        <v>493</v>
      </c>
      <c r="C153">
        <v>0.81977665591297599</v>
      </c>
      <c r="D153">
        <v>0.71823620909571195</v>
      </c>
      <c r="E153">
        <v>1.14137472537775</v>
      </c>
      <c r="F153">
        <v>0.25371401784976799</v>
      </c>
      <c r="G153">
        <v>0.81280086908239402</v>
      </c>
      <c r="H153">
        <v>0.71822706080264198</v>
      </c>
      <c r="I153">
        <v>1.1316767543874799</v>
      </c>
      <c r="J153">
        <v>0.25777035788978803</v>
      </c>
      <c r="K153">
        <v>0.75665599163975295</v>
      </c>
      <c r="L153">
        <v>0.71812268446644101</v>
      </c>
      <c r="M153">
        <v>1.05365839014254</v>
      </c>
      <c r="N153">
        <v>0.29203934578141</v>
      </c>
      <c r="O153">
        <v>0.53240492130670403</v>
      </c>
      <c r="P153">
        <v>0.717844226912418</v>
      </c>
      <c r="Q153">
        <v>0.741671941274331</v>
      </c>
      <c r="R153">
        <v>0.45828612399872798</v>
      </c>
      <c r="T153" t="str">
        <f t="shared" si="8"/>
        <v/>
      </c>
      <c r="U153" t="str">
        <f t="shared" si="9"/>
        <v/>
      </c>
      <c r="V153" t="str">
        <f t="shared" si="10"/>
        <v/>
      </c>
      <c r="W153" t="str">
        <f t="shared" si="11"/>
        <v/>
      </c>
    </row>
    <row r="154" spans="1:23" x14ac:dyDescent="0.25">
      <c r="A154">
        <v>153</v>
      </c>
      <c r="B154" t="s">
        <v>494</v>
      </c>
      <c r="C154">
        <v>0.14508661797088901</v>
      </c>
      <c r="D154">
        <v>1.0077965307310299</v>
      </c>
      <c r="E154">
        <v>0.143964196687249</v>
      </c>
      <c r="F154">
        <v>0.88552874196819098</v>
      </c>
      <c r="G154">
        <v>0.13680212548621101</v>
      </c>
      <c r="H154">
        <v>1.0077943833037699</v>
      </c>
      <c r="I154">
        <v>0.13574408406379901</v>
      </c>
      <c r="J154">
        <v>0.89202359620065697</v>
      </c>
      <c r="K154">
        <v>7.8275756025277102E-2</v>
      </c>
      <c r="L154">
        <v>1.0077584745517001</v>
      </c>
      <c r="M154">
        <v>7.7673131014946398E-2</v>
      </c>
      <c r="N154">
        <v>0.93808806786110699</v>
      </c>
      <c r="O154">
        <v>-0.15160941612593501</v>
      </c>
      <c r="P154">
        <v>1.0076496474872401</v>
      </c>
      <c r="Q154">
        <v>-0.15045846193069301</v>
      </c>
      <c r="R154">
        <v>0.88040292019775102</v>
      </c>
      <c r="T154" t="str">
        <f t="shared" si="8"/>
        <v/>
      </c>
      <c r="U154" t="str">
        <f t="shared" si="9"/>
        <v/>
      </c>
      <c r="V154" t="str">
        <f t="shared" si="10"/>
        <v/>
      </c>
      <c r="W154" t="str">
        <f t="shared" si="11"/>
        <v/>
      </c>
    </row>
    <row r="155" spans="1:23" x14ac:dyDescent="0.25">
      <c r="A155">
        <v>154</v>
      </c>
      <c r="B155" t="s">
        <v>495</v>
      </c>
      <c r="C155">
        <v>0.87379263680053498</v>
      </c>
      <c r="D155">
        <v>0.71862535208224898</v>
      </c>
      <c r="E155">
        <v>1.21592236381403</v>
      </c>
      <c r="F155">
        <v>0.22401449795882</v>
      </c>
      <c r="G155">
        <v>0.86539972133517795</v>
      </c>
      <c r="H155">
        <v>0.71862090091709196</v>
      </c>
      <c r="I155">
        <v>1.20425069773335</v>
      </c>
      <c r="J155">
        <v>0.22849269616345599</v>
      </c>
      <c r="K155">
        <v>0.80380642457811802</v>
      </c>
      <c r="L155">
        <v>0.718529360185302</v>
      </c>
      <c r="M155">
        <v>1.1186827833602</v>
      </c>
      <c r="N155">
        <v>0.263275492627979</v>
      </c>
      <c r="O155">
        <v>0.57029177566088796</v>
      </c>
      <c r="P155">
        <v>0.71821257823422402</v>
      </c>
      <c r="Q155">
        <v>0.79404314675606202</v>
      </c>
      <c r="R155">
        <v>0.42717031344838402</v>
      </c>
      <c r="T155" t="str">
        <f t="shared" si="8"/>
        <v/>
      </c>
      <c r="U155" t="str">
        <f t="shared" si="9"/>
        <v/>
      </c>
      <c r="V155" t="str">
        <f t="shared" si="10"/>
        <v/>
      </c>
      <c r="W155" t="str">
        <f t="shared" si="11"/>
        <v/>
      </c>
    </row>
    <row r="156" spans="1:23" x14ac:dyDescent="0.25">
      <c r="A156">
        <v>155</v>
      </c>
      <c r="B156" t="s">
        <v>496</v>
      </c>
      <c r="C156">
        <v>-11.988636592791799</v>
      </c>
      <c r="D156">
        <v>266.95573376255498</v>
      </c>
      <c r="E156">
        <v>-4.4908706113258298E-2</v>
      </c>
      <c r="F156">
        <v>0.964180077372639</v>
      </c>
      <c r="G156">
        <v>-11.996957524332601</v>
      </c>
      <c r="H156">
        <v>266.93258510961198</v>
      </c>
      <c r="I156">
        <v>-4.49437730481883E-2</v>
      </c>
      <c r="J156">
        <v>0.96415212622873703</v>
      </c>
      <c r="K156">
        <v>-12.064188190531899</v>
      </c>
      <c r="L156">
        <v>267.33974926553702</v>
      </c>
      <c r="M156">
        <v>-4.51268029676688E-2</v>
      </c>
      <c r="N156">
        <v>0.964006237501154</v>
      </c>
      <c r="O156">
        <v>-12.315303327982299</v>
      </c>
      <c r="P156">
        <v>269.75603779393401</v>
      </c>
      <c r="Q156">
        <v>-4.56534853814465E-2</v>
      </c>
      <c r="R156">
        <v>0.963586438411144</v>
      </c>
      <c r="T156" t="str">
        <f t="shared" si="8"/>
        <v/>
      </c>
      <c r="U156" t="str">
        <f t="shared" si="9"/>
        <v/>
      </c>
      <c r="V156" t="str">
        <f t="shared" si="10"/>
        <v/>
      </c>
      <c r="W156" t="str">
        <f t="shared" si="11"/>
        <v/>
      </c>
    </row>
    <row r="157" spans="1:23" x14ac:dyDescent="0.25">
      <c r="A157">
        <v>156</v>
      </c>
      <c r="B157" t="s">
        <v>497</v>
      </c>
      <c r="C157">
        <v>0.199973016414803</v>
      </c>
      <c r="D157">
        <v>1.0080345786428899</v>
      </c>
      <c r="E157">
        <v>0.19837912374397301</v>
      </c>
      <c r="F157">
        <v>0.842748449696892</v>
      </c>
      <c r="G157">
        <v>0.19149691470800401</v>
      </c>
      <c r="H157">
        <v>1.0080338335257999</v>
      </c>
      <c r="I157">
        <v>0.189970721556244</v>
      </c>
      <c r="J157">
        <v>0.84933207353240103</v>
      </c>
      <c r="K157">
        <v>0.127173181268838</v>
      </c>
      <c r="L157">
        <v>1.00803578008631</v>
      </c>
      <c r="M157">
        <v>0.12615939213779601</v>
      </c>
      <c r="N157">
        <v>0.89960575484813399</v>
      </c>
      <c r="O157">
        <v>-0.106651752948917</v>
      </c>
      <c r="P157">
        <v>1.0079237178731799</v>
      </c>
      <c r="Q157">
        <v>-0.105813318069311</v>
      </c>
      <c r="R157">
        <v>0.91573046982365403</v>
      </c>
      <c r="T157" t="str">
        <f t="shared" si="8"/>
        <v/>
      </c>
      <c r="U157" t="str">
        <f t="shared" si="9"/>
        <v/>
      </c>
      <c r="V157" t="str">
        <f t="shared" si="10"/>
        <v/>
      </c>
      <c r="W157" t="str">
        <f t="shared" si="11"/>
        <v/>
      </c>
    </row>
    <row r="158" spans="1:23" x14ac:dyDescent="0.25">
      <c r="A158">
        <v>157</v>
      </c>
      <c r="B158" t="s">
        <v>498</v>
      </c>
      <c r="C158">
        <v>0.20997578522034699</v>
      </c>
      <c r="D158">
        <v>1.0081341695002399</v>
      </c>
      <c r="E158">
        <v>0.20828158748397399</v>
      </c>
      <c r="F158">
        <v>0.83500910745326695</v>
      </c>
      <c r="G158">
        <v>0.20163600350416799</v>
      </c>
      <c r="H158">
        <v>1.00813424334115</v>
      </c>
      <c r="I158">
        <v>0.20000908096912601</v>
      </c>
      <c r="J158">
        <v>0.84147347903498204</v>
      </c>
      <c r="K158">
        <v>0.13903945542181301</v>
      </c>
      <c r="L158">
        <v>1.0081402442551399</v>
      </c>
      <c r="M158">
        <v>0.13791677915262801</v>
      </c>
      <c r="N158">
        <v>0.89030618928821204</v>
      </c>
      <c r="O158">
        <v>-9.3914712338879394E-2</v>
      </c>
      <c r="P158">
        <v>1.00802418935265</v>
      </c>
      <c r="Q158">
        <v>-9.3167121712814105E-2</v>
      </c>
      <c r="R158">
        <v>0.92577079382192695</v>
      </c>
      <c r="T158" t="str">
        <f t="shared" si="8"/>
        <v/>
      </c>
      <c r="U158" t="str">
        <f t="shared" si="9"/>
        <v/>
      </c>
      <c r="V158" t="str">
        <f t="shared" si="10"/>
        <v/>
      </c>
      <c r="W158" t="str">
        <f t="shared" si="11"/>
        <v/>
      </c>
    </row>
    <row r="159" spans="1:23" x14ac:dyDescent="0.25">
      <c r="A159">
        <v>158</v>
      </c>
      <c r="B159" t="s">
        <v>499</v>
      </c>
      <c r="C159">
        <v>0.22330093935852899</v>
      </c>
      <c r="D159">
        <v>1.0082497221386699</v>
      </c>
      <c r="E159">
        <v>0.22147384170349299</v>
      </c>
      <c r="F159">
        <v>0.82472350219101198</v>
      </c>
      <c r="G159">
        <v>0.21509997759021199</v>
      </c>
      <c r="H159">
        <v>1.00825214318281</v>
      </c>
      <c r="I159">
        <v>0.21333946973937801</v>
      </c>
      <c r="J159">
        <v>0.83106218970107004</v>
      </c>
      <c r="K159">
        <v>0.152534282528345</v>
      </c>
      <c r="L159">
        <v>1.0082568340681499</v>
      </c>
      <c r="M159">
        <v>0.151285146179365</v>
      </c>
      <c r="N159">
        <v>0.87975078605073698</v>
      </c>
      <c r="O159">
        <v>-7.9405145248649306E-2</v>
      </c>
      <c r="P159">
        <v>1.00813117102977</v>
      </c>
      <c r="Q159">
        <v>-7.8764696034088102E-2</v>
      </c>
      <c r="R159">
        <v>0.937219785257706</v>
      </c>
      <c r="T159" t="str">
        <f t="shared" si="8"/>
        <v/>
      </c>
      <c r="U159" t="str">
        <f t="shared" si="9"/>
        <v/>
      </c>
      <c r="V159" t="str">
        <f t="shared" si="10"/>
        <v/>
      </c>
      <c r="W159" t="str">
        <f t="shared" si="11"/>
        <v/>
      </c>
    </row>
    <row r="160" spans="1:23" x14ac:dyDescent="0.25">
      <c r="A160">
        <v>159</v>
      </c>
      <c r="B160" t="s">
        <v>500</v>
      </c>
      <c r="C160">
        <v>0.23706224253295799</v>
      </c>
      <c r="D160">
        <v>1.0083712541560199</v>
      </c>
      <c r="E160">
        <v>0.23509420915749199</v>
      </c>
      <c r="F160">
        <v>0.81413561318129901</v>
      </c>
      <c r="G160">
        <v>0.23021409571444201</v>
      </c>
      <c r="H160">
        <v>1.0083817100377599</v>
      </c>
      <c r="I160">
        <v>0.22830054673028599</v>
      </c>
      <c r="J160">
        <v>0.81941259955201495</v>
      </c>
      <c r="K160">
        <v>0.16765149001270799</v>
      </c>
      <c r="L160">
        <v>1.0083849971275101</v>
      </c>
      <c r="M160">
        <v>0.166257422006755</v>
      </c>
      <c r="N160">
        <v>0.86795437195736902</v>
      </c>
      <c r="O160">
        <v>-6.60504353710233E-2</v>
      </c>
      <c r="P160">
        <v>1.0082386407477899</v>
      </c>
      <c r="Q160">
        <v>-6.5510716115814896E-2</v>
      </c>
      <c r="R160">
        <v>0.947767374438796</v>
      </c>
      <c r="T160" t="str">
        <f t="shared" si="8"/>
        <v/>
      </c>
      <c r="U160" t="str">
        <f t="shared" si="9"/>
        <v/>
      </c>
      <c r="V160" t="str">
        <f t="shared" si="10"/>
        <v/>
      </c>
      <c r="W160" t="str">
        <f t="shared" si="11"/>
        <v/>
      </c>
    </row>
    <row r="161" spans="1:23" x14ac:dyDescent="0.25">
      <c r="A161">
        <v>160</v>
      </c>
      <c r="B161" t="s">
        <v>501</v>
      </c>
      <c r="C161">
        <v>1.38168800315671</v>
      </c>
      <c r="D161">
        <v>0.59276499631699797</v>
      </c>
      <c r="E161">
        <v>2.33092036766931</v>
      </c>
      <c r="F161">
        <v>1.9757559079844101E-2</v>
      </c>
      <c r="G161">
        <v>1.3741554342272599</v>
      </c>
      <c r="H161">
        <v>0.59276998941627301</v>
      </c>
      <c r="I161">
        <v>2.31819332753409</v>
      </c>
      <c r="J161">
        <v>2.0438816509287298E-2</v>
      </c>
      <c r="K161">
        <v>1.3128984090514799</v>
      </c>
      <c r="L161">
        <v>0.592682812064382</v>
      </c>
      <c r="M161">
        <v>2.2151788145812801</v>
      </c>
      <c r="N161">
        <v>2.6747793414219199E-2</v>
      </c>
      <c r="O161">
        <v>1.07717718661571</v>
      </c>
      <c r="P161">
        <v>0.592164442194128</v>
      </c>
      <c r="Q161">
        <v>1.8190507735055499</v>
      </c>
      <c r="R161">
        <v>6.8903684233064894E-2</v>
      </c>
      <c r="T161" t="str">
        <f t="shared" si="8"/>
        <v>*</v>
      </c>
      <c r="U161" t="str">
        <f t="shared" si="9"/>
        <v>*</v>
      </c>
      <c r="V161" t="str">
        <f t="shared" si="10"/>
        <v>*</v>
      </c>
      <c r="W161" t="str">
        <f t="shared" si="11"/>
        <v>^</v>
      </c>
    </row>
    <row r="162" spans="1:23" x14ac:dyDescent="0.25">
      <c r="A162">
        <v>161</v>
      </c>
      <c r="B162" t="s">
        <v>502</v>
      </c>
      <c r="C162">
        <v>1.0085042398558901</v>
      </c>
      <c r="D162">
        <v>0.72005035617875102</v>
      </c>
      <c r="E162">
        <v>1.4006023762114901</v>
      </c>
      <c r="F162">
        <v>0.161333009991598</v>
      </c>
      <c r="G162">
        <v>0.99860927639865404</v>
      </c>
      <c r="H162">
        <v>0.72004980952258202</v>
      </c>
      <c r="I162">
        <v>1.3868613854099401</v>
      </c>
      <c r="J162">
        <v>0.16548403452462401</v>
      </c>
      <c r="K162">
        <v>0.94334973527037302</v>
      </c>
      <c r="L162">
        <v>0.71999352775818004</v>
      </c>
      <c r="M162">
        <v>1.31021974351304</v>
      </c>
      <c r="N162">
        <v>0.190121508482718</v>
      </c>
      <c r="O162">
        <v>0.69730119272173396</v>
      </c>
      <c r="P162">
        <v>0.71957445595819003</v>
      </c>
      <c r="Q162">
        <v>0.96904661768906697</v>
      </c>
      <c r="R162">
        <v>0.332521930329784</v>
      </c>
      <c r="T162" t="str">
        <f t="shared" si="8"/>
        <v/>
      </c>
      <c r="U162" t="str">
        <f t="shared" si="9"/>
        <v/>
      </c>
      <c r="V162" t="str">
        <f t="shared" si="10"/>
        <v/>
      </c>
      <c r="W162" t="str">
        <f t="shared" si="11"/>
        <v/>
      </c>
    </row>
    <row r="163" spans="1:23" x14ac:dyDescent="0.25">
      <c r="A163">
        <v>162</v>
      </c>
      <c r="B163" t="s">
        <v>503</v>
      </c>
      <c r="C163">
        <v>0.34138828087761902</v>
      </c>
      <c r="D163">
        <v>1.0091311053598899</v>
      </c>
      <c r="E163">
        <v>0.33829923492039199</v>
      </c>
      <c r="F163">
        <v>0.73513770021214497</v>
      </c>
      <c r="G163">
        <v>0.33128141620581902</v>
      </c>
      <c r="H163">
        <v>1.00913909668174</v>
      </c>
      <c r="I163">
        <v>0.32828122237572899</v>
      </c>
      <c r="J163">
        <v>0.74269904055929303</v>
      </c>
      <c r="K163">
        <v>0.276807431881683</v>
      </c>
      <c r="L163">
        <v>1.00914392101267</v>
      </c>
      <c r="M163">
        <v>0.27429926110431302</v>
      </c>
      <c r="N163">
        <v>0.78385465229713502</v>
      </c>
      <c r="O163">
        <v>2.5996768881097899E-2</v>
      </c>
      <c r="P163">
        <v>1.00893648478217</v>
      </c>
      <c r="Q163">
        <v>2.5766506884435499E-2</v>
      </c>
      <c r="R163">
        <v>0.97944357660861903</v>
      </c>
      <c r="T163" t="str">
        <f t="shared" si="8"/>
        <v/>
      </c>
      <c r="U163" t="str">
        <f t="shared" si="9"/>
        <v/>
      </c>
      <c r="V163" t="str">
        <f t="shared" si="10"/>
        <v/>
      </c>
      <c r="W163" t="str">
        <f t="shared" si="11"/>
        <v/>
      </c>
    </row>
    <row r="164" spans="1:23" x14ac:dyDescent="0.25">
      <c r="A164">
        <v>163</v>
      </c>
      <c r="B164" t="s">
        <v>504</v>
      </c>
      <c r="C164">
        <v>0.35541955508192102</v>
      </c>
      <c r="D164">
        <v>1.0092819653767</v>
      </c>
      <c r="E164">
        <v>0.352150902596644</v>
      </c>
      <c r="F164">
        <v>0.72472509546899</v>
      </c>
      <c r="G164">
        <v>0.34540234433446898</v>
      </c>
      <c r="H164">
        <v>1.0092904239534399</v>
      </c>
      <c r="I164">
        <v>0.34222294806039399</v>
      </c>
      <c r="J164">
        <v>0.73218311666300595</v>
      </c>
      <c r="K164">
        <v>0.28983186875778599</v>
      </c>
      <c r="L164">
        <v>1.0092889906712501</v>
      </c>
      <c r="M164">
        <v>0.28716440131287602</v>
      </c>
      <c r="N164">
        <v>0.77398644250638104</v>
      </c>
      <c r="O164">
        <v>4.5278861792605103E-2</v>
      </c>
      <c r="P164">
        <v>1.00906979343547</v>
      </c>
      <c r="Q164">
        <v>4.4871883081990901E-2</v>
      </c>
      <c r="R164">
        <v>0.96420942831275902</v>
      </c>
      <c r="T164" t="str">
        <f t="shared" si="8"/>
        <v/>
      </c>
      <c r="U164" t="str">
        <f t="shared" si="9"/>
        <v/>
      </c>
      <c r="V164" t="str">
        <f t="shared" si="10"/>
        <v/>
      </c>
      <c r="W164" t="str">
        <f t="shared" si="11"/>
        <v/>
      </c>
    </row>
    <row r="165" spans="1:23" x14ac:dyDescent="0.25">
      <c r="A165">
        <v>164</v>
      </c>
      <c r="B165" t="s">
        <v>505</v>
      </c>
      <c r="C165">
        <v>-11.9740726748102</v>
      </c>
      <c r="D165">
        <v>288.277363306263</v>
      </c>
      <c r="E165">
        <v>-4.1536638664511003E-2</v>
      </c>
      <c r="F165">
        <v>0.96686808461579798</v>
      </c>
      <c r="G165">
        <v>-11.984561870618201</v>
      </c>
      <c r="H165">
        <v>288.34250967064702</v>
      </c>
      <c r="I165">
        <v>-4.1563631683400701E-2</v>
      </c>
      <c r="J165">
        <v>0.966846565885912</v>
      </c>
      <c r="K165">
        <v>-12.0474188301691</v>
      </c>
      <c r="L165">
        <v>288.87616711147302</v>
      </c>
      <c r="M165">
        <v>-4.1704440178065003E-2</v>
      </c>
      <c r="N165">
        <v>0.96673431429231504</v>
      </c>
      <c r="O165">
        <v>-12.3081694485802</v>
      </c>
      <c r="P165">
        <v>291.67016930326201</v>
      </c>
      <c r="Q165">
        <v>-4.2198931340773703E-2</v>
      </c>
      <c r="R165">
        <v>0.96634011446961199</v>
      </c>
      <c r="T165" t="str">
        <f t="shared" si="8"/>
        <v/>
      </c>
      <c r="U165" t="str">
        <f t="shared" si="9"/>
        <v/>
      </c>
      <c r="V165" t="str">
        <f t="shared" si="10"/>
        <v/>
      </c>
      <c r="W165" t="str">
        <f t="shared" si="11"/>
        <v/>
      </c>
    </row>
    <row r="166" spans="1:23" x14ac:dyDescent="0.25">
      <c r="A166">
        <v>165</v>
      </c>
      <c r="B166" t="s">
        <v>506</v>
      </c>
      <c r="C166">
        <v>-11.9740726748102</v>
      </c>
      <c r="D166">
        <v>288.27736330626198</v>
      </c>
      <c r="E166">
        <v>-4.1536638664511197E-2</v>
      </c>
      <c r="F166">
        <v>0.96686808461579798</v>
      </c>
      <c r="G166">
        <v>-11.984561870618201</v>
      </c>
      <c r="H166">
        <v>288.34250967064798</v>
      </c>
      <c r="I166">
        <v>-4.1563631683400701E-2</v>
      </c>
      <c r="J166">
        <v>0.966846565885912</v>
      </c>
      <c r="K166">
        <v>-12.0474188301691</v>
      </c>
      <c r="L166">
        <v>288.876167111472</v>
      </c>
      <c r="M166">
        <v>-4.17044401780651E-2</v>
      </c>
      <c r="N166">
        <v>0.96673431429231405</v>
      </c>
      <c r="O166">
        <v>-12.3081694485802</v>
      </c>
      <c r="P166">
        <v>291.67016930326099</v>
      </c>
      <c r="Q166">
        <v>-4.21989313407738E-2</v>
      </c>
      <c r="R166">
        <v>0.96634011446961199</v>
      </c>
      <c r="T166" t="str">
        <f t="shared" si="8"/>
        <v/>
      </c>
      <c r="U166" t="str">
        <f t="shared" si="9"/>
        <v/>
      </c>
      <c r="V166" t="str">
        <f t="shared" si="10"/>
        <v/>
      </c>
      <c r="W166" t="str">
        <f t="shared" si="11"/>
        <v/>
      </c>
    </row>
    <row r="167" spans="1:23" x14ac:dyDescent="0.25">
      <c r="A167">
        <v>166</v>
      </c>
      <c r="B167" t="s">
        <v>507</v>
      </c>
      <c r="C167">
        <v>0.37079504963996401</v>
      </c>
      <c r="D167">
        <v>1.0094197849126101</v>
      </c>
      <c r="E167">
        <v>0.36733483450799098</v>
      </c>
      <c r="F167">
        <v>0.71336927333057898</v>
      </c>
      <c r="G167">
        <v>0.36077504568410601</v>
      </c>
      <c r="H167">
        <v>1.00942839902601</v>
      </c>
      <c r="I167">
        <v>0.35740528603337701</v>
      </c>
      <c r="J167">
        <v>0.72078842006010702</v>
      </c>
      <c r="K167">
        <v>0.30141506759783598</v>
      </c>
      <c r="L167">
        <v>1.0094117301685901</v>
      </c>
      <c r="M167">
        <v>0.298604680913995</v>
      </c>
      <c r="N167">
        <v>0.76524169346281801</v>
      </c>
      <c r="O167">
        <v>5.8998103729925498E-2</v>
      </c>
      <c r="P167">
        <v>1.00919112511766</v>
      </c>
      <c r="Q167">
        <v>5.8460783355627301E-2</v>
      </c>
      <c r="R167">
        <v>0.95338159939127298</v>
      </c>
      <c r="T167" t="str">
        <f t="shared" si="8"/>
        <v/>
      </c>
      <c r="U167" t="str">
        <f t="shared" si="9"/>
        <v/>
      </c>
      <c r="V167" t="str">
        <f t="shared" si="10"/>
        <v/>
      </c>
      <c r="W167" t="str">
        <f t="shared" si="11"/>
        <v/>
      </c>
    </row>
    <row r="168" spans="1:23" x14ac:dyDescent="0.25">
      <c r="A168">
        <v>167</v>
      </c>
      <c r="B168" t="s">
        <v>508</v>
      </c>
      <c r="C168">
        <v>-11.970184629178901</v>
      </c>
      <c r="D168">
        <v>290.641455906511</v>
      </c>
      <c r="E168">
        <v>-4.1185400038146303E-2</v>
      </c>
      <c r="F168">
        <v>0.96714809287921299</v>
      </c>
      <c r="G168">
        <v>-11.9809259416076</v>
      </c>
      <c r="H168">
        <v>290.710226113327</v>
      </c>
      <c r="I168">
        <v>-4.12126057682509E-2</v>
      </c>
      <c r="J168">
        <v>0.96712640426168395</v>
      </c>
      <c r="K168">
        <v>-12.0431012397248</v>
      </c>
      <c r="L168">
        <v>291.28789016871599</v>
      </c>
      <c r="M168">
        <v>-4.1344325137407399E-2</v>
      </c>
      <c r="N168">
        <v>0.96702139691049804</v>
      </c>
      <c r="O168">
        <v>-12.3063279303752</v>
      </c>
      <c r="P168">
        <v>293.95828946748901</v>
      </c>
      <c r="Q168">
        <v>-4.1864197647456497E-2</v>
      </c>
      <c r="R168">
        <v>0.96660695750066805</v>
      </c>
      <c r="T168" t="str">
        <f t="shared" si="8"/>
        <v/>
      </c>
      <c r="U168" t="str">
        <f t="shared" si="9"/>
        <v/>
      </c>
      <c r="V168" t="str">
        <f t="shared" si="10"/>
        <v/>
      </c>
      <c r="W168" t="str">
        <f t="shared" si="11"/>
        <v/>
      </c>
    </row>
    <row r="169" spans="1:23" x14ac:dyDescent="0.25">
      <c r="A169">
        <v>168</v>
      </c>
      <c r="B169" t="s">
        <v>509</v>
      </c>
      <c r="C169">
        <v>0.39130131751402703</v>
      </c>
      <c r="D169">
        <v>1.0095867843889199</v>
      </c>
      <c r="E169">
        <v>0.38758561776427503</v>
      </c>
      <c r="F169">
        <v>0.69832271390180101</v>
      </c>
      <c r="G169">
        <v>0.38105261325040402</v>
      </c>
      <c r="H169">
        <v>1.0095963447020999</v>
      </c>
      <c r="I169">
        <v>0.377430658549821</v>
      </c>
      <c r="J169">
        <v>0.70585358651571894</v>
      </c>
      <c r="K169">
        <v>0.32263122404744699</v>
      </c>
      <c r="L169">
        <v>1.0095732561988799</v>
      </c>
      <c r="M169">
        <v>0.31957188056087998</v>
      </c>
      <c r="N169">
        <v>0.74929289344773897</v>
      </c>
      <c r="O169">
        <v>7.6723122364990598E-2</v>
      </c>
      <c r="P169">
        <v>1.0093382973059299</v>
      </c>
      <c r="Q169">
        <v>7.6013287685383499E-2</v>
      </c>
      <c r="R169">
        <v>0.93940852674032604</v>
      </c>
      <c r="T169" t="str">
        <f t="shared" si="8"/>
        <v/>
      </c>
      <c r="U169" t="str">
        <f t="shared" si="9"/>
        <v/>
      </c>
      <c r="V169" t="str">
        <f t="shared" si="10"/>
        <v/>
      </c>
      <c r="W169" t="str">
        <f t="shared" si="11"/>
        <v/>
      </c>
    </row>
    <row r="170" spans="1:23" x14ac:dyDescent="0.25">
      <c r="A170">
        <v>169</v>
      </c>
      <c r="B170" t="s">
        <v>510</v>
      </c>
      <c r="C170">
        <v>-11.9676531264905</v>
      </c>
      <c r="D170">
        <v>292.80424615829702</v>
      </c>
      <c r="E170">
        <v>-4.0872539532847002E-2</v>
      </c>
      <c r="F170">
        <v>0.967397509425728</v>
      </c>
      <c r="G170">
        <v>-11.979697299571001</v>
      </c>
      <c r="H170">
        <v>292.88031845318898</v>
      </c>
      <c r="I170">
        <v>-4.0903046551028797E-2</v>
      </c>
      <c r="J170">
        <v>0.967373188685273</v>
      </c>
      <c r="K170">
        <v>-12.0380707840225</v>
      </c>
      <c r="L170">
        <v>293.46155281987302</v>
      </c>
      <c r="M170">
        <v>-4.1020946929328998E-2</v>
      </c>
      <c r="N170">
        <v>0.96727919668075102</v>
      </c>
      <c r="O170">
        <v>-12.3041643639305</v>
      </c>
      <c r="P170">
        <v>296.18767494748897</v>
      </c>
      <c r="Q170">
        <v>-4.1541783823759303E-2</v>
      </c>
      <c r="R170">
        <v>0.96686398291295494</v>
      </c>
      <c r="T170" t="str">
        <f t="shared" si="8"/>
        <v/>
      </c>
      <c r="U170" t="str">
        <f t="shared" si="9"/>
        <v/>
      </c>
      <c r="V170" t="str">
        <f t="shared" si="10"/>
        <v/>
      </c>
      <c r="W170" t="str">
        <f t="shared" si="11"/>
        <v/>
      </c>
    </row>
    <row r="171" spans="1:23" x14ac:dyDescent="0.25">
      <c r="A171">
        <v>170</v>
      </c>
      <c r="B171" t="s">
        <v>511</v>
      </c>
      <c r="C171">
        <v>0.40896469815595499</v>
      </c>
      <c r="D171">
        <v>1.0097417135083</v>
      </c>
      <c r="E171">
        <v>0.40501911794356399</v>
      </c>
      <c r="F171">
        <v>0.68546345817402399</v>
      </c>
      <c r="G171">
        <v>0.397458721246358</v>
      </c>
      <c r="H171">
        <v>1.0097519859756401</v>
      </c>
      <c r="I171">
        <v>0.393620143130816</v>
      </c>
      <c r="J171">
        <v>0.69386150733067598</v>
      </c>
      <c r="K171">
        <v>0.342820049915464</v>
      </c>
      <c r="L171">
        <v>1.0097223549569601</v>
      </c>
      <c r="M171">
        <v>0.33951912447266203</v>
      </c>
      <c r="N171">
        <v>0.73421869253223304</v>
      </c>
      <c r="O171">
        <v>9.4262036339632094E-2</v>
      </c>
      <c r="P171">
        <v>1.0094798484545999</v>
      </c>
      <c r="Q171">
        <v>9.3376838065600695E-2</v>
      </c>
      <c r="R171">
        <v>0.92560419065626898</v>
      </c>
      <c r="T171" t="str">
        <f t="shared" si="8"/>
        <v/>
      </c>
      <c r="U171" t="str">
        <f t="shared" si="9"/>
        <v/>
      </c>
      <c r="V171" t="str">
        <f t="shared" si="10"/>
        <v/>
      </c>
      <c r="W171" t="str">
        <f t="shared" si="11"/>
        <v/>
      </c>
    </row>
    <row r="172" spans="1:23" x14ac:dyDescent="0.25">
      <c r="A172">
        <v>171</v>
      </c>
      <c r="B172" t="s">
        <v>512</v>
      </c>
      <c r="C172">
        <v>1.13201985617261</v>
      </c>
      <c r="D172">
        <v>0.72150799285535505</v>
      </c>
      <c r="E172">
        <v>1.56896370848597</v>
      </c>
      <c r="F172">
        <v>0.116656395559875</v>
      </c>
      <c r="G172">
        <v>1.12132385650019</v>
      </c>
      <c r="H172">
        <v>0.72151897338663795</v>
      </c>
      <c r="I172">
        <v>1.5541155504712101</v>
      </c>
      <c r="J172">
        <v>0.120156856550673</v>
      </c>
      <c r="K172">
        <v>1.0673102509385399</v>
      </c>
      <c r="L172">
        <v>0.72141629879410496</v>
      </c>
      <c r="M172">
        <v>1.4794651198241799</v>
      </c>
      <c r="N172">
        <v>0.139016046972053</v>
      </c>
      <c r="O172">
        <v>0.82017941536339001</v>
      </c>
      <c r="P172">
        <v>0.72091785176418799</v>
      </c>
      <c r="Q172">
        <v>1.13768775923123</v>
      </c>
      <c r="R172">
        <v>0.25525088653894701</v>
      </c>
      <c r="T172" t="str">
        <f t="shared" si="8"/>
        <v/>
      </c>
      <c r="U172" t="str">
        <f t="shared" si="9"/>
        <v/>
      </c>
      <c r="V172" t="str">
        <f t="shared" si="10"/>
        <v/>
      </c>
      <c r="W172" t="str">
        <f t="shared" si="11"/>
        <v/>
      </c>
    </row>
    <row r="173" spans="1:23" x14ac:dyDescent="0.25">
      <c r="A173">
        <v>172</v>
      </c>
      <c r="B173" t="s">
        <v>513</v>
      </c>
      <c r="C173">
        <v>0.47027823914014999</v>
      </c>
      <c r="D173">
        <v>1.01012921757706</v>
      </c>
      <c r="E173">
        <v>0.46556245573034599</v>
      </c>
      <c r="F173">
        <v>0.64152872200564404</v>
      </c>
      <c r="G173">
        <v>0.46067622308752898</v>
      </c>
      <c r="H173">
        <v>1.0101503215309</v>
      </c>
      <c r="I173">
        <v>0.45604719740064498</v>
      </c>
      <c r="J173">
        <v>0.64835603908273398</v>
      </c>
      <c r="K173">
        <v>0.40444487396797302</v>
      </c>
      <c r="L173">
        <v>1.0101402165158999</v>
      </c>
      <c r="M173">
        <v>0.40038488454895199</v>
      </c>
      <c r="N173">
        <v>0.68887305563318701</v>
      </c>
      <c r="O173">
        <v>0.14896243465647399</v>
      </c>
      <c r="P173">
        <v>1.0099243211806399</v>
      </c>
      <c r="Q173">
        <v>0.14749861106655099</v>
      </c>
      <c r="R173">
        <v>0.88273847594827204</v>
      </c>
      <c r="T173" t="str">
        <f t="shared" si="8"/>
        <v/>
      </c>
      <c r="U173" t="str">
        <f t="shared" si="9"/>
        <v/>
      </c>
      <c r="V173" t="str">
        <f t="shared" si="10"/>
        <v/>
      </c>
      <c r="W173" t="str">
        <f t="shared" si="11"/>
        <v/>
      </c>
    </row>
    <row r="174" spans="1:23" x14ac:dyDescent="0.25">
      <c r="A174">
        <v>173</v>
      </c>
      <c r="B174" t="s">
        <v>514</v>
      </c>
      <c r="C174">
        <v>0.481157734415111</v>
      </c>
      <c r="D174">
        <v>1.0102742946869601</v>
      </c>
      <c r="E174">
        <v>0.47626445307528897</v>
      </c>
      <c r="F174">
        <v>0.63388598653896</v>
      </c>
      <c r="G174">
        <v>0.47080169339597999</v>
      </c>
      <c r="H174">
        <v>1.0102893835109701</v>
      </c>
      <c r="I174">
        <v>0.46600677101034399</v>
      </c>
      <c r="J174">
        <v>0.641210653944571</v>
      </c>
      <c r="K174">
        <v>0.41357245766502398</v>
      </c>
      <c r="L174">
        <v>1.0102695037715801</v>
      </c>
      <c r="M174">
        <v>0.40936844685606799</v>
      </c>
      <c r="N174">
        <v>0.68226929172378203</v>
      </c>
      <c r="O174">
        <v>0.16509827585744399</v>
      </c>
      <c r="P174">
        <v>1.0100872113227899</v>
      </c>
      <c r="Q174">
        <v>0.163449525948591</v>
      </c>
      <c r="R174">
        <v>0.87016451107562398</v>
      </c>
      <c r="T174" t="str">
        <f t="shared" si="8"/>
        <v/>
      </c>
      <c r="U174" t="str">
        <f t="shared" si="9"/>
        <v/>
      </c>
      <c r="V174" t="str">
        <f t="shared" si="10"/>
        <v/>
      </c>
      <c r="W174" t="str">
        <f t="shared" si="11"/>
        <v/>
      </c>
    </row>
    <row r="175" spans="1:23" x14ac:dyDescent="0.25">
      <c r="A175">
        <v>174</v>
      </c>
      <c r="B175" t="s">
        <v>515</v>
      </c>
      <c r="C175">
        <v>-11.962332874099801</v>
      </c>
      <c r="D175">
        <v>304.97571622554398</v>
      </c>
      <c r="E175">
        <v>-3.9223886485614902E-2</v>
      </c>
      <c r="F175">
        <v>0.96871188962625498</v>
      </c>
      <c r="G175">
        <v>-11.9730768538593</v>
      </c>
      <c r="H175">
        <v>305.05013602331599</v>
      </c>
      <c r="I175">
        <v>-3.9249537829887E-2</v>
      </c>
      <c r="J175">
        <v>0.96869143856316298</v>
      </c>
      <c r="K175">
        <v>-12.032171694159899</v>
      </c>
      <c r="L175">
        <v>305.59332115372598</v>
      </c>
      <c r="M175">
        <v>-3.9373150069949403E-2</v>
      </c>
      <c r="N175">
        <v>0.96859288644510499</v>
      </c>
      <c r="O175">
        <v>-12.295854637284799</v>
      </c>
      <c r="P175">
        <v>308.29783635142002</v>
      </c>
      <c r="Q175">
        <v>-3.9883039020971602E-2</v>
      </c>
      <c r="R175">
        <v>0.96818637324440104</v>
      </c>
      <c r="T175" t="str">
        <f t="shared" si="8"/>
        <v/>
      </c>
      <c r="U175" t="str">
        <f t="shared" si="9"/>
        <v/>
      </c>
      <c r="V175" t="str">
        <f t="shared" si="10"/>
        <v/>
      </c>
      <c r="W175" t="str">
        <f t="shared" si="11"/>
        <v/>
      </c>
    </row>
    <row r="176" spans="1:23" x14ac:dyDescent="0.25">
      <c r="A176">
        <v>175</v>
      </c>
      <c r="B176" t="s">
        <v>516</v>
      </c>
      <c r="C176">
        <v>-11.962332874099801</v>
      </c>
      <c r="D176">
        <v>304.975716225545</v>
      </c>
      <c r="E176">
        <v>-3.9223886485614701E-2</v>
      </c>
      <c r="F176">
        <v>0.96871188962625498</v>
      </c>
      <c r="G176">
        <v>-11.9730768538593</v>
      </c>
      <c r="H176">
        <v>305.05013602331599</v>
      </c>
      <c r="I176">
        <v>-3.9249537829887E-2</v>
      </c>
      <c r="J176">
        <v>0.96869143856316298</v>
      </c>
      <c r="K176">
        <v>-12.032171694159899</v>
      </c>
      <c r="L176">
        <v>305.59332115372501</v>
      </c>
      <c r="M176">
        <v>-3.93731500699495E-2</v>
      </c>
      <c r="N176">
        <v>0.96859288644510499</v>
      </c>
      <c r="O176">
        <v>-12.295854637284799</v>
      </c>
      <c r="P176">
        <v>308.29783635141803</v>
      </c>
      <c r="Q176">
        <v>-3.98830390209719E-2</v>
      </c>
      <c r="R176">
        <v>0.96818637324440104</v>
      </c>
      <c r="T176" t="str">
        <f t="shared" si="8"/>
        <v/>
      </c>
      <c r="U176" t="str">
        <f t="shared" si="9"/>
        <v/>
      </c>
      <c r="V176" t="str">
        <f t="shared" si="10"/>
        <v/>
      </c>
      <c r="W176" t="str">
        <f t="shared" si="11"/>
        <v/>
      </c>
    </row>
    <row r="177" spans="1:23" x14ac:dyDescent="0.25">
      <c r="A177">
        <v>176</v>
      </c>
      <c r="B177" t="s">
        <v>517</v>
      </c>
      <c r="C177">
        <v>-11.962332874099801</v>
      </c>
      <c r="D177">
        <v>304.975716225545</v>
      </c>
      <c r="E177">
        <v>-3.9223886485614798E-2</v>
      </c>
      <c r="F177">
        <v>0.96871188962625498</v>
      </c>
      <c r="G177">
        <v>-11.9730768538593</v>
      </c>
      <c r="H177">
        <v>305.05013602331798</v>
      </c>
      <c r="I177">
        <v>-3.9249537829886799E-2</v>
      </c>
      <c r="J177">
        <v>0.96869143856316398</v>
      </c>
      <c r="K177">
        <v>-12.032171694159899</v>
      </c>
      <c r="L177">
        <v>305.593321153727</v>
      </c>
      <c r="M177">
        <v>-3.9373150069949403E-2</v>
      </c>
      <c r="N177">
        <v>0.96859288644510499</v>
      </c>
      <c r="O177">
        <v>-12.2958546372847</v>
      </c>
      <c r="P177">
        <v>308.29783635140802</v>
      </c>
      <c r="Q177">
        <v>-3.9883039020972899E-2</v>
      </c>
      <c r="R177">
        <v>0.96818637324440004</v>
      </c>
      <c r="T177" t="str">
        <f t="shared" si="8"/>
        <v/>
      </c>
      <c r="U177" t="str">
        <f t="shared" si="9"/>
        <v/>
      </c>
      <c r="V177" t="str">
        <f t="shared" si="10"/>
        <v/>
      </c>
      <c r="W177" t="str">
        <f t="shared" si="11"/>
        <v/>
      </c>
    </row>
    <row r="178" spans="1:23" x14ac:dyDescent="0.25">
      <c r="A178">
        <v>177</v>
      </c>
      <c r="B178" t="s">
        <v>518</v>
      </c>
      <c r="C178">
        <v>1.6343544000021</v>
      </c>
      <c r="D178">
        <v>0.59625897912970105</v>
      </c>
      <c r="E178">
        <v>2.7410143196293699</v>
      </c>
      <c r="F178">
        <v>6.12498380710896E-3</v>
      </c>
      <c r="G178">
        <v>1.6242060784264301</v>
      </c>
      <c r="H178">
        <v>0.59626929354991798</v>
      </c>
      <c r="I178">
        <v>2.7239472097525601</v>
      </c>
      <c r="J178">
        <v>6.4506816386434703E-3</v>
      </c>
      <c r="K178">
        <v>1.5681073755246699</v>
      </c>
      <c r="L178">
        <v>0.59614597408697301</v>
      </c>
      <c r="M178">
        <v>2.6304083960749902</v>
      </c>
      <c r="N178">
        <v>8.5282349586934102E-3</v>
      </c>
      <c r="O178">
        <v>1.31946466256879</v>
      </c>
      <c r="P178">
        <v>0.59557729531441905</v>
      </c>
      <c r="Q178">
        <v>2.2154381521078901</v>
      </c>
      <c r="R178">
        <v>2.6730005073534499E-2</v>
      </c>
      <c r="T178" t="str">
        <f t="shared" si="8"/>
        <v>**</v>
      </c>
      <c r="U178" t="str">
        <f t="shared" si="9"/>
        <v>**</v>
      </c>
      <c r="V178" t="str">
        <f t="shared" si="10"/>
        <v>**</v>
      </c>
      <c r="W178" t="str">
        <f t="shared" si="11"/>
        <v>*</v>
      </c>
    </row>
    <row r="179" spans="1:23" x14ac:dyDescent="0.25">
      <c r="A179">
        <v>178</v>
      </c>
      <c r="B179" t="s">
        <v>519</v>
      </c>
      <c r="C179">
        <v>0.55156895166895303</v>
      </c>
      <c r="D179">
        <v>1.0110083665915801</v>
      </c>
      <c r="E179">
        <v>0.54556319205197201</v>
      </c>
      <c r="F179">
        <v>0.585366231656967</v>
      </c>
      <c r="G179">
        <v>0.54076535212918397</v>
      </c>
      <c r="H179">
        <v>1.01104160265248</v>
      </c>
      <c r="I179">
        <v>0.53485964446020995</v>
      </c>
      <c r="J179">
        <v>0.59274691564620596</v>
      </c>
      <c r="K179">
        <v>0.48990769015812202</v>
      </c>
      <c r="L179">
        <v>1.0110000673607999</v>
      </c>
      <c r="M179">
        <v>0.484577307138087</v>
      </c>
      <c r="N179">
        <v>0.62797621413306903</v>
      </c>
      <c r="O179">
        <v>0.24223759017095001</v>
      </c>
      <c r="P179">
        <v>1.0107600461636199</v>
      </c>
      <c r="Q179">
        <v>0.23965884988269301</v>
      </c>
      <c r="R179">
        <v>0.81059473833392803</v>
      </c>
      <c r="T179" t="str">
        <f t="shared" si="8"/>
        <v/>
      </c>
      <c r="U179" t="str">
        <f t="shared" si="9"/>
        <v/>
      </c>
      <c r="V179" t="str">
        <f t="shared" si="10"/>
        <v/>
      </c>
      <c r="W179" t="str">
        <f t="shared" si="11"/>
        <v/>
      </c>
    </row>
    <row r="180" spans="1:23" x14ac:dyDescent="0.25">
      <c r="A180">
        <v>179</v>
      </c>
      <c r="B180" t="s">
        <v>520</v>
      </c>
      <c r="C180">
        <v>-11.9571756627212</v>
      </c>
      <c r="D180">
        <v>315.51484216594298</v>
      </c>
      <c r="E180">
        <v>-3.7897347651342402E-2</v>
      </c>
      <c r="F180">
        <v>0.96976952779926395</v>
      </c>
      <c r="G180">
        <v>-11.967902414302101</v>
      </c>
      <c r="H180">
        <v>315.58594950720601</v>
      </c>
      <c r="I180">
        <v>-3.7922798632164197E-2</v>
      </c>
      <c r="J180">
        <v>0.96974923544167002</v>
      </c>
      <c r="K180">
        <v>-12.0175791646405</v>
      </c>
      <c r="L180">
        <v>316.214897274598</v>
      </c>
      <c r="M180">
        <v>-3.8004468695870999E-2</v>
      </c>
      <c r="N180">
        <v>0.96968411909974395</v>
      </c>
      <c r="O180">
        <v>-12.2898002620255</v>
      </c>
      <c r="P180">
        <v>319.13348751192501</v>
      </c>
      <c r="Q180">
        <v>-3.85099049236136E-2</v>
      </c>
      <c r="R180">
        <v>0.96928113435610097</v>
      </c>
      <c r="T180" t="str">
        <f t="shared" si="8"/>
        <v/>
      </c>
      <c r="U180" t="str">
        <f t="shared" si="9"/>
        <v/>
      </c>
      <c r="V180" t="str">
        <f t="shared" si="10"/>
        <v/>
      </c>
      <c r="W180" t="str">
        <f t="shared" si="11"/>
        <v/>
      </c>
    </row>
    <row r="181" spans="1:23" x14ac:dyDescent="0.25">
      <c r="A181">
        <v>180</v>
      </c>
      <c r="B181" t="s">
        <v>521</v>
      </c>
      <c r="C181">
        <v>0.57163532169811404</v>
      </c>
      <c r="D181">
        <v>1.0112158606699699</v>
      </c>
      <c r="E181">
        <v>0.56529505116680301</v>
      </c>
      <c r="F181">
        <v>0.57187309421962196</v>
      </c>
      <c r="G181">
        <v>0.56141822271828301</v>
      </c>
      <c r="H181">
        <v>1.0112502906951399</v>
      </c>
      <c r="I181">
        <v>0.555172372145735</v>
      </c>
      <c r="J181">
        <v>0.57877676430247404</v>
      </c>
      <c r="K181">
        <v>0.51544533946438098</v>
      </c>
      <c r="L181">
        <v>1.0111907990288</v>
      </c>
      <c r="M181">
        <v>0.50974093114716201</v>
      </c>
      <c r="N181">
        <v>0.61023297321414205</v>
      </c>
      <c r="O181">
        <v>0.26061348031286302</v>
      </c>
      <c r="P181">
        <v>1.01095067253886</v>
      </c>
      <c r="Q181">
        <v>0.25779050095329398</v>
      </c>
      <c r="R181">
        <v>0.796568595920217</v>
      </c>
      <c r="T181" t="str">
        <f t="shared" si="8"/>
        <v/>
      </c>
      <c r="U181" t="str">
        <f t="shared" si="9"/>
        <v/>
      </c>
      <c r="V181" t="str">
        <f t="shared" si="10"/>
        <v/>
      </c>
      <c r="W181" t="str">
        <f t="shared" si="11"/>
        <v/>
      </c>
    </row>
    <row r="182" spans="1:23" x14ac:dyDescent="0.25">
      <c r="A182">
        <v>181</v>
      </c>
      <c r="B182" t="s">
        <v>522</v>
      </c>
      <c r="C182">
        <v>0.58684244718954603</v>
      </c>
      <c r="D182">
        <v>1.0114243846138</v>
      </c>
      <c r="E182">
        <v>0.58021386088454097</v>
      </c>
      <c r="F182">
        <v>0.56177040754021301</v>
      </c>
      <c r="G182">
        <v>0.57706029945755799</v>
      </c>
      <c r="H182">
        <v>1.01146196631668</v>
      </c>
      <c r="I182">
        <v>0.57052100689358698</v>
      </c>
      <c r="J182">
        <v>0.56832437836467997</v>
      </c>
      <c r="K182">
        <v>0.53950787507909403</v>
      </c>
      <c r="L182">
        <v>1.01140064061171</v>
      </c>
      <c r="M182">
        <v>0.53342647158379497</v>
      </c>
      <c r="N182">
        <v>0.59373839710044396</v>
      </c>
      <c r="O182">
        <v>0.28283683955804401</v>
      </c>
      <c r="P182">
        <v>1.0111507095249499</v>
      </c>
      <c r="Q182">
        <v>0.27971778775779599</v>
      </c>
      <c r="R182">
        <v>0.77969403022393702</v>
      </c>
      <c r="T182" t="str">
        <f t="shared" si="8"/>
        <v/>
      </c>
      <c r="U182" t="str">
        <f t="shared" si="9"/>
        <v/>
      </c>
      <c r="V182" t="str">
        <f t="shared" si="10"/>
        <v/>
      </c>
      <c r="W182" t="str">
        <f t="shared" si="11"/>
        <v/>
      </c>
    </row>
    <row r="183" spans="1:23" x14ac:dyDescent="0.25">
      <c r="A183">
        <v>182</v>
      </c>
      <c r="B183" t="s">
        <v>523</v>
      </c>
      <c r="C183">
        <v>0.60641355324289703</v>
      </c>
      <c r="D183">
        <v>1.0116498442172199</v>
      </c>
      <c r="E183">
        <v>0.59943028381733998</v>
      </c>
      <c r="F183">
        <v>0.54888598727858395</v>
      </c>
      <c r="G183">
        <v>0.59673380981006496</v>
      </c>
      <c r="H183">
        <v>1.0116881487812599</v>
      </c>
      <c r="I183">
        <v>0.58983967592081199</v>
      </c>
      <c r="J183">
        <v>0.55529814008529998</v>
      </c>
      <c r="K183">
        <v>0.56057166610771503</v>
      </c>
      <c r="L183">
        <v>1.0116227168510299</v>
      </c>
      <c r="M183">
        <v>0.55413115657649503</v>
      </c>
      <c r="N183">
        <v>0.57948908872154803</v>
      </c>
      <c r="O183">
        <v>0.302531488704537</v>
      </c>
      <c r="P183">
        <v>1.0113584028367799</v>
      </c>
      <c r="Q183">
        <v>0.29913380642901699</v>
      </c>
      <c r="R183">
        <v>0.76483795274008903</v>
      </c>
      <c r="T183" t="str">
        <f t="shared" si="8"/>
        <v/>
      </c>
      <c r="U183" t="str">
        <f t="shared" si="9"/>
        <v/>
      </c>
      <c r="V183" t="str">
        <f t="shared" si="10"/>
        <v/>
      </c>
      <c r="W183" t="str">
        <f t="shared" si="11"/>
        <v/>
      </c>
    </row>
    <row r="184" spans="1:23" x14ac:dyDescent="0.25">
      <c r="A184">
        <v>183</v>
      </c>
      <c r="B184" t="s">
        <v>524</v>
      </c>
      <c r="C184">
        <v>-11.942136971282601</v>
      </c>
      <c r="D184">
        <v>324.57504823571497</v>
      </c>
      <c r="E184">
        <v>-3.6793145487295502E-2</v>
      </c>
      <c r="F184">
        <v>0.97064993945841704</v>
      </c>
      <c r="G184">
        <v>-11.951667531225899</v>
      </c>
      <c r="H184">
        <v>324.678506694541</v>
      </c>
      <c r="I184">
        <v>-3.6810775227786002E-2</v>
      </c>
      <c r="J184">
        <v>0.97063588248316601</v>
      </c>
      <c r="K184">
        <v>-11.991521946670501</v>
      </c>
      <c r="L184">
        <v>325.29660968561598</v>
      </c>
      <c r="M184">
        <v>-3.6863347448532299E-2</v>
      </c>
      <c r="N184">
        <v>0.97059396437035295</v>
      </c>
      <c r="O184">
        <v>-12.2780618186918</v>
      </c>
      <c r="P184">
        <v>328.35692572164299</v>
      </c>
      <c r="Q184">
        <v>-3.7392425305809697E-2</v>
      </c>
      <c r="R184">
        <v>0.97017211217910204</v>
      </c>
      <c r="T184" t="str">
        <f t="shared" si="8"/>
        <v/>
      </c>
      <c r="U184" t="str">
        <f t="shared" si="9"/>
        <v/>
      </c>
      <c r="V184" t="str">
        <f t="shared" si="10"/>
        <v/>
      </c>
      <c r="W184" t="str">
        <f t="shared" si="11"/>
        <v/>
      </c>
    </row>
    <row r="185" spans="1:23" x14ac:dyDescent="0.25">
      <c r="A185">
        <v>184</v>
      </c>
      <c r="B185" t="s">
        <v>525</v>
      </c>
      <c r="C185">
        <v>-11.9421369712827</v>
      </c>
      <c r="D185">
        <v>324.57504823572401</v>
      </c>
      <c r="E185">
        <v>-3.67931454872946E-2</v>
      </c>
      <c r="F185">
        <v>0.97064993945841804</v>
      </c>
      <c r="G185">
        <v>-11.951667531226001</v>
      </c>
      <c r="H185">
        <v>324.67850669454498</v>
      </c>
      <c r="I185">
        <v>-3.68107752277856E-2</v>
      </c>
      <c r="J185">
        <v>0.97063588248316601</v>
      </c>
      <c r="K185">
        <v>-11.9915219466704</v>
      </c>
      <c r="L185">
        <v>325.29660968561097</v>
      </c>
      <c r="M185">
        <v>-3.6863347448532799E-2</v>
      </c>
      <c r="N185">
        <v>0.97059396437035195</v>
      </c>
      <c r="O185">
        <v>-12.2780618186918</v>
      </c>
      <c r="P185">
        <v>328.35692572164498</v>
      </c>
      <c r="Q185">
        <v>-3.7392425305809503E-2</v>
      </c>
      <c r="R185">
        <v>0.97017211217910204</v>
      </c>
      <c r="T185" t="str">
        <f t="shared" si="8"/>
        <v/>
      </c>
      <c r="U185" t="str">
        <f t="shared" si="9"/>
        <v/>
      </c>
      <c r="V185" t="str">
        <f t="shared" si="10"/>
        <v/>
      </c>
      <c r="W185" t="str">
        <f t="shared" si="11"/>
        <v/>
      </c>
    </row>
    <row r="186" spans="1:23" x14ac:dyDescent="0.25">
      <c r="A186">
        <v>185</v>
      </c>
      <c r="B186" t="s">
        <v>526</v>
      </c>
      <c r="C186">
        <v>0.64430729676419796</v>
      </c>
      <c r="D186">
        <v>1.0117589686971</v>
      </c>
      <c r="E186">
        <v>0.63681896251822401</v>
      </c>
      <c r="F186">
        <v>0.52424277296897304</v>
      </c>
      <c r="G186">
        <v>0.63545831501559602</v>
      </c>
      <c r="H186">
        <v>1.0117913048731699</v>
      </c>
      <c r="I186">
        <v>0.62805275352237899</v>
      </c>
      <c r="J186">
        <v>0.52996938227951396</v>
      </c>
      <c r="K186">
        <v>0.59910837210478596</v>
      </c>
      <c r="L186">
        <v>1.0117189928411601</v>
      </c>
      <c r="M186">
        <v>0.59216875075394304</v>
      </c>
      <c r="N186">
        <v>0.55373759272518797</v>
      </c>
      <c r="O186">
        <v>0.33044008008711401</v>
      </c>
      <c r="P186">
        <v>1.0115625295378801</v>
      </c>
      <c r="Q186">
        <v>0.326663029163477</v>
      </c>
      <c r="R186">
        <v>0.74392276591843298</v>
      </c>
      <c r="T186" t="str">
        <f t="shared" si="8"/>
        <v/>
      </c>
      <c r="U186" t="str">
        <f t="shared" si="9"/>
        <v/>
      </c>
      <c r="V186" t="str">
        <f t="shared" si="10"/>
        <v/>
      </c>
      <c r="W186" t="str">
        <f t="shared" si="11"/>
        <v/>
      </c>
    </row>
    <row r="187" spans="1:23" x14ac:dyDescent="0.25">
      <c r="A187">
        <v>186</v>
      </c>
      <c r="B187" t="s">
        <v>527</v>
      </c>
      <c r="C187">
        <v>1.39138709888316</v>
      </c>
      <c r="D187">
        <v>0.72456437651052696</v>
      </c>
      <c r="E187">
        <v>1.9203084556599801</v>
      </c>
      <c r="F187">
        <v>5.4818948945661999E-2</v>
      </c>
      <c r="G187">
        <v>1.3822067015296999</v>
      </c>
      <c r="H187">
        <v>0.72460227332203098</v>
      </c>
      <c r="I187">
        <v>1.9075384558107999</v>
      </c>
      <c r="J187">
        <v>5.6450896145760598E-2</v>
      </c>
      <c r="K187">
        <v>1.3428172701544701</v>
      </c>
      <c r="L187">
        <v>0.72445367199528798</v>
      </c>
      <c r="M187">
        <v>1.8535585118315201</v>
      </c>
      <c r="N187">
        <v>6.3802347786067304E-2</v>
      </c>
      <c r="O187">
        <v>1.0665107624591199</v>
      </c>
      <c r="P187">
        <v>0.72404256286648006</v>
      </c>
      <c r="Q187">
        <v>1.4729945684916701</v>
      </c>
      <c r="R187">
        <v>0.14075250035378101</v>
      </c>
      <c r="T187" t="str">
        <f t="shared" si="8"/>
        <v>^</v>
      </c>
      <c r="U187" t="str">
        <f t="shared" si="9"/>
        <v>^</v>
      </c>
      <c r="V187" t="str">
        <f t="shared" si="10"/>
        <v>^</v>
      </c>
      <c r="W187" t="str">
        <f t="shared" si="11"/>
        <v/>
      </c>
    </row>
    <row r="188" spans="1:23" x14ac:dyDescent="0.25">
      <c r="A188">
        <v>187</v>
      </c>
      <c r="B188" t="s">
        <v>528</v>
      </c>
      <c r="C188">
        <v>-11.9235903086301</v>
      </c>
      <c r="D188">
        <v>334.644803092237</v>
      </c>
      <c r="E188">
        <v>-3.5630585619295101E-2</v>
      </c>
      <c r="F188">
        <v>0.97157692000222295</v>
      </c>
      <c r="G188">
        <v>-11.933160770828801</v>
      </c>
      <c r="H188">
        <v>334.73626384498903</v>
      </c>
      <c r="I188">
        <v>-3.5649441245944199E-2</v>
      </c>
      <c r="J188">
        <v>0.97156188494071505</v>
      </c>
      <c r="K188">
        <v>-11.977059636304</v>
      </c>
      <c r="L188">
        <v>335.26134314817102</v>
      </c>
      <c r="M188">
        <v>-3.57245470767283E-2</v>
      </c>
      <c r="N188">
        <v>0.97150199730536002</v>
      </c>
      <c r="O188">
        <v>-12.271090119213</v>
      </c>
      <c r="P188">
        <v>338.26305779101301</v>
      </c>
      <c r="Q188">
        <v>-3.6276766961630097E-2</v>
      </c>
      <c r="R188">
        <v>0.97106167502234697</v>
      </c>
      <c r="T188" t="str">
        <f t="shared" si="8"/>
        <v/>
      </c>
      <c r="U188" t="str">
        <f t="shared" si="9"/>
        <v/>
      </c>
      <c r="V188" t="str">
        <f t="shared" si="10"/>
        <v/>
      </c>
      <c r="W188" t="str">
        <f t="shared" si="11"/>
        <v/>
      </c>
    </row>
    <row r="189" spans="1:23" x14ac:dyDescent="0.25">
      <c r="A189">
        <v>188</v>
      </c>
      <c r="B189" t="s">
        <v>529</v>
      </c>
      <c r="C189">
        <v>-11.9235903086301</v>
      </c>
      <c r="D189">
        <v>334.644803092237</v>
      </c>
      <c r="E189">
        <v>-3.5630585619295101E-2</v>
      </c>
      <c r="F189">
        <v>0.97157692000222295</v>
      </c>
      <c r="G189">
        <v>-11.933160770828801</v>
      </c>
      <c r="H189">
        <v>334.73626384498601</v>
      </c>
      <c r="I189">
        <v>-3.5649441245944401E-2</v>
      </c>
      <c r="J189">
        <v>0.97156188494071505</v>
      </c>
      <c r="K189">
        <v>-11.977059636304</v>
      </c>
      <c r="L189">
        <v>335.26134314816397</v>
      </c>
      <c r="M189">
        <v>-3.5724547076728903E-2</v>
      </c>
      <c r="N189">
        <v>0.97150199730535902</v>
      </c>
      <c r="O189">
        <v>-12.271090119213</v>
      </c>
      <c r="P189">
        <v>338.26305779101</v>
      </c>
      <c r="Q189">
        <v>-3.6276766961630402E-2</v>
      </c>
      <c r="R189">
        <v>0.97106167502234697</v>
      </c>
      <c r="T189" t="str">
        <f t="shared" si="8"/>
        <v/>
      </c>
      <c r="U189" t="str">
        <f t="shared" si="9"/>
        <v/>
      </c>
      <c r="V189" t="str">
        <f t="shared" si="10"/>
        <v/>
      </c>
      <c r="W189" t="str">
        <f t="shared" si="11"/>
        <v/>
      </c>
    </row>
    <row r="190" spans="1:23" x14ac:dyDescent="0.25">
      <c r="A190">
        <v>189</v>
      </c>
      <c r="B190" t="s">
        <v>530</v>
      </c>
      <c r="C190">
        <v>0.72528385686996499</v>
      </c>
      <c r="D190">
        <v>1.0125061347086699</v>
      </c>
      <c r="E190">
        <v>0.71632539498504399</v>
      </c>
      <c r="F190">
        <v>0.47379044958680699</v>
      </c>
      <c r="G190">
        <v>0.71632158489875497</v>
      </c>
      <c r="H190">
        <v>1.01254478353961</v>
      </c>
      <c r="I190">
        <v>0.70744681770486195</v>
      </c>
      <c r="J190">
        <v>0.47928885123797499</v>
      </c>
      <c r="K190">
        <v>0.67528518212988597</v>
      </c>
      <c r="L190">
        <v>1.0124671321960199</v>
      </c>
      <c r="M190">
        <v>0.66696997922807399</v>
      </c>
      <c r="N190">
        <v>0.50479130950240703</v>
      </c>
      <c r="O190">
        <v>0.39811767968773498</v>
      </c>
      <c r="P190">
        <v>1.01222533942814</v>
      </c>
      <c r="Q190">
        <v>0.39330933951194602</v>
      </c>
      <c r="R190">
        <v>0.69409102101508502</v>
      </c>
      <c r="T190" t="str">
        <f t="shared" si="8"/>
        <v/>
      </c>
      <c r="U190" t="str">
        <f t="shared" si="9"/>
        <v/>
      </c>
      <c r="V190" t="str">
        <f t="shared" si="10"/>
        <v/>
      </c>
      <c r="W190" t="str">
        <f t="shared" si="11"/>
        <v/>
      </c>
    </row>
    <row r="191" spans="1:23" x14ac:dyDescent="0.25">
      <c r="A191">
        <v>190</v>
      </c>
      <c r="B191" t="s">
        <v>531</v>
      </c>
      <c r="C191">
        <v>0.75147635578944305</v>
      </c>
      <c r="D191">
        <v>1.0127724727582199</v>
      </c>
      <c r="E191">
        <v>0.74199919133154002</v>
      </c>
      <c r="F191">
        <v>0.45808782554829403</v>
      </c>
      <c r="G191">
        <v>0.74178148584527204</v>
      </c>
      <c r="H191">
        <v>1.0128142235145701</v>
      </c>
      <c r="I191">
        <v>0.73239639474178198</v>
      </c>
      <c r="J191">
        <v>0.46392665866256799</v>
      </c>
      <c r="K191">
        <v>0.70415619504617399</v>
      </c>
      <c r="L191">
        <v>1.01272240196982</v>
      </c>
      <c r="M191">
        <v>0.69531017944951201</v>
      </c>
      <c r="N191">
        <v>0.48686093626606902</v>
      </c>
      <c r="O191">
        <v>0.42350172652569001</v>
      </c>
      <c r="P191">
        <v>1.0124675465348301</v>
      </c>
      <c r="Q191">
        <v>0.418286717411463</v>
      </c>
      <c r="R191">
        <v>0.67573749985741305</v>
      </c>
      <c r="T191" t="str">
        <f t="shared" si="8"/>
        <v/>
      </c>
      <c r="U191" t="str">
        <f t="shared" si="9"/>
        <v/>
      </c>
      <c r="V191" t="str">
        <f t="shared" si="10"/>
        <v/>
      </c>
      <c r="W191" t="str">
        <f t="shared" si="11"/>
        <v/>
      </c>
    </row>
    <row r="192" spans="1:23" x14ac:dyDescent="0.25">
      <c r="A192">
        <v>191</v>
      </c>
      <c r="B192" t="s">
        <v>532</v>
      </c>
      <c r="C192">
        <v>0.78394956977558705</v>
      </c>
      <c r="D192">
        <v>1.0130142940351901</v>
      </c>
      <c r="E192">
        <v>0.77387809272941199</v>
      </c>
      <c r="F192">
        <v>0.43900288581047198</v>
      </c>
      <c r="G192">
        <v>0.77402269621771003</v>
      </c>
      <c r="H192">
        <v>1.0130606958070301</v>
      </c>
      <c r="I192">
        <v>0.76404375317423701</v>
      </c>
      <c r="J192">
        <v>0.4448411693955</v>
      </c>
      <c r="K192">
        <v>0.73400871372119103</v>
      </c>
      <c r="L192">
        <v>1.01298232397113</v>
      </c>
      <c r="M192">
        <v>0.72460169970557897</v>
      </c>
      <c r="N192">
        <v>0.46869641588654598</v>
      </c>
      <c r="O192">
        <v>0.45344518703298398</v>
      </c>
      <c r="P192">
        <v>1.0127048664590099</v>
      </c>
      <c r="Q192">
        <v>0.44775650048812798</v>
      </c>
      <c r="R192">
        <v>0.65432894020778698</v>
      </c>
      <c r="T192" t="str">
        <f t="shared" si="8"/>
        <v/>
      </c>
      <c r="U192" t="str">
        <f t="shared" si="9"/>
        <v/>
      </c>
      <c r="V192" t="str">
        <f t="shared" si="10"/>
        <v/>
      </c>
      <c r="W192" t="str">
        <f t="shared" si="11"/>
        <v/>
      </c>
    </row>
    <row r="193" spans="1:23" x14ac:dyDescent="0.25">
      <c r="A193">
        <v>192</v>
      </c>
      <c r="B193" t="s">
        <v>533</v>
      </c>
      <c r="C193">
        <v>-11.9020263502003</v>
      </c>
      <c r="D193">
        <v>345.05372668016901</v>
      </c>
      <c r="E193">
        <v>-3.4493255484332901E-2</v>
      </c>
      <c r="F193">
        <v>0.97248382049349702</v>
      </c>
      <c r="G193">
        <v>-11.912593824523499</v>
      </c>
      <c r="H193">
        <v>345.14352970606802</v>
      </c>
      <c r="I193">
        <v>-3.4514898293670798E-2</v>
      </c>
      <c r="J193">
        <v>0.97246656230633899</v>
      </c>
      <c r="K193">
        <v>-11.9567927556025</v>
      </c>
      <c r="L193">
        <v>345.83681946883098</v>
      </c>
      <c r="M193">
        <v>-3.4573510055889399E-2</v>
      </c>
      <c r="N193">
        <v>0.97241982478050304</v>
      </c>
      <c r="O193">
        <v>-12.254971451661699</v>
      </c>
      <c r="P193">
        <v>349.04512353841699</v>
      </c>
      <c r="Q193">
        <v>-3.5109991875629E-2</v>
      </c>
      <c r="R193">
        <v>0.97199203396114897</v>
      </c>
      <c r="T193" t="str">
        <f t="shared" si="8"/>
        <v/>
      </c>
      <c r="U193" t="str">
        <f t="shared" si="9"/>
        <v/>
      </c>
      <c r="V193" t="str">
        <f t="shared" si="10"/>
        <v/>
      </c>
      <c r="W193" t="str">
        <f t="shared" si="11"/>
        <v/>
      </c>
    </row>
    <row r="194" spans="1:23" x14ac:dyDescent="0.25">
      <c r="A194">
        <v>193</v>
      </c>
      <c r="B194" t="s">
        <v>534</v>
      </c>
      <c r="C194">
        <v>0.80967368504417103</v>
      </c>
      <c r="D194">
        <v>1.01330786270203</v>
      </c>
      <c r="E194">
        <v>0.79904016819245804</v>
      </c>
      <c r="F194">
        <v>0.42426712097840302</v>
      </c>
      <c r="G194">
        <v>0.79970823412752301</v>
      </c>
      <c r="H194">
        <v>1.01335641319579</v>
      </c>
      <c r="I194">
        <v>0.789167783135165</v>
      </c>
      <c r="J194">
        <v>0.43001394901355799</v>
      </c>
      <c r="K194">
        <v>0.75921020658293603</v>
      </c>
      <c r="L194">
        <v>1.01327393589614</v>
      </c>
      <c r="M194">
        <v>0.749264517409586</v>
      </c>
      <c r="N194">
        <v>0.45369778958534601</v>
      </c>
      <c r="O194">
        <v>0.47840361742488902</v>
      </c>
      <c r="P194">
        <v>1.0129753516128499</v>
      </c>
      <c r="Q194">
        <v>0.47227567449018099</v>
      </c>
      <c r="R194">
        <v>0.63673003101922498</v>
      </c>
      <c r="T194" t="str">
        <f t="shared" si="8"/>
        <v/>
      </c>
      <c r="U194" t="str">
        <f t="shared" si="9"/>
        <v/>
      </c>
      <c r="V194" t="str">
        <f t="shared" si="10"/>
        <v/>
      </c>
      <c r="W194" t="str">
        <f t="shared" si="11"/>
        <v/>
      </c>
    </row>
    <row r="195" spans="1:23" x14ac:dyDescent="0.25">
      <c r="A195">
        <v>194</v>
      </c>
      <c r="B195" t="s">
        <v>535</v>
      </c>
      <c r="C195">
        <v>1.54590660838182</v>
      </c>
      <c r="D195">
        <v>0.72689129322799695</v>
      </c>
      <c r="E195">
        <v>2.12673700013206</v>
      </c>
      <c r="F195">
        <v>3.3441941420442101E-2</v>
      </c>
      <c r="G195">
        <v>1.53598111488328</v>
      </c>
      <c r="H195">
        <v>0.72694885298957201</v>
      </c>
      <c r="I195">
        <v>2.11291497134436</v>
      </c>
      <c r="J195">
        <v>3.4608046217372901E-2</v>
      </c>
      <c r="K195">
        <v>1.4939549159408201</v>
      </c>
      <c r="L195">
        <v>0.72675603505046105</v>
      </c>
      <c r="M195">
        <v>2.0556484485706199</v>
      </c>
      <c r="N195">
        <v>3.9816414271216703E-2</v>
      </c>
      <c r="O195">
        <v>1.2175109377936699</v>
      </c>
      <c r="P195">
        <v>0.72619465299847297</v>
      </c>
      <c r="Q195">
        <v>1.6765627958930001</v>
      </c>
      <c r="R195">
        <v>9.3628007030845603E-2</v>
      </c>
      <c r="T195" t="str">
        <f t="shared" ref="T195:T258" si="12">IF(F195&lt;0.001,"***",IF(F195&lt;0.01,"**",IF(F195&lt;0.05,"*",IF(F195&lt;0.1,"^",""))))</f>
        <v>*</v>
      </c>
      <c r="U195" t="str">
        <f t="shared" ref="U195:U258" si="13">IF(J195&lt;0.001,"***",IF(J195&lt;0.01,"**",IF(J195&lt;0.05,"*",IF(J195&lt;0.1,"^",""))))</f>
        <v>*</v>
      </c>
      <c r="V195" t="str">
        <f t="shared" ref="V195:V258" si="14">IF(N195&lt;0.001,"***",IF(N195&lt;0.01,"**",IF(N195&lt;0.05,"*",IF(N195&lt;0.1,"^",""))))</f>
        <v>*</v>
      </c>
      <c r="W195" t="str">
        <f t="shared" ref="W195:W258" si="15">IF(R195&lt;0.001,"***",IF(R195&lt;0.01,"**",IF(R195&lt;0.05,"*",IF(R195&lt;0.1,"^",""))))</f>
        <v>^</v>
      </c>
    </row>
    <row r="196" spans="1:23" x14ac:dyDescent="0.25">
      <c r="A196">
        <v>195</v>
      </c>
      <c r="B196" t="s">
        <v>536</v>
      </c>
      <c r="C196">
        <v>-11.8797035860541</v>
      </c>
      <c r="D196">
        <v>356.95610136369999</v>
      </c>
      <c r="E196">
        <v>-3.3280572991102798E-2</v>
      </c>
      <c r="F196">
        <v>0.97345084568474205</v>
      </c>
      <c r="G196">
        <v>-11.8908604846745</v>
      </c>
      <c r="H196">
        <v>357.04918126015002</v>
      </c>
      <c r="I196">
        <v>-3.3303144521176498E-2</v>
      </c>
      <c r="J196">
        <v>0.97343284618699999</v>
      </c>
      <c r="K196">
        <v>-11.9446076438793</v>
      </c>
      <c r="L196">
        <v>357.68585808860701</v>
      </c>
      <c r="M196">
        <v>-3.33941288808806E-2</v>
      </c>
      <c r="N196">
        <v>0.97336029152752501</v>
      </c>
      <c r="O196">
        <v>-12.244812205255</v>
      </c>
      <c r="P196">
        <v>360.93864884762598</v>
      </c>
      <c r="Q196">
        <v>-3.3924912846959303E-2</v>
      </c>
      <c r="R196">
        <v>0.97293702704033602</v>
      </c>
      <c r="T196" t="str">
        <f t="shared" si="12"/>
        <v/>
      </c>
      <c r="U196" t="str">
        <f t="shared" si="13"/>
        <v/>
      </c>
      <c r="V196" t="str">
        <f t="shared" si="14"/>
        <v/>
      </c>
      <c r="W196" t="str">
        <f t="shared" si="15"/>
        <v/>
      </c>
    </row>
    <row r="197" spans="1:23" x14ac:dyDescent="0.25">
      <c r="A197">
        <v>196</v>
      </c>
      <c r="B197" t="s">
        <v>537</v>
      </c>
      <c r="C197">
        <v>-11.8797035860542</v>
      </c>
      <c r="D197">
        <v>356.95610136370698</v>
      </c>
      <c r="E197">
        <v>-3.3280572991102299E-2</v>
      </c>
      <c r="F197">
        <v>0.97345084568474205</v>
      </c>
      <c r="G197">
        <v>-11.890860484674601</v>
      </c>
      <c r="H197">
        <v>357.04918126016099</v>
      </c>
      <c r="I197">
        <v>-3.33031445211757E-2</v>
      </c>
      <c r="J197">
        <v>0.97343284618699999</v>
      </c>
      <c r="K197">
        <v>-11.9446076438792</v>
      </c>
      <c r="L197">
        <v>357.68585808860001</v>
      </c>
      <c r="M197">
        <v>-3.3394128880881099E-2</v>
      </c>
      <c r="N197">
        <v>0.97336029152752501</v>
      </c>
      <c r="O197">
        <v>-12.244812205254901</v>
      </c>
      <c r="P197">
        <v>360.93864884762399</v>
      </c>
      <c r="Q197">
        <v>-3.3924912846959497E-2</v>
      </c>
      <c r="R197">
        <v>0.97293702704033502</v>
      </c>
      <c r="T197" t="str">
        <f t="shared" si="12"/>
        <v/>
      </c>
      <c r="U197" t="str">
        <f t="shared" si="13"/>
        <v/>
      </c>
      <c r="V197" t="str">
        <f t="shared" si="14"/>
        <v/>
      </c>
      <c r="W197" t="str">
        <f t="shared" si="15"/>
        <v/>
      </c>
    </row>
    <row r="198" spans="1:23" x14ac:dyDescent="0.25">
      <c r="A198">
        <v>197</v>
      </c>
      <c r="B198" t="s">
        <v>538</v>
      </c>
      <c r="C198">
        <v>0.90114578813327495</v>
      </c>
      <c r="D198">
        <v>1.01402574601244</v>
      </c>
      <c r="E198">
        <v>0.888681368966172</v>
      </c>
      <c r="F198">
        <v>0.37417434677379202</v>
      </c>
      <c r="G198">
        <v>0.890620000141499</v>
      </c>
      <c r="H198">
        <v>1.01408827210853</v>
      </c>
      <c r="I198">
        <v>0.87824701718489295</v>
      </c>
      <c r="J198">
        <v>0.37980968168784202</v>
      </c>
      <c r="K198">
        <v>0.84022169767074895</v>
      </c>
      <c r="L198">
        <v>1.01405787816722</v>
      </c>
      <c r="M198">
        <v>0.82857370941128405</v>
      </c>
      <c r="N198">
        <v>0.407345669851369</v>
      </c>
      <c r="O198">
        <v>0.55720777002197097</v>
      </c>
      <c r="P198">
        <v>1.01386930816375</v>
      </c>
      <c r="Q198">
        <v>0.54958540073685203</v>
      </c>
      <c r="R198">
        <v>0.58260377453241496</v>
      </c>
      <c r="T198" t="str">
        <f t="shared" si="12"/>
        <v/>
      </c>
      <c r="U198" t="str">
        <f t="shared" si="13"/>
        <v/>
      </c>
      <c r="V198" t="str">
        <f t="shared" si="14"/>
        <v/>
      </c>
      <c r="W198" t="str">
        <f t="shared" si="15"/>
        <v/>
      </c>
    </row>
    <row r="199" spans="1:23" x14ac:dyDescent="0.25">
      <c r="A199">
        <v>198</v>
      </c>
      <c r="B199" t="s">
        <v>539</v>
      </c>
      <c r="C199">
        <v>-11.8905336172472</v>
      </c>
      <c r="D199">
        <v>361.39596768002798</v>
      </c>
      <c r="E199">
        <v>-3.29016776074679E-2</v>
      </c>
      <c r="F199">
        <v>0.97375299498425005</v>
      </c>
      <c r="G199">
        <v>-11.9016301110619</v>
      </c>
      <c r="H199">
        <v>361.47605383136403</v>
      </c>
      <c r="I199">
        <v>-3.2925085866446401E-2</v>
      </c>
      <c r="J199">
        <v>0.97373432800943505</v>
      </c>
      <c r="K199">
        <v>-11.9577130198583</v>
      </c>
      <c r="L199">
        <v>362.17052703758998</v>
      </c>
      <c r="M199">
        <v>-3.3016803210541797E-2</v>
      </c>
      <c r="N199">
        <v>0.97366118792213496</v>
      </c>
      <c r="O199">
        <v>-12.2531081369257</v>
      </c>
      <c r="P199">
        <v>365.35345844604399</v>
      </c>
      <c r="Q199">
        <v>-3.3537682082008399E-2</v>
      </c>
      <c r="R199">
        <v>0.97324581676670896</v>
      </c>
      <c r="T199" t="str">
        <f t="shared" si="12"/>
        <v/>
      </c>
      <c r="U199" t="str">
        <f t="shared" si="13"/>
        <v/>
      </c>
      <c r="V199" t="str">
        <f t="shared" si="14"/>
        <v/>
      </c>
      <c r="W199" t="str">
        <f t="shared" si="15"/>
        <v/>
      </c>
    </row>
    <row r="200" spans="1:23" x14ac:dyDescent="0.25">
      <c r="A200">
        <v>199</v>
      </c>
      <c r="B200" t="s">
        <v>540</v>
      </c>
      <c r="C200">
        <v>-11.8905336172472</v>
      </c>
      <c r="D200">
        <v>361.39596768002798</v>
      </c>
      <c r="E200">
        <v>-3.29016776074679E-2</v>
      </c>
      <c r="F200">
        <v>0.97375299498425005</v>
      </c>
      <c r="G200">
        <v>-11.901630111061801</v>
      </c>
      <c r="H200">
        <v>361.47605383135902</v>
      </c>
      <c r="I200">
        <v>-3.2925085866446803E-2</v>
      </c>
      <c r="J200">
        <v>0.97373432800943405</v>
      </c>
      <c r="K200">
        <v>-11.9577130198583</v>
      </c>
      <c r="L200">
        <v>362.17052703758901</v>
      </c>
      <c r="M200">
        <v>-3.3016803210541901E-2</v>
      </c>
      <c r="N200">
        <v>0.97366118792213396</v>
      </c>
      <c r="O200">
        <v>-12.2531081369257</v>
      </c>
      <c r="P200">
        <v>365.35345844604302</v>
      </c>
      <c r="Q200">
        <v>-3.3537682082008399E-2</v>
      </c>
      <c r="R200">
        <v>0.97324581676670896</v>
      </c>
      <c r="T200" t="str">
        <f t="shared" si="12"/>
        <v/>
      </c>
      <c r="U200" t="str">
        <f t="shared" si="13"/>
        <v/>
      </c>
      <c r="V200" t="str">
        <f t="shared" si="14"/>
        <v/>
      </c>
      <c r="W200" t="str">
        <f t="shared" si="15"/>
        <v/>
      </c>
    </row>
    <row r="201" spans="1:23" x14ac:dyDescent="0.25">
      <c r="A201">
        <v>200</v>
      </c>
      <c r="B201" t="s">
        <v>541</v>
      </c>
      <c r="C201">
        <v>2.6357576343789799</v>
      </c>
      <c r="D201">
        <v>0.481807380295521</v>
      </c>
      <c r="E201">
        <v>5.47056301371373</v>
      </c>
      <c r="F201" s="1">
        <v>4.4860816626456E-8</v>
      </c>
      <c r="G201">
        <v>2.6256660151087901</v>
      </c>
      <c r="H201">
        <v>0.48190688611492799</v>
      </c>
      <c r="I201">
        <v>5.4484924178539504</v>
      </c>
      <c r="J201" s="1">
        <v>5.0798556483520699E-8</v>
      </c>
      <c r="K201">
        <v>2.5720820803564401</v>
      </c>
      <c r="L201">
        <v>0.48163952734689502</v>
      </c>
      <c r="M201">
        <v>5.3402636916548696</v>
      </c>
      <c r="N201" s="1">
        <v>9.2811484151947406E-8</v>
      </c>
      <c r="O201">
        <v>2.2900277645049698</v>
      </c>
      <c r="P201">
        <v>0.48094667292493198</v>
      </c>
      <c r="Q201">
        <v>4.7615003771164499</v>
      </c>
      <c r="R201" s="1">
        <v>1.9215893954514098E-6</v>
      </c>
      <c r="T201" t="str">
        <f t="shared" si="12"/>
        <v>***</v>
      </c>
      <c r="U201" t="str">
        <f t="shared" si="13"/>
        <v>***</v>
      </c>
      <c r="V201" t="str">
        <f t="shared" si="14"/>
        <v>***</v>
      </c>
      <c r="W201" t="str">
        <f t="shared" si="15"/>
        <v>***</v>
      </c>
    </row>
    <row r="202" spans="1:23" x14ac:dyDescent="0.25">
      <c r="A202">
        <v>201</v>
      </c>
      <c r="B202" t="s">
        <v>542</v>
      </c>
      <c r="C202">
        <v>1.0845164588659799</v>
      </c>
      <c r="D202">
        <v>1.01622927392754</v>
      </c>
      <c r="E202">
        <v>1.0671966323844599</v>
      </c>
      <c r="F202">
        <v>0.28588305294427901</v>
      </c>
      <c r="G202">
        <v>1.0728555907044499</v>
      </c>
      <c r="H202">
        <v>1.0163179105268501</v>
      </c>
      <c r="I202">
        <v>1.0556299161827101</v>
      </c>
      <c r="J202">
        <v>0.29113732759500499</v>
      </c>
      <c r="K202">
        <v>1.0087131509530101</v>
      </c>
      <c r="L202">
        <v>1.0163000610425901</v>
      </c>
      <c r="M202">
        <v>0.99253477355714304</v>
      </c>
      <c r="N202">
        <v>0.32093672517273403</v>
      </c>
      <c r="O202">
        <v>0.71642609185869499</v>
      </c>
      <c r="P202">
        <v>1.0159502924794199</v>
      </c>
      <c r="Q202">
        <v>0.70517829185349501</v>
      </c>
      <c r="R202">
        <v>0.48069928888365498</v>
      </c>
      <c r="T202" t="str">
        <f t="shared" si="12"/>
        <v/>
      </c>
      <c r="U202" t="str">
        <f t="shared" si="13"/>
        <v/>
      </c>
      <c r="V202" t="str">
        <f t="shared" si="14"/>
        <v/>
      </c>
      <c r="W202" t="str">
        <f t="shared" si="15"/>
        <v/>
      </c>
    </row>
    <row r="203" spans="1:23" x14ac:dyDescent="0.25">
      <c r="A203">
        <v>202</v>
      </c>
      <c r="B203" t="s">
        <v>543</v>
      </c>
      <c r="C203">
        <v>1.1058634896944699</v>
      </c>
      <c r="D203">
        <v>1.01666408918562</v>
      </c>
      <c r="E203">
        <v>1.0877373376887001</v>
      </c>
      <c r="F203">
        <v>0.27671107952994001</v>
      </c>
      <c r="G203">
        <v>1.09414790398517</v>
      </c>
      <c r="H203">
        <v>1.01675567211414</v>
      </c>
      <c r="I203">
        <v>1.0761168430072301</v>
      </c>
      <c r="J203">
        <v>0.28187500383499903</v>
      </c>
      <c r="K203">
        <v>1.02661896691905</v>
      </c>
      <c r="L203">
        <v>1.01669754934514</v>
      </c>
      <c r="M203">
        <v>1.0097584749567801</v>
      </c>
      <c r="N203">
        <v>0.31261101933479402</v>
      </c>
      <c r="O203">
        <v>0.73789246476130899</v>
      </c>
      <c r="P203">
        <v>1.0163723328066101</v>
      </c>
      <c r="Q203">
        <v>0.72600605205741098</v>
      </c>
      <c r="R203">
        <v>0.46783506042361001</v>
      </c>
      <c r="T203" t="str">
        <f t="shared" si="12"/>
        <v/>
      </c>
      <c r="U203" t="str">
        <f t="shared" si="13"/>
        <v/>
      </c>
      <c r="V203" t="str">
        <f t="shared" si="14"/>
        <v/>
      </c>
      <c r="W203" t="str">
        <f t="shared" si="15"/>
        <v/>
      </c>
    </row>
    <row r="204" spans="1:23" x14ac:dyDescent="0.25">
      <c r="A204">
        <v>203</v>
      </c>
      <c r="B204" t="s">
        <v>544</v>
      </c>
      <c r="C204">
        <v>1.85410206068428</v>
      </c>
      <c r="D204">
        <v>0.73191028412056203</v>
      </c>
      <c r="E204">
        <v>2.5332367926925698</v>
      </c>
      <c r="F204">
        <v>1.13014579484048E-2</v>
      </c>
      <c r="G204">
        <v>1.8422586207095599</v>
      </c>
      <c r="H204">
        <v>0.73202856127718696</v>
      </c>
      <c r="I204">
        <v>2.5166485546620301</v>
      </c>
      <c r="J204">
        <v>1.1847694263804999E-2</v>
      </c>
      <c r="K204">
        <v>1.7715158901167301</v>
      </c>
      <c r="L204">
        <v>0.73188017373875502</v>
      </c>
      <c r="M204">
        <v>2.42049990378489</v>
      </c>
      <c r="N204">
        <v>1.5499183394654699E-2</v>
      </c>
      <c r="O204">
        <v>1.4886924749294801</v>
      </c>
      <c r="P204">
        <v>0.73142112916241098</v>
      </c>
      <c r="Q204">
        <v>2.03534245262269</v>
      </c>
      <c r="R204">
        <v>4.1816427388878599E-2</v>
      </c>
      <c r="T204" t="str">
        <f t="shared" si="12"/>
        <v>*</v>
      </c>
      <c r="U204" t="str">
        <f t="shared" si="13"/>
        <v>*</v>
      </c>
      <c r="V204" t="str">
        <f t="shared" si="14"/>
        <v>*</v>
      </c>
      <c r="W204" t="str">
        <f t="shared" si="15"/>
        <v>*</v>
      </c>
    </row>
    <row r="205" spans="1:23" x14ac:dyDescent="0.25">
      <c r="A205">
        <v>204</v>
      </c>
      <c r="B205" t="s">
        <v>545</v>
      </c>
      <c r="C205">
        <v>1.1833149525681299</v>
      </c>
      <c r="D205">
        <v>1.0181785366957401</v>
      </c>
      <c r="E205">
        <v>1.1621880740172501</v>
      </c>
      <c r="F205">
        <v>0.24515907789887501</v>
      </c>
      <c r="G205">
        <v>1.1698519153098299</v>
      </c>
      <c r="H205">
        <v>1.01825351329015</v>
      </c>
      <c r="I205">
        <v>1.1488808042801</v>
      </c>
      <c r="J205">
        <v>0.25060513393524497</v>
      </c>
      <c r="K205">
        <v>1.11022210062579</v>
      </c>
      <c r="L205">
        <v>1.0182333313288301</v>
      </c>
      <c r="M205">
        <v>1.0903415420283999</v>
      </c>
      <c r="N205">
        <v>0.27556272228108603</v>
      </c>
      <c r="O205">
        <v>0.83301238173322001</v>
      </c>
      <c r="P205">
        <v>1.01787560542142</v>
      </c>
      <c r="Q205">
        <v>0.81838328504624802</v>
      </c>
      <c r="R205">
        <v>0.41313836304138302</v>
      </c>
      <c r="T205" t="str">
        <f t="shared" si="12"/>
        <v/>
      </c>
      <c r="U205" t="str">
        <f t="shared" si="13"/>
        <v/>
      </c>
      <c r="V205" t="str">
        <f t="shared" si="14"/>
        <v/>
      </c>
      <c r="W205" t="str">
        <f t="shared" si="15"/>
        <v/>
      </c>
    </row>
    <row r="206" spans="1:23" x14ac:dyDescent="0.25">
      <c r="A206">
        <v>205</v>
      </c>
      <c r="B206" t="s">
        <v>546</v>
      </c>
      <c r="C206">
        <v>1.21876889871361</v>
      </c>
      <c r="D206">
        <v>1.01877614382362</v>
      </c>
      <c r="E206">
        <v>1.19630686888622</v>
      </c>
      <c r="F206">
        <v>0.23157682925041401</v>
      </c>
      <c r="G206">
        <v>1.2047915706186201</v>
      </c>
      <c r="H206">
        <v>1.0188564634941599</v>
      </c>
      <c r="I206">
        <v>1.1824939172361899</v>
      </c>
      <c r="J206">
        <v>0.23700977767088</v>
      </c>
      <c r="K206">
        <v>1.1387487757184001</v>
      </c>
      <c r="L206">
        <v>1.01881900939954</v>
      </c>
      <c r="M206">
        <v>1.1177144961101</v>
      </c>
      <c r="N206">
        <v>0.263688949557148</v>
      </c>
      <c r="O206">
        <v>0.86839154771128402</v>
      </c>
      <c r="P206">
        <v>1.01844528417006</v>
      </c>
      <c r="Q206">
        <v>0.85266391941609498</v>
      </c>
      <c r="R206">
        <v>0.39384570486204101</v>
      </c>
      <c r="T206" t="str">
        <f t="shared" si="12"/>
        <v/>
      </c>
      <c r="U206" t="str">
        <f t="shared" si="13"/>
        <v/>
      </c>
      <c r="V206" t="str">
        <f t="shared" si="14"/>
        <v/>
      </c>
      <c r="W206" t="str">
        <f t="shared" si="15"/>
        <v/>
      </c>
    </row>
    <row r="207" spans="1:23" x14ac:dyDescent="0.25">
      <c r="A207">
        <v>206</v>
      </c>
      <c r="B207" t="s">
        <v>547</v>
      </c>
      <c r="C207">
        <v>1.26460003182103</v>
      </c>
      <c r="D207">
        <v>1.01937025804579</v>
      </c>
      <c r="E207">
        <v>1.2405698732522901</v>
      </c>
      <c r="F207">
        <v>0.21476468699715301</v>
      </c>
      <c r="G207">
        <v>1.2490469587181501</v>
      </c>
      <c r="H207">
        <v>1.01947430694904</v>
      </c>
      <c r="I207">
        <v>1.22518728545121</v>
      </c>
      <c r="J207">
        <v>0.220504663896051</v>
      </c>
      <c r="K207">
        <v>1.18468390878701</v>
      </c>
      <c r="L207">
        <v>1.0194122929243401</v>
      </c>
      <c r="M207">
        <v>1.16212440933841</v>
      </c>
      <c r="N207">
        <v>0.24518493370021299</v>
      </c>
      <c r="O207">
        <v>0.91295285272104099</v>
      </c>
      <c r="P207">
        <v>1.01901120946926</v>
      </c>
      <c r="Q207">
        <v>0.89592032377793296</v>
      </c>
      <c r="R207">
        <v>0.37029531866391502</v>
      </c>
      <c r="T207" t="str">
        <f t="shared" si="12"/>
        <v/>
      </c>
      <c r="U207" t="str">
        <f t="shared" si="13"/>
        <v/>
      </c>
      <c r="V207" t="str">
        <f t="shared" si="14"/>
        <v/>
      </c>
      <c r="W207" t="str">
        <f t="shared" si="15"/>
        <v/>
      </c>
    </row>
    <row r="208" spans="1:23" x14ac:dyDescent="0.25">
      <c r="A208">
        <v>207</v>
      </c>
      <c r="B208" t="s">
        <v>548</v>
      </c>
      <c r="C208">
        <v>2.02452289746476</v>
      </c>
      <c r="D208">
        <v>0.73616849697922804</v>
      </c>
      <c r="E208">
        <v>2.7500808656878601</v>
      </c>
      <c r="F208">
        <v>5.9580559192542997E-3</v>
      </c>
      <c r="G208">
        <v>2.0087275576988</v>
      </c>
      <c r="H208">
        <v>0.73629720099337104</v>
      </c>
      <c r="I208">
        <v>2.7281477574391602</v>
      </c>
      <c r="J208">
        <v>6.3691071860863596E-3</v>
      </c>
      <c r="K208">
        <v>1.94174893078133</v>
      </c>
      <c r="L208">
        <v>0.73615297212870101</v>
      </c>
      <c r="M208">
        <v>2.63769760402714</v>
      </c>
      <c r="N208">
        <v>8.3470978301458301E-3</v>
      </c>
      <c r="O208">
        <v>1.67080598879361</v>
      </c>
      <c r="P208">
        <v>0.735521645223701</v>
      </c>
      <c r="Q208">
        <v>2.2715932286200098</v>
      </c>
      <c r="R208">
        <v>2.3111090255769299E-2</v>
      </c>
      <c r="T208" t="str">
        <f t="shared" si="12"/>
        <v>**</v>
      </c>
      <c r="U208" t="str">
        <f t="shared" si="13"/>
        <v>**</v>
      </c>
      <c r="V208" t="str">
        <f t="shared" si="14"/>
        <v>**</v>
      </c>
      <c r="W208" t="str">
        <f t="shared" si="15"/>
        <v>*</v>
      </c>
    </row>
    <row r="209" spans="1:23" x14ac:dyDescent="0.25">
      <c r="A209">
        <v>208</v>
      </c>
      <c r="B209" t="s">
        <v>549</v>
      </c>
      <c r="C209">
        <v>-11.842654755986199</v>
      </c>
      <c r="D209">
        <v>445.49622945512698</v>
      </c>
      <c r="E209">
        <v>-2.6583063947523401E-2</v>
      </c>
      <c r="F209">
        <v>0.97879228149872699</v>
      </c>
      <c r="G209">
        <v>-11.8605628735101</v>
      </c>
      <c r="H209">
        <v>445.60687398701202</v>
      </c>
      <c r="I209">
        <v>-2.6616651505819901E-2</v>
      </c>
      <c r="J209">
        <v>0.978765491983699</v>
      </c>
      <c r="K209">
        <v>-11.935795121219</v>
      </c>
      <c r="L209">
        <v>445.94615795339899</v>
      </c>
      <c r="M209">
        <v>-2.6765103608015199E-2</v>
      </c>
      <c r="N209">
        <v>0.97864708652715704</v>
      </c>
      <c r="O209">
        <v>-12.218674293641399</v>
      </c>
      <c r="P209">
        <v>448.55537176449502</v>
      </c>
      <c r="Q209">
        <v>-2.72400578897905E-2</v>
      </c>
      <c r="R209">
        <v>0.97826826597386796</v>
      </c>
      <c r="T209" t="str">
        <f t="shared" si="12"/>
        <v/>
      </c>
      <c r="U209" t="str">
        <f t="shared" si="13"/>
        <v/>
      </c>
      <c r="V209" t="str">
        <f t="shared" si="14"/>
        <v/>
      </c>
      <c r="W209" t="str">
        <f t="shared" si="15"/>
        <v/>
      </c>
    </row>
    <row r="210" spans="1:23" x14ac:dyDescent="0.25">
      <c r="A210">
        <v>209</v>
      </c>
      <c r="B210" t="s">
        <v>550</v>
      </c>
      <c r="C210">
        <v>1.3945545094971199</v>
      </c>
      <c r="D210">
        <v>1.0213745365109701</v>
      </c>
      <c r="E210">
        <v>1.3653703510770301</v>
      </c>
      <c r="F210">
        <v>0.17213667769038901</v>
      </c>
      <c r="G210">
        <v>1.37743114744119</v>
      </c>
      <c r="H210">
        <v>1.02151174370982</v>
      </c>
      <c r="I210">
        <v>1.3484241918147499</v>
      </c>
      <c r="J210">
        <v>0.17752198741679201</v>
      </c>
      <c r="K210">
        <v>1.3037017492112599</v>
      </c>
      <c r="L210">
        <v>1.0215169403625399</v>
      </c>
      <c r="M210">
        <v>1.27624094882712</v>
      </c>
      <c r="N210">
        <v>0.20187035742144299</v>
      </c>
      <c r="O210">
        <v>1.0310516999433501</v>
      </c>
      <c r="P210">
        <v>1.0209825290460901</v>
      </c>
      <c r="Q210">
        <v>1.00986223623892</v>
      </c>
      <c r="R210">
        <v>0.31256129755477002</v>
      </c>
      <c r="T210" t="str">
        <f t="shared" si="12"/>
        <v/>
      </c>
      <c r="U210" t="str">
        <f t="shared" si="13"/>
        <v/>
      </c>
      <c r="V210" t="str">
        <f t="shared" si="14"/>
        <v/>
      </c>
      <c r="W210" t="str">
        <f t="shared" si="15"/>
        <v/>
      </c>
    </row>
    <row r="211" spans="1:23" x14ac:dyDescent="0.25">
      <c r="A211">
        <v>210</v>
      </c>
      <c r="B211" t="s">
        <v>551</v>
      </c>
      <c r="C211">
        <v>2.1655670832259202</v>
      </c>
      <c r="D211">
        <v>0.739346424453869</v>
      </c>
      <c r="E211">
        <v>2.9290289525989799</v>
      </c>
      <c r="F211">
        <v>3.40022748973395E-3</v>
      </c>
      <c r="G211">
        <v>2.1484854351890599</v>
      </c>
      <c r="H211">
        <v>0.73952542330570004</v>
      </c>
      <c r="I211">
        <v>2.9052218726778398</v>
      </c>
      <c r="J211">
        <v>3.6699284890171499E-3</v>
      </c>
      <c r="K211">
        <v>2.0725775879900898</v>
      </c>
      <c r="L211">
        <v>0.73949103346582201</v>
      </c>
      <c r="M211">
        <v>2.8027082063137398</v>
      </c>
      <c r="N211">
        <v>5.0675495047930097E-3</v>
      </c>
      <c r="O211">
        <v>1.8088153051411</v>
      </c>
      <c r="P211">
        <v>0.73869643784858297</v>
      </c>
      <c r="Q211">
        <v>2.4486584914490601</v>
      </c>
      <c r="R211">
        <v>1.43389329770203E-2</v>
      </c>
      <c r="T211" t="str">
        <f t="shared" si="12"/>
        <v>**</v>
      </c>
      <c r="U211" t="str">
        <f t="shared" si="13"/>
        <v>**</v>
      </c>
      <c r="V211" t="str">
        <f t="shared" si="14"/>
        <v>**</v>
      </c>
      <c r="W211" t="str">
        <f t="shared" si="15"/>
        <v>*</v>
      </c>
    </row>
    <row r="212" spans="1:23" x14ac:dyDescent="0.25">
      <c r="A212">
        <v>211</v>
      </c>
      <c r="B212" t="s">
        <v>552</v>
      </c>
      <c r="C212">
        <v>1.5243911915189701</v>
      </c>
      <c r="D212">
        <v>1.0239347376797601</v>
      </c>
      <c r="E212">
        <v>1.48875815559618</v>
      </c>
      <c r="F212">
        <v>0.13655106479766099</v>
      </c>
      <c r="G212">
        <v>1.5066983033853201</v>
      </c>
      <c r="H212">
        <v>1.0241023765308801</v>
      </c>
      <c r="I212">
        <v>1.4712379718219399</v>
      </c>
      <c r="J212">
        <v>0.141226771476296</v>
      </c>
      <c r="K212">
        <v>1.4256983977336499</v>
      </c>
      <c r="L212">
        <v>1.02421522318044</v>
      </c>
      <c r="M212">
        <v>1.3919910244123399</v>
      </c>
      <c r="N212">
        <v>0.16392511594154699</v>
      </c>
      <c r="O212">
        <v>1.15440484680431</v>
      </c>
      <c r="P212">
        <v>1.0235789631063199</v>
      </c>
      <c r="Q212">
        <v>1.12781220444484</v>
      </c>
      <c r="R212">
        <v>0.25939923804251303</v>
      </c>
      <c r="T212" t="str">
        <f t="shared" si="12"/>
        <v/>
      </c>
      <c r="U212" t="str">
        <f t="shared" si="13"/>
        <v/>
      </c>
      <c r="V212" t="str">
        <f t="shared" si="14"/>
        <v/>
      </c>
      <c r="W212" t="str">
        <f t="shared" si="15"/>
        <v/>
      </c>
    </row>
    <row r="213" spans="1:23" x14ac:dyDescent="0.25">
      <c r="A213">
        <v>212</v>
      </c>
      <c r="B213" t="s">
        <v>553</v>
      </c>
      <c r="C213">
        <v>1.5640569132655899</v>
      </c>
      <c r="D213">
        <v>1.02498862190278</v>
      </c>
      <c r="E213">
        <v>1.5259261223428</v>
      </c>
      <c r="F213">
        <v>0.12702826425191299</v>
      </c>
      <c r="G213">
        <v>1.5460115489330299</v>
      </c>
      <c r="H213">
        <v>1.0251662808322199</v>
      </c>
      <c r="I213">
        <v>1.50805930495294</v>
      </c>
      <c r="J213">
        <v>0.13153934935424</v>
      </c>
      <c r="K213">
        <v>1.46146471399793</v>
      </c>
      <c r="L213">
        <v>1.02525566216859</v>
      </c>
      <c r="M213">
        <v>1.42546368474248</v>
      </c>
      <c r="N213">
        <v>0.154023210371078</v>
      </c>
      <c r="O213">
        <v>1.197146948698</v>
      </c>
      <c r="P213">
        <v>1.0246156537255</v>
      </c>
      <c r="Q213">
        <v>1.16838635477135</v>
      </c>
      <c r="R213">
        <v>0.24265095649030999</v>
      </c>
      <c r="T213" t="str">
        <f t="shared" si="12"/>
        <v/>
      </c>
      <c r="U213" t="str">
        <f t="shared" si="13"/>
        <v/>
      </c>
      <c r="V213" t="str">
        <f t="shared" si="14"/>
        <v/>
      </c>
      <c r="W213" t="str">
        <f t="shared" si="15"/>
        <v/>
      </c>
    </row>
    <row r="214" spans="1:23" x14ac:dyDescent="0.25">
      <c r="A214">
        <v>213</v>
      </c>
      <c r="B214" t="s">
        <v>554</v>
      </c>
      <c r="C214">
        <v>2.3500667195407101</v>
      </c>
      <c r="D214">
        <v>0.74514465080118497</v>
      </c>
      <c r="E214">
        <v>3.1538396162596101</v>
      </c>
      <c r="F214">
        <v>1.61137615980621E-3</v>
      </c>
      <c r="G214">
        <v>2.3319340758826401</v>
      </c>
      <c r="H214">
        <v>0.74537926302957103</v>
      </c>
      <c r="I214">
        <v>3.1285201930686499</v>
      </c>
      <c r="J214">
        <v>1.75688938492201E-3</v>
      </c>
      <c r="K214">
        <v>2.2497451583850898</v>
      </c>
      <c r="L214">
        <v>0.74550707212874801</v>
      </c>
      <c r="M214">
        <v>3.0177381845098799</v>
      </c>
      <c r="N214">
        <v>2.54668822049394E-3</v>
      </c>
      <c r="O214">
        <v>1.97978069510156</v>
      </c>
      <c r="P214">
        <v>0.74454107989354801</v>
      </c>
      <c r="Q214">
        <v>2.6590617342224099</v>
      </c>
      <c r="R214">
        <v>7.8358603528734302E-3</v>
      </c>
      <c r="T214" t="str">
        <f t="shared" si="12"/>
        <v>**</v>
      </c>
      <c r="U214" t="str">
        <f t="shared" si="13"/>
        <v>**</v>
      </c>
      <c r="V214" t="str">
        <f t="shared" si="14"/>
        <v>**</v>
      </c>
      <c r="W214" t="str">
        <f t="shared" si="15"/>
        <v>**</v>
      </c>
    </row>
    <row r="215" spans="1:23" x14ac:dyDescent="0.25">
      <c r="A215">
        <v>214</v>
      </c>
      <c r="B215" t="s">
        <v>555</v>
      </c>
      <c r="C215">
        <v>1.69268088601642</v>
      </c>
      <c r="D215">
        <v>1.02875663604385</v>
      </c>
      <c r="E215">
        <v>1.6453657033268201</v>
      </c>
      <c r="F215">
        <v>9.9894417826512899E-2</v>
      </c>
      <c r="G215">
        <v>1.67260127081999</v>
      </c>
      <c r="H215">
        <v>1.0289569364679201</v>
      </c>
      <c r="I215">
        <v>1.6255308765024701</v>
      </c>
      <c r="J215">
        <v>0.10404949028709901</v>
      </c>
      <c r="K215">
        <v>1.58320699962367</v>
      </c>
      <c r="L215">
        <v>1.02899261813919</v>
      </c>
      <c r="M215">
        <v>1.53859898673201</v>
      </c>
      <c r="N215">
        <v>0.123902226077584</v>
      </c>
      <c r="O215">
        <v>1.33881071470182</v>
      </c>
      <c r="P215">
        <v>1.02830428344805</v>
      </c>
      <c r="Q215">
        <v>1.3019596789119601</v>
      </c>
      <c r="R215">
        <v>0.19293016959029199</v>
      </c>
      <c r="T215" t="str">
        <f t="shared" si="12"/>
        <v>^</v>
      </c>
      <c r="U215" t="str">
        <f t="shared" si="13"/>
        <v/>
      </c>
      <c r="V215" t="str">
        <f t="shared" si="14"/>
        <v/>
      </c>
      <c r="W215" t="str">
        <f t="shared" si="15"/>
        <v/>
      </c>
    </row>
    <row r="216" spans="1:23" x14ac:dyDescent="0.25">
      <c r="A216">
        <v>215</v>
      </c>
      <c r="B216" t="s">
        <v>556</v>
      </c>
      <c r="C216">
        <v>1.7488158814785799</v>
      </c>
      <c r="D216">
        <v>1.0302679734892899</v>
      </c>
      <c r="E216">
        <v>1.6974378768231799</v>
      </c>
      <c r="F216">
        <v>8.9613906706190904E-2</v>
      </c>
      <c r="G216">
        <v>1.7269475652463899</v>
      </c>
      <c r="H216">
        <v>1.03048936835946</v>
      </c>
      <c r="I216">
        <v>1.67585189937058</v>
      </c>
      <c r="J216">
        <v>9.3767205399787404E-2</v>
      </c>
      <c r="K216">
        <v>1.6417529617242601</v>
      </c>
      <c r="L216">
        <v>1.0305255427608599</v>
      </c>
      <c r="M216">
        <v>1.5931220465684699</v>
      </c>
      <c r="N216">
        <v>0.111132814419189</v>
      </c>
      <c r="O216">
        <v>1.3933715340086801</v>
      </c>
      <c r="P216">
        <v>1.0297449141736801</v>
      </c>
      <c r="Q216">
        <v>1.3531230063192801</v>
      </c>
      <c r="R216">
        <v>0.17601633697542601</v>
      </c>
      <c r="T216" t="str">
        <f t="shared" si="12"/>
        <v>^</v>
      </c>
      <c r="U216" t="str">
        <f t="shared" si="13"/>
        <v>^</v>
      </c>
      <c r="V216" t="str">
        <f t="shared" si="14"/>
        <v/>
      </c>
      <c r="W216" t="str">
        <f t="shared" si="15"/>
        <v/>
      </c>
    </row>
    <row r="217" spans="1:23" x14ac:dyDescent="0.25">
      <c r="A217">
        <v>216</v>
      </c>
      <c r="B217" t="s">
        <v>557</v>
      </c>
      <c r="C217">
        <v>3.0405902043589501</v>
      </c>
      <c r="D217">
        <v>0.63651949170280298</v>
      </c>
      <c r="E217">
        <v>4.7769003840319604</v>
      </c>
      <c r="F217" s="1">
        <v>1.7801790526266999E-6</v>
      </c>
      <c r="G217">
        <v>3.0186395320281201</v>
      </c>
      <c r="H217">
        <v>0.63688628409674297</v>
      </c>
      <c r="I217">
        <v>4.7396836882886797</v>
      </c>
      <c r="J217" s="1">
        <v>2.1405210904483199E-6</v>
      </c>
      <c r="K217">
        <v>2.9346327379608699</v>
      </c>
      <c r="L217">
        <v>0.636912831107591</v>
      </c>
      <c r="M217">
        <v>4.6075892879368503</v>
      </c>
      <c r="N217" s="1">
        <v>4.07364295076284E-6</v>
      </c>
      <c r="O217">
        <v>2.6757244885131399</v>
      </c>
      <c r="P217">
        <v>0.63564280521896699</v>
      </c>
      <c r="Q217">
        <v>4.2094781322843904</v>
      </c>
      <c r="R217" s="1">
        <v>2.5596121319925399E-5</v>
      </c>
      <c r="T217" t="str">
        <f t="shared" si="12"/>
        <v>***</v>
      </c>
      <c r="U217" t="str">
        <f t="shared" si="13"/>
        <v>***</v>
      </c>
      <c r="V217" t="str">
        <f t="shared" si="14"/>
        <v>***</v>
      </c>
      <c r="W217" t="str">
        <f t="shared" si="15"/>
        <v>***</v>
      </c>
    </row>
    <row r="218" spans="1:23" x14ac:dyDescent="0.25">
      <c r="A218">
        <v>217</v>
      </c>
      <c r="B218" t="s">
        <v>558</v>
      </c>
      <c r="C218">
        <v>2.03750469434123</v>
      </c>
      <c r="D218">
        <v>1.0380480251736799</v>
      </c>
      <c r="E218">
        <v>1.96282314972887</v>
      </c>
      <c r="F218">
        <v>4.9666726916758698E-2</v>
      </c>
      <c r="G218">
        <v>2.0217535053378599</v>
      </c>
      <c r="H218">
        <v>1.03808373398578</v>
      </c>
      <c r="I218">
        <v>1.94758229914192</v>
      </c>
      <c r="J218">
        <v>5.1464963452098798E-2</v>
      </c>
      <c r="K218">
        <v>1.9563605595434299</v>
      </c>
      <c r="L218">
        <v>1.0376590803329999</v>
      </c>
      <c r="M218">
        <v>1.88535964906278</v>
      </c>
      <c r="N218">
        <v>5.9381297927981698E-2</v>
      </c>
      <c r="O218">
        <v>1.6700522651988401</v>
      </c>
      <c r="P218">
        <v>1.03724918737335</v>
      </c>
      <c r="Q218">
        <v>1.61007816205473</v>
      </c>
      <c r="R218">
        <v>0.107380793848285</v>
      </c>
      <c r="T218" t="str">
        <f t="shared" si="12"/>
        <v>*</v>
      </c>
      <c r="U218" t="str">
        <f t="shared" si="13"/>
        <v>^</v>
      </c>
      <c r="V218" t="str">
        <f t="shared" si="14"/>
        <v>^</v>
      </c>
      <c r="W218" t="str">
        <f t="shared" si="15"/>
        <v/>
      </c>
    </row>
    <row r="219" spans="1:23" x14ac:dyDescent="0.25">
      <c r="A219">
        <v>218</v>
      </c>
      <c r="B219" t="s">
        <v>559</v>
      </c>
      <c r="C219">
        <v>-11.7306815357899</v>
      </c>
      <c r="D219">
        <v>610.16165902944499</v>
      </c>
      <c r="E219">
        <v>-1.9225530418363699E-2</v>
      </c>
      <c r="F219">
        <v>0.98466119103613103</v>
      </c>
      <c r="G219">
        <v>-11.747485752065201</v>
      </c>
      <c r="H219">
        <v>610.15053875014905</v>
      </c>
      <c r="I219">
        <v>-1.9253421911466499E-2</v>
      </c>
      <c r="J219">
        <v>0.98463894096280402</v>
      </c>
      <c r="K219">
        <v>-11.8238674658595</v>
      </c>
      <c r="L219">
        <v>610.81053187979603</v>
      </c>
      <c r="M219">
        <v>-1.9357667965336101E-2</v>
      </c>
      <c r="N219">
        <v>0.98455578014456602</v>
      </c>
      <c r="O219">
        <v>-12.1387931663656</v>
      </c>
      <c r="P219">
        <v>613.34976488035795</v>
      </c>
      <c r="Q219">
        <v>-1.9790980385773E-2</v>
      </c>
      <c r="R219">
        <v>0.98421011308522899</v>
      </c>
      <c r="T219" t="str">
        <f t="shared" si="12"/>
        <v/>
      </c>
      <c r="U219" t="str">
        <f t="shared" si="13"/>
        <v/>
      </c>
      <c r="V219" t="str">
        <f t="shared" si="14"/>
        <v/>
      </c>
      <c r="W219" t="str">
        <f t="shared" si="15"/>
        <v/>
      </c>
    </row>
    <row r="220" spans="1:23" x14ac:dyDescent="0.25">
      <c r="A220">
        <v>219</v>
      </c>
      <c r="B220" t="s">
        <v>560</v>
      </c>
      <c r="C220">
        <v>-11.730681535789801</v>
      </c>
      <c r="D220">
        <v>610.16165902943999</v>
      </c>
      <c r="E220">
        <v>-1.92255304183639E-2</v>
      </c>
      <c r="F220">
        <v>0.98466119103613103</v>
      </c>
      <c r="G220">
        <v>-11.747485752065201</v>
      </c>
      <c r="H220">
        <v>610.15053875014598</v>
      </c>
      <c r="I220">
        <v>-1.92534219114666E-2</v>
      </c>
      <c r="J220">
        <v>0.98463894096280302</v>
      </c>
      <c r="K220">
        <v>-11.823867465859401</v>
      </c>
      <c r="L220">
        <v>610.81053187979296</v>
      </c>
      <c r="M220">
        <v>-1.9357667965336198E-2</v>
      </c>
      <c r="N220">
        <v>0.98455578014456502</v>
      </c>
      <c r="O220">
        <v>-12.1387931663656</v>
      </c>
      <c r="P220">
        <v>613.34976488035704</v>
      </c>
      <c r="Q220">
        <v>-1.9790980385773E-2</v>
      </c>
      <c r="R220">
        <v>0.98421011308522899</v>
      </c>
      <c r="T220" t="str">
        <f t="shared" si="12"/>
        <v/>
      </c>
      <c r="U220" t="str">
        <f t="shared" si="13"/>
        <v/>
      </c>
      <c r="V220" t="str">
        <f t="shared" si="14"/>
        <v/>
      </c>
      <c r="W220" t="str">
        <f t="shared" si="15"/>
        <v/>
      </c>
    </row>
    <row r="221" spans="1:23" x14ac:dyDescent="0.25">
      <c r="A221">
        <v>220</v>
      </c>
      <c r="B221" t="s">
        <v>561</v>
      </c>
      <c r="C221">
        <v>2.9370753356373198</v>
      </c>
      <c r="D221">
        <v>0.76508507354287303</v>
      </c>
      <c r="E221">
        <v>3.83888725215437</v>
      </c>
      <c r="F221">
        <v>1.2359316462907401E-4</v>
      </c>
      <c r="G221">
        <v>2.9207404976339801</v>
      </c>
      <c r="H221">
        <v>0.76521397061618501</v>
      </c>
      <c r="I221">
        <v>3.8168938490264002</v>
      </c>
      <c r="J221">
        <v>1.3514227704033399E-4</v>
      </c>
      <c r="K221">
        <v>2.8463946639028501</v>
      </c>
      <c r="L221">
        <v>0.76517203658934696</v>
      </c>
      <c r="M221">
        <v>3.7199407816708501</v>
      </c>
      <c r="N221">
        <v>1.9926949481437699E-4</v>
      </c>
      <c r="O221">
        <v>2.5397554102603701</v>
      </c>
      <c r="P221">
        <v>0.765491839789469</v>
      </c>
      <c r="Q221">
        <v>3.3178086012763601</v>
      </c>
      <c r="R221">
        <v>9.0726630878144095E-4</v>
      </c>
      <c r="T221" t="str">
        <f t="shared" si="12"/>
        <v>***</v>
      </c>
      <c r="U221" t="str">
        <f t="shared" si="13"/>
        <v>***</v>
      </c>
      <c r="V221" t="str">
        <f t="shared" si="14"/>
        <v>***</v>
      </c>
      <c r="W221" t="str">
        <f t="shared" si="15"/>
        <v>***</v>
      </c>
    </row>
    <row r="222" spans="1:23" x14ac:dyDescent="0.25">
      <c r="A222">
        <v>221</v>
      </c>
      <c r="B222" t="s">
        <v>562</v>
      </c>
      <c r="C222">
        <v>-11.709146781430601</v>
      </c>
      <c r="D222">
        <v>654.36191227113704</v>
      </c>
      <c r="E222">
        <v>-1.78939919360388E-2</v>
      </c>
      <c r="F222">
        <v>0.98572342198852703</v>
      </c>
      <c r="G222">
        <v>-11.726916736992701</v>
      </c>
      <c r="H222">
        <v>654.337585671645</v>
      </c>
      <c r="I222">
        <v>-1.7921814356660602E-2</v>
      </c>
      <c r="J222">
        <v>0.98570122646792901</v>
      </c>
      <c r="K222">
        <v>-11.8081693049865</v>
      </c>
      <c r="L222">
        <v>655.19615301123804</v>
      </c>
      <c r="M222">
        <v>-1.8022342241658398E-2</v>
      </c>
      <c r="N222">
        <v>0.98562102977322796</v>
      </c>
      <c r="O222">
        <v>-12.111365910013999</v>
      </c>
      <c r="P222">
        <v>658.13057289477297</v>
      </c>
      <c r="Q222">
        <v>-1.8402679360027902E-2</v>
      </c>
      <c r="R222">
        <v>0.98531761498524995</v>
      </c>
      <c r="T222" t="str">
        <f t="shared" si="12"/>
        <v/>
      </c>
      <c r="U222" t="str">
        <f t="shared" si="13"/>
        <v/>
      </c>
      <c r="V222" t="str">
        <f t="shared" si="14"/>
        <v/>
      </c>
      <c r="W222" t="str">
        <f t="shared" si="15"/>
        <v/>
      </c>
    </row>
    <row r="223" spans="1:23" x14ac:dyDescent="0.25">
      <c r="A223">
        <v>222</v>
      </c>
      <c r="B223" t="s">
        <v>563</v>
      </c>
      <c r="C223">
        <v>-11.709146781430601</v>
      </c>
      <c r="D223">
        <v>654.36191227111499</v>
      </c>
      <c r="E223">
        <v>-1.78939919360393E-2</v>
      </c>
      <c r="F223">
        <v>0.98572342198852603</v>
      </c>
      <c r="G223">
        <v>-11.726916736992701</v>
      </c>
      <c r="H223">
        <v>654.33758567164796</v>
      </c>
      <c r="I223">
        <v>-1.7921814356660501E-2</v>
      </c>
      <c r="J223">
        <v>0.98570122646792901</v>
      </c>
      <c r="K223">
        <v>-11.8081693049865</v>
      </c>
      <c r="L223">
        <v>655.19615301123895</v>
      </c>
      <c r="M223">
        <v>-1.8022342241658398E-2</v>
      </c>
      <c r="N223">
        <v>0.98562102977322796</v>
      </c>
      <c r="O223">
        <v>-12.111365910013999</v>
      </c>
      <c r="P223">
        <v>658.13057289477501</v>
      </c>
      <c r="Q223">
        <v>-1.8402679360027801E-2</v>
      </c>
      <c r="R223">
        <v>0.98531761498524995</v>
      </c>
      <c r="T223" t="str">
        <f t="shared" si="12"/>
        <v/>
      </c>
      <c r="U223" t="str">
        <f t="shared" si="13"/>
        <v/>
      </c>
      <c r="V223" t="str">
        <f t="shared" si="14"/>
        <v/>
      </c>
      <c r="W223" t="str">
        <f t="shared" si="15"/>
        <v/>
      </c>
    </row>
    <row r="224" spans="1:23" x14ac:dyDescent="0.25">
      <c r="A224">
        <v>223</v>
      </c>
      <c r="B224" t="s">
        <v>564</v>
      </c>
      <c r="C224">
        <v>-11.709146781430601</v>
      </c>
      <c r="D224">
        <v>654.36191227112204</v>
      </c>
      <c r="E224">
        <v>-1.7893991936039098E-2</v>
      </c>
      <c r="F224">
        <v>0.98572342198852603</v>
      </c>
      <c r="G224">
        <v>-11.726916736992701</v>
      </c>
      <c r="H224">
        <v>654.33758567164296</v>
      </c>
      <c r="I224">
        <v>-1.7921814356660602E-2</v>
      </c>
      <c r="J224">
        <v>0.98570122646792802</v>
      </c>
      <c r="K224">
        <v>-11.8081693049865</v>
      </c>
      <c r="L224">
        <v>655.19615301122997</v>
      </c>
      <c r="M224">
        <v>-1.80223422416586E-2</v>
      </c>
      <c r="N224">
        <v>0.98562102977322796</v>
      </c>
      <c r="O224">
        <v>-12.111365910013999</v>
      </c>
      <c r="P224">
        <v>658.13057289477194</v>
      </c>
      <c r="Q224">
        <v>-1.8402679360027902E-2</v>
      </c>
      <c r="R224">
        <v>0.98531761498524995</v>
      </c>
      <c r="T224" t="str">
        <f t="shared" si="12"/>
        <v/>
      </c>
      <c r="U224" t="str">
        <f t="shared" si="13"/>
        <v/>
      </c>
      <c r="V224" t="str">
        <f t="shared" si="14"/>
        <v/>
      </c>
      <c r="W224" t="str">
        <f t="shared" si="15"/>
        <v/>
      </c>
    </row>
    <row r="225" spans="1:23" x14ac:dyDescent="0.25">
      <c r="A225">
        <v>224</v>
      </c>
      <c r="B225" t="s">
        <v>565</v>
      </c>
      <c r="C225">
        <v>-11.709146781430601</v>
      </c>
      <c r="D225">
        <v>654.36191227112101</v>
      </c>
      <c r="E225">
        <v>-1.7893991936039098E-2</v>
      </c>
      <c r="F225">
        <v>0.98572342198852603</v>
      </c>
      <c r="G225">
        <v>-11.726916736992701</v>
      </c>
      <c r="H225">
        <v>654.33758567162999</v>
      </c>
      <c r="I225">
        <v>-1.79218143566609E-2</v>
      </c>
      <c r="J225">
        <v>0.98570122646792802</v>
      </c>
      <c r="K225">
        <v>-11.8081693049865</v>
      </c>
      <c r="L225">
        <v>655.19615301123201</v>
      </c>
      <c r="M225">
        <v>-1.8022342241658499E-2</v>
      </c>
      <c r="N225">
        <v>0.98562102977322796</v>
      </c>
      <c r="O225">
        <v>-12.111365910013999</v>
      </c>
      <c r="P225">
        <v>658.13057289477899</v>
      </c>
      <c r="Q225">
        <v>-1.84026793600277E-2</v>
      </c>
      <c r="R225">
        <v>0.98531761498524995</v>
      </c>
      <c r="T225" t="str">
        <f t="shared" si="12"/>
        <v/>
      </c>
      <c r="U225" t="str">
        <f t="shared" si="13"/>
        <v/>
      </c>
      <c r="V225" t="str">
        <f t="shared" si="14"/>
        <v/>
      </c>
      <c r="W225" t="str">
        <f t="shared" si="15"/>
        <v/>
      </c>
    </row>
    <row r="226" spans="1:23" x14ac:dyDescent="0.25">
      <c r="A226">
        <v>225</v>
      </c>
      <c r="B226" t="s">
        <v>566</v>
      </c>
      <c r="C226">
        <v>-11.709146781430601</v>
      </c>
      <c r="D226">
        <v>654.36191227112101</v>
      </c>
      <c r="E226">
        <v>-1.7893991936039098E-2</v>
      </c>
      <c r="F226">
        <v>0.98572342198852603</v>
      </c>
      <c r="G226">
        <v>-11.726916736992701</v>
      </c>
      <c r="H226">
        <v>654.33758567163795</v>
      </c>
      <c r="I226">
        <v>-1.7921814356660699E-2</v>
      </c>
      <c r="J226">
        <v>0.98570122646792802</v>
      </c>
      <c r="K226">
        <v>-11.8081693049865</v>
      </c>
      <c r="L226">
        <v>655.19615301123497</v>
      </c>
      <c r="M226">
        <v>-1.8022342241658499E-2</v>
      </c>
      <c r="N226">
        <v>0.98562102977322796</v>
      </c>
      <c r="O226">
        <v>-12.1113659100139</v>
      </c>
      <c r="P226">
        <v>658.13057289477103</v>
      </c>
      <c r="Q226">
        <v>-1.8402679360027902E-2</v>
      </c>
      <c r="R226">
        <v>0.98531761498524995</v>
      </c>
      <c r="T226" t="str">
        <f t="shared" si="12"/>
        <v/>
      </c>
      <c r="U226" t="str">
        <f t="shared" si="13"/>
        <v/>
      </c>
      <c r="V226" t="str">
        <f t="shared" si="14"/>
        <v/>
      </c>
      <c r="W226" t="str">
        <f t="shared" si="15"/>
        <v/>
      </c>
    </row>
    <row r="227" spans="1:23" x14ac:dyDescent="0.25">
      <c r="A227">
        <v>226</v>
      </c>
      <c r="B227" t="s">
        <v>567</v>
      </c>
      <c r="C227">
        <v>-11.709146781430601</v>
      </c>
      <c r="D227">
        <v>654.36191227112397</v>
      </c>
      <c r="E227">
        <v>-1.7893991936039098E-2</v>
      </c>
      <c r="F227">
        <v>0.98572342198852703</v>
      </c>
      <c r="G227">
        <v>-11.726916736992701</v>
      </c>
      <c r="H227">
        <v>654.33758567164102</v>
      </c>
      <c r="I227">
        <v>-1.7921814356660699E-2</v>
      </c>
      <c r="J227">
        <v>0.98570122646792802</v>
      </c>
      <c r="K227">
        <v>-11.8081693049865</v>
      </c>
      <c r="L227">
        <v>655.19615301123304</v>
      </c>
      <c r="M227">
        <v>-1.8022342241658499E-2</v>
      </c>
      <c r="N227">
        <v>0.98562102977322796</v>
      </c>
      <c r="O227">
        <v>-12.111365910013999</v>
      </c>
      <c r="P227">
        <v>658.13057289477501</v>
      </c>
      <c r="Q227">
        <v>-1.8402679360027801E-2</v>
      </c>
      <c r="R227">
        <v>0.98531761498524995</v>
      </c>
      <c r="T227" t="str">
        <f t="shared" si="12"/>
        <v/>
      </c>
      <c r="U227" t="str">
        <f t="shared" si="13"/>
        <v/>
      </c>
      <c r="V227" t="str">
        <f t="shared" si="14"/>
        <v/>
      </c>
      <c r="W227" t="str">
        <f t="shared" si="15"/>
        <v/>
      </c>
    </row>
    <row r="228" spans="1:23" x14ac:dyDescent="0.25">
      <c r="A228">
        <v>227</v>
      </c>
      <c r="B228" t="s">
        <v>568</v>
      </c>
      <c r="C228">
        <v>-11.709146781430499</v>
      </c>
      <c r="D228">
        <v>654.36191227110805</v>
      </c>
      <c r="E228">
        <v>-1.78939919360394E-2</v>
      </c>
      <c r="F228">
        <v>0.98572342198852603</v>
      </c>
      <c r="G228">
        <v>-11.726916736992701</v>
      </c>
      <c r="H228">
        <v>654.33758567164296</v>
      </c>
      <c r="I228">
        <v>-1.7921814356660602E-2</v>
      </c>
      <c r="J228">
        <v>0.98570122646792802</v>
      </c>
      <c r="K228">
        <v>-11.8081693049865</v>
      </c>
      <c r="L228">
        <v>655.19615301123201</v>
      </c>
      <c r="M228">
        <v>-1.8022342241658499E-2</v>
      </c>
      <c r="N228">
        <v>0.98562102977322796</v>
      </c>
      <c r="O228">
        <v>-12.111365910013999</v>
      </c>
      <c r="P228">
        <v>658.13057289477194</v>
      </c>
      <c r="Q228">
        <v>-1.8402679360027902E-2</v>
      </c>
      <c r="R228">
        <v>0.98531761498524995</v>
      </c>
      <c r="T228" t="str">
        <f t="shared" si="12"/>
        <v/>
      </c>
      <c r="U228" t="str">
        <f t="shared" si="13"/>
        <v/>
      </c>
      <c r="V228" t="str">
        <f t="shared" si="14"/>
        <v/>
      </c>
      <c r="W228" t="str">
        <f t="shared" si="15"/>
        <v/>
      </c>
    </row>
    <row r="229" spans="1:23" x14ac:dyDescent="0.25">
      <c r="A229">
        <v>228</v>
      </c>
      <c r="B229" t="s">
        <v>569</v>
      </c>
      <c r="C229">
        <v>-11.709146781430601</v>
      </c>
      <c r="D229">
        <v>654.36191227112101</v>
      </c>
      <c r="E229">
        <v>-1.7893991936039098E-2</v>
      </c>
      <c r="F229">
        <v>0.98572342198852603</v>
      </c>
      <c r="G229">
        <v>-11.726916736992701</v>
      </c>
      <c r="H229">
        <v>654.33758567164296</v>
      </c>
      <c r="I229">
        <v>-1.7921814356660602E-2</v>
      </c>
      <c r="J229">
        <v>0.98570122646792802</v>
      </c>
      <c r="K229">
        <v>-11.8081693049865</v>
      </c>
      <c r="L229">
        <v>655.19615301122997</v>
      </c>
      <c r="M229">
        <v>-1.80223422416586E-2</v>
      </c>
      <c r="N229">
        <v>0.98562102977322796</v>
      </c>
      <c r="O229">
        <v>-12.111365910013999</v>
      </c>
      <c r="P229">
        <v>658.13057289477899</v>
      </c>
      <c r="Q229">
        <v>-1.84026793600277E-2</v>
      </c>
      <c r="R229">
        <v>0.98531761498524995</v>
      </c>
      <c r="T229" t="str">
        <f t="shared" si="12"/>
        <v/>
      </c>
      <c r="U229" t="str">
        <f t="shared" si="13"/>
        <v/>
      </c>
      <c r="V229" t="str">
        <f t="shared" si="14"/>
        <v/>
      </c>
      <c r="W229" t="str">
        <f t="shared" si="15"/>
        <v/>
      </c>
    </row>
    <row r="230" spans="1:23" x14ac:dyDescent="0.25">
      <c r="A230">
        <v>229</v>
      </c>
      <c r="B230" t="s">
        <v>570</v>
      </c>
      <c r="C230">
        <v>2.3406650872402501</v>
      </c>
      <c r="D230">
        <v>1.0453101918201499</v>
      </c>
      <c r="E230">
        <v>2.2392062237186798</v>
      </c>
      <c r="F230">
        <v>2.5142501085347099E-2</v>
      </c>
      <c r="G230">
        <v>2.3231875628570799</v>
      </c>
      <c r="H230">
        <v>1.0454556072905901</v>
      </c>
      <c r="I230">
        <v>2.2221771509532302</v>
      </c>
      <c r="J230">
        <v>2.6271335977130598E-2</v>
      </c>
      <c r="K230">
        <v>2.2442983672438399</v>
      </c>
      <c r="L230">
        <v>1.0453497275196</v>
      </c>
      <c r="M230">
        <v>2.1469354304698598</v>
      </c>
      <c r="N230">
        <v>3.1798422453339401E-2</v>
      </c>
      <c r="O230">
        <v>1.9501389331358401</v>
      </c>
      <c r="P230">
        <v>1.04572026928172</v>
      </c>
      <c r="Q230">
        <v>1.8648762871119899</v>
      </c>
      <c r="R230">
        <v>6.2198746965962601E-2</v>
      </c>
      <c r="T230" t="str">
        <f t="shared" si="12"/>
        <v>*</v>
      </c>
      <c r="U230" t="str">
        <f t="shared" si="13"/>
        <v>*</v>
      </c>
      <c r="V230" t="str">
        <f t="shared" si="14"/>
        <v>*</v>
      </c>
      <c r="W230" t="str">
        <f t="shared" si="15"/>
        <v>^</v>
      </c>
    </row>
    <row r="231" spans="1:23" x14ac:dyDescent="0.25">
      <c r="A231">
        <v>230</v>
      </c>
      <c r="B231" t="s">
        <v>571</v>
      </c>
      <c r="C231">
        <v>-11.7013148944873</v>
      </c>
      <c r="D231">
        <v>680.14261020177105</v>
      </c>
      <c r="E231">
        <v>-1.72042079395908E-2</v>
      </c>
      <c r="F231">
        <v>0.98627370523653302</v>
      </c>
      <c r="G231">
        <v>-11.703738310628401</v>
      </c>
      <c r="H231">
        <v>680.13154307453794</v>
      </c>
      <c r="I231">
        <v>-1.7208051045128001E-2</v>
      </c>
      <c r="J231">
        <v>0.98627063933582504</v>
      </c>
      <c r="K231">
        <v>-11.7966311985905</v>
      </c>
      <c r="L231">
        <v>681.07625033691897</v>
      </c>
      <c r="M231">
        <v>-1.7320573420016999E-2</v>
      </c>
      <c r="N231">
        <v>0.98618087284894196</v>
      </c>
      <c r="O231">
        <v>-12.0983372941153</v>
      </c>
      <c r="P231">
        <v>684.46561670316896</v>
      </c>
      <c r="Q231">
        <v>-1.7675595382553699E-2</v>
      </c>
      <c r="R231">
        <v>0.98589764967014903</v>
      </c>
      <c r="T231" t="str">
        <f t="shared" si="12"/>
        <v/>
      </c>
      <c r="U231" t="str">
        <f t="shared" si="13"/>
        <v/>
      </c>
      <c r="V231" t="str">
        <f t="shared" si="14"/>
        <v/>
      </c>
      <c r="W231" t="str">
        <f t="shared" si="15"/>
        <v/>
      </c>
    </row>
    <row r="232" spans="1:23" x14ac:dyDescent="0.25">
      <c r="A232">
        <v>231</v>
      </c>
      <c r="B232" t="s">
        <v>572</v>
      </c>
      <c r="C232">
        <v>-11.7013148944873</v>
      </c>
      <c r="D232">
        <v>680.14261020175604</v>
      </c>
      <c r="E232">
        <v>-1.7204207939591099E-2</v>
      </c>
      <c r="F232">
        <v>0.98627370523653302</v>
      </c>
      <c r="G232">
        <v>-11.703738310628401</v>
      </c>
      <c r="H232">
        <v>680.13154307454295</v>
      </c>
      <c r="I232">
        <v>-1.7208051045128001E-2</v>
      </c>
      <c r="J232">
        <v>0.98627063933582504</v>
      </c>
      <c r="K232">
        <v>-11.7966311985905</v>
      </c>
      <c r="L232">
        <v>681.07625033692602</v>
      </c>
      <c r="M232">
        <v>-1.7320573420016801E-2</v>
      </c>
      <c r="N232">
        <v>0.98618087284894196</v>
      </c>
      <c r="O232">
        <v>-12.0983372941153</v>
      </c>
      <c r="P232">
        <v>684.46561670318499</v>
      </c>
      <c r="Q232">
        <v>-1.76755953825533E-2</v>
      </c>
      <c r="R232">
        <v>0.98589764967014903</v>
      </c>
      <c r="T232" t="str">
        <f t="shared" si="12"/>
        <v/>
      </c>
      <c r="U232" t="str">
        <f t="shared" si="13"/>
        <v/>
      </c>
      <c r="V232" t="str">
        <f t="shared" si="14"/>
        <v/>
      </c>
      <c r="W232" t="str">
        <f t="shared" si="15"/>
        <v/>
      </c>
    </row>
    <row r="233" spans="1:23" x14ac:dyDescent="0.25">
      <c r="A233">
        <v>232</v>
      </c>
      <c r="B233" t="s">
        <v>573</v>
      </c>
      <c r="C233">
        <v>-11.701314894487201</v>
      </c>
      <c r="D233">
        <v>680.14261020173706</v>
      </c>
      <c r="E233">
        <v>-1.7204207939591501E-2</v>
      </c>
      <c r="F233">
        <v>0.98627370523653302</v>
      </c>
      <c r="G233">
        <v>-11.703738310628401</v>
      </c>
      <c r="H233">
        <v>680.13154307454795</v>
      </c>
      <c r="I233">
        <v>-1.7208051045127799E-2</v>
      </c>
      <c r="J233">
        <v>0.98627063933582504</v>
      </c>
      <c r="K233">
        <v>-11.7966311985905</v>
      </c>
      <c r="L233">
        <v>681.07625033692796</v>
      </c>
      <c r="M233">
        <v>-1.7320573420016801E-2</v>
      </c>
      <c r="N233">
        <v>0.98618087284894196</v>
      </c>
      <c r="O233">
        <v>-12.0983372941153</v>
      </c>
      <c r="P233">
        <v>684.46561670317499</v>
      </c>
      <c r="Q233">
        <v>-1.7675595382553502E-2</v>
      </c>
      <c r="R233">
        <v>0.98589764967014903</v>
      </c>
      <c r="T233" t="str">
        <f t="shared" si="12"/>
        <v/>
      </c>
      <c r="U233" t="str">
        <f t="shared" si="13"/>
        <v/>
      </c>
      <c r="V233" t="str">
        <f t="shared" si="14"/>
        <v/>
      </c>
      <c r="W233" t="str">
        <f t="shared" si="15"/>
        <v/>
      </c>
    </row>
    <row r="234" spans="1:23" x14ac:dyDescent="0.25">
      <c r="A234">
        <v>233</v>
      </c>
      <c r="B234" t="s">
        <v>574</v>
      </c>
      <c r="C234">
        <v>-11.701314894487201</v>
      </c>
      <c r="D234">
        <v>680.14261020174297</v>
      </c>
      <c r="E234">
        <v>-1.72042079395914E-2</v>
      </c>
      <c r="F234">
        <v>0.98627370523653302</v>
      </c>
      <c r="G234">
        <v>-11.703738310628401</v>
      </c>
      <c r="H234">
        <v>680.13154307454204</v>
      </c>
      <c r="I234">
        <v>-1.7208051045128001E-2</v>
      </c>
      <c r="J234">
        <v>0.98627063933582504</v>
      </c>
      <c r="K234">
        <v>-11.7966311985905</v>
      </c>
      <c r="L234">
        <v>681.07625033693796</v>
      </c>
      <c r="M234">
        <v>-1.73205734200166E-2</v>
      </c>
      <c r="N234">
        <v>0.98618087284894196</v>
      </c>
      <c r="O234">
        <v>-12.0983372941153</v>
      </c>
      <c r="P234">
        <v>684.46561670318397</v>
      </c>
      <c r="Q234">
        <v>-1.76755953825533E-2</v>
      </c>
      <c r="R234">
        <v>0.98589764967014903</v>
      </c>
      <c r="T234" t="str">
        <f t="shared" si="12"/>
        <v/>
      </c>
      <c r="U234" t="str">
        <f t="shared" si="13"/>
        <v/>
      </c>
      <c r="V234" t="str">
        <f t="shared" si="14"/>
        <v/>
      </c>
      <c r="W234" t="str">
        <f t="shared" si="15"/>
        <v/>
      </c>
    </row>
    <row r="235" spans="1:23" x14ac:dyDescent="0.25">
      <c r="A235">
        <v>234</v>
      </c>
      <c r="B235" t="s">
        <v>575</v>
      </c>
      <c r="C235">
        <v>-11.7013148944873</v>
      </c>
      <c r="D235">
        <v>680.14261020175798</v>
      </c>
      <c r="E235">
        <v>-1.7204207939591001E-2</v>
      </c>
      <c r="F235">
        <v>0.98627370523653302</v>
      </c>
      <c r="G235">
        <v>-11.703738310628401</v>
      </c>
      <c r="H235">
        <v>680.13154307453897</v>
      </c>
      <c r="I235">
        <v>-1.7208051045128001E-2</v>
      </c>
      <c r="J235">
        <v>0.98627063933582504</v>
      </c>
      <c r="K235">
        <v>-11.7966311985905</v>
      </c>
      <c r="L235">
        <v>681.07625033693296</v>
      </c>
      <c r="M235">
        <v>-1.7320573420016701E-2</v>
      </c>
      <c r="N235">
        <v>0.98618087284894196</v>
      </c>
      <c r="O235">
        <v>-12.0983372941153</v>
      </c>
      <c r="P235">
        <v>684.46561670318101</v>
      </c>
      <c r="Q235">
        <v>-1.7675595382553401E-2</v>
      </c>
      <c r="R235">
        <v>0.98589764967014903</v>
      </c>
      <c r="T235" t="str">
        <f t="shared" si="12"/>
        <v/>
      </c>
      <c r="U235" t="str">
        <f t="shared" si="13"/>
        <v/>
      </c>
      <c r="V235" t="str">
        <f t="shared" si="14"/>
        <v/>
      </c>
      <c r="W235" t="str">
        <f t="shared" si="15"/>
        <v/>
      </c>
    </row>
    <row r="236" spans="1:23" x14ac:dyDescent="0.25">
      <c r="A236">
        <v>235</v>
      </c>
      <c r="B236" t="s">
        <v>576</v>
      </c>
      <c r="C236">
        <v>-11.7013148944873</v>
      </c>
      <c r="D236">
        <v>680.14261020175604</v>
      </c>
      <c r="E236">
        <v>-1.7204207939591099E-2</v>
      </c>
      <c r="F236">
        <v>0.98627370523653302</v>
      </c>
      <c r="G236">
        <v>-11.703738310628401</v>
      </c>
      <c r="H236">
        <v>680.13154307454499</v>
      </c>
      <c r="I236">
        <v>-1.72080510451279E-2</v>
      </c>
      <c r="J236">
        <v>0.98627063933582504</v>
      </c>
      <c r="K236">
        <v>-11.7966311985905</v>
      </c>
      <c r="L236">
        <v>681.07625033692204</v>
      </c>
      <c r="M236">
        <v>-1.7320573420016899E-2</v>
      </c>
      <c r="N236">
        <v>0.98618087284894196</v>
      </c>
      <c r="O236">
        <v>-12.0983372941153</v>
      </c>
      <c r="P236">
        <v>684.46561670318204</v>
      </c>
      <c r="Q236">
        <v>-1.7675595382553401E-2</v>
      </c>
      <c r="R236">
        <v>0.98589764967014903</v>
      </c>
      <c r="T236" t="str">
        <f t="shared" si="12"/>
        <v/>
      </c>
      <c r="U236" t="str">
        <f t="shared" si="13"/>
        <v/>
      </c>
      <c r="V236" t="str">
        <f t="shared" si="14"/>
        <v/>
      </c>
      <c r="W236" t="str">
        <f t="shared" si="15"/>
        <v/>
      </c>
    </row>
    <row r="237" spans="1:23" x14ac:dyDescent="0.25">
      <c r="A237">
        <v>236</v>
      </c>
      <c r="B237" t="s">
        <v>577</v>
      </c>
      <c r="C237">
        <v>-11.7013148944873</v>
      </c>
      <c r="D237">
        <v>680.142610201754</v>
      </c>
      <c r="E237">
        <v>-1.7204207939591099E-2</v>
      </c>
      <c r="F237">
        <v>0.98627370523653302</v>
      </c>
      <c r="G237">
        <v>-11.703738310628401</v>
      </c>
      <c r="H237">
        <v>680.13154307454397</v>
      </c>
      <c r="I237">
        <v>-1.72080510451279E-2</v>
      </c>
      <c r="J237">
        <v>0.98627063933582504</v>
      </c>
      <c r="K237">
        <v>-11.7966311985905</v>
      </c>
      <c r="L237">
        <v>681.07625033692204</v>
      </c>
      <c r="M237">
        <v>-1.7320573420016899E-2</v>
      </c>
      <c r="N237">
        <v>0.98618087284894196</v>
      </c>
      <c r="O237">
        <v>-12.0983372941153</v>
      </c>
      <c r="P237">
        <v>684.46561670317305</v>
      </c>
      <c r="Q237">
        <v>-1.7675595382553599E-2</v>
      </c>
      <c r="R237">
        <v>0.98589764967014903</v>
      </c>
      <c r="T237" t="str">
        <f t="shared" si="12"/>
        <v/>
      </c>
      <c r="U237" t="str">
        <f t="shared" si="13"/>
        <v/>
      </c>
      <c r="V237" t="str">
        <f t="shared" si="14"/>
        <v/>
      </c>
      <c r="W237" t="str">
        <f t="shared" si="15"/>
        <v/>
      </c>
    </row>
    <row r="238" spans="1:23" x14ac:dyDescent="0.25">
      <c r="A238">
        <v>237</v>
      </c>
      <c r="B238" t="s">
        <v>578</v>
      </c>
      <c r="C238">
        <v>-11.7013148944873</v>
      </c>
      <c r="D238">
        <v>680.14261020175798</v>
      </c>
      <c r="E238">
        <v>-1.7204207939591001E-2</v>
      </c>
      <c r="F238">
        <v>0.98627370523653302</v>
      </c>
      <c r="G238">
        <v>-11.703738310628401</v>
      </c>
      <c r="H238">
        <v>680.13154307454295</v>
      </c>
      <c r="I238">
        <v>-1.72080510451279E-2</v>
      </c>
      <c r="J238">
        <v>0.98627063933582504</v>
      </c>
      <c r="K238">
        <v>-11.7966311985905</v>
      </c>
      <c r="L238">
        <v>681.07625033692602</v>
      </c>
      <c r="M238">
        <v>-1.7320573420016801E-2</v>
      </c>
      <c r="N238">
        <v>0.98618087284894196</v>
      </c>
      <c r="O238">
        <v>-12.0983372941153</v>
      </c>
      <c r="P238">
        <v>684.46561670317897</v>
      </c>
      <c r="Q238">
        <v>-1.7675595382553401E-2</v>
      </c>
      <c r="R238">
        <v>0.98589764967014903</v>
      </c>
      <c r="T238" t="str">
        <f t="shared" si="12"/>
        <v/>
      </c>
      <c r="U238" t="str">
        <f t="shared" si="13"/>
        <v/>
      </c>
      <c r="V238" t="str">
        <f t="shared" si="14"/>
        <v/>
      </c>
      <c r="W238" t="str">
        <f t="shared" si="15"/>
        <v/>
      </c>
    </row>
    <row r="239" spans="1:23" x14ac:dyDescent="0.25">
      <c r="A239">
        <v>238</v>
      </c>
      <c r="B239" t="s">
        <v>579</v>
      </c>
      <c r="C239">
        <v>-11.7013148944873</v>
      </c>
      <c r="D239">
        <v>680.14261020176002</v>
      </c>
      <c r="E239">
        <v>-1.7204207939591001E-2</v>
      </c>
      <c r="F239">
        <v>0.98627370523653302</v>
      </c>
      <c r="G239">
        <v>-11.703738310628401</v>
      </c>
      <c r="H239">
        <v>680.13154307453306</v>
      </c>
      <c r="I239">
        <v>-1.7208051045128198E-2</v>
      </c>
      <c r="J239">
        <v>0.98627063933582504</v>
      </c>
      <c r="K239">
        <v>-11.7966311985905</v>
      </c>
      <c r="L239">
        <v>681.07625033693</v>
      </c>
      <c r="M239">
        <v>-1.7320573420016701E-2</v>
      </c>
      <c r="N239">
        <v>0.98618087284894196</v>
      </c>
      <c r="O239">
        <v>-12.0983372941153</v>
      </c>
      <c r="P239">
        <v>684.46561670318795</v>
      </c>
      <c r="Q239">
        <v>-1.76755953825532E-2</v>
      </c>
      <c r="R239">
        <v>0.98589764967015003</v>
      </c>
      <c r="T239" t="str">
        <f t="shared" si="12"/>
        <v/>
      </c>
      <c r="U239" t="str">
        <f t="shared" si="13"/>
        <v/>
      </c>
      <c r="V239" t="str">
        <f t="shared" si="14"/>
        <v/>
      </c>
      <c r="W239" t="str">
        <f t="shared" si="15"/>
        <v/>
      </c>
    </row>
    <row r="240" spans="1:23" x14ac:dyDescent="0.25">
      <c r="A240">
        <v>239</v>
      </c>
      <c r="B240" t="s">
        <v>580</v>
      </c>
      <c r="C240">
        <v>-11.7013148944873</v>
      </c>
      <c r="D240">
        <v>680.14261020175604</v>
      </c>
      <c r="E240">
        <v>-1.7204207939591099E-2</v>
      </c>
      <c r="F240">
        <v>0.98627370523653302</v>
      </c>
      <c r="G240">
        <v>-11.703738310628401</v>
      </c>
      <c r="H240">
        <v>680.13154307454499</v>
      </c>
      <c r="I240">
        <v>-1.72080510451279E-2</v>
      </c>
      <c r="J240">
        <v>0.98627063933582504</v>
      </c>
      <c r="K240">
        <v>-11.7966311985905</v>
      </c>
      <c r="L240">
        <v>681.07625033692102</v>
      </c>
      <c r="M240">
        <v>-1.7320573420016899E-2</v>
      </c>
      <c r="N240">
        <v>0.98618087284894196</v>
      </c>
      <c r="O240">
        <v>-12.0983372941153</v>
      </c>
      <c r="P240">
        <v>684.46561670317897</v>
      </c>
      <c r="Q240">
        <v>-1.7675595382553401E-2</v>
      </c>
      <c r="R240">
        <v>0.98589764967014903</v>
      </c>
      <c r="T240" t="str">
        <f t="shared" si="12"/>
        <v/>
      </c>
      <c r="U240" t="str">
        <f t="shared" si="13"/>
        <v/>
      </c>
      <c r="V240" t="str">
        <f t="shared" si="14"/>
        <v/>
      </c>
      <c r="W240" t="str">
        <f t="shared" si="15"/>
        <v/>
      </c>
    </row>
    <row r="241" spans="1:23" x14ac:dyDescent="0.25">
      <c r="A241">
        <v>240</v>
      </c>
      <c r="B241" t="s">
        <v>581</v>
      </c>
      <c r="C241">
        <v>-11.7013148944873</v>
      </c>
      <c r="D241">
        <v>680.14261020176104</v>
      </c>
      <c r="E241">
        <v>-1.7204207939591001E-2</v>
      </c>
      <c r="F241">
        <v>0.98627370523653302</v>
      </c>
      <c r="G241">
        <v>-11.703738310628401</v>
      </c>
      <c r="H241">
        <v>680.13154307454602</v>
      </c>
      <c r="I241">
        <v>-1.72080510451279E-2</v>
      </c>
      <c r="J241">
        <v>0.98627063933582504</v>
      </c>
      <c r="K241">
        <v>-11.7966311985905</v>
      </c>
      <c r="L241">
        <v>681.07625033691897</v>
      </c>
      <c r="M241">
        <v>-1.7320573420016999E-2</v>
      </c>
      <c r="N241">
        <v>0.98618087284894196</v>
      </c>
      <c r="O241">
        <v>-12.0983372941153</v>
      </c>
      <c r="P241">
        <v>684.46561670317305</v>
      </c>
      <c r="Q241">
        <v>-1.7675595382553599E-2</v>
      </c>
      <c r="R241">
        <v>0.98589764967014903</v>
      </c>
      <c r="T241" t="str">
        <f t="shared" si="12"/>
        <v/>
      </c>
      <c r="U241" t="str">
        <f t="shared" si="13"/>
        <v/>
      </c>
      <c r="V241" t="str">
        <f t="shared" si="14"/>
        <v/>
      </c>
      <c r="W241" t="str">
        <f t="shared" si="15"/>
        <v/>
      </c>
    </row>
    <row r="242" spans="1:23" x14ac:dyDescent="0.25">
      <c r="A242">
        <v>241</v>
      </c>
      <c r="B242" t="s">
        <v>582</v>
      </c>
      <c r="C242">
        <v>-11.7013148944873</v>
      </c>
      <c r="D242">
        <v>680.14261020176002</v>
      </c>
      <c r="E242">
        <v>-1.7204207939591001E-2</v>
      </c>
      <c r="F242">
        <v>0.98627370523653302</v>
      </c>
      <c r="G242">
        <v>-11.703738310628401</v>
      </c>
      <c r="H242">
        <v>680.13154307453897</v>
      </c>
      <c r="I242">
        <v>-1.7208051045128001E-2</v>
      </c>
      <c r="J242">
        <v>0.98627063933582504</v>
      </c>
      <c r="K242">
        <v>-11.7966311985905</v>
      </c>
      <c r="L242">
        <v>681.07625033693</v>
      </c>
      <c r="M242">
        <v>-1.7320573420016701E-2</v>
      </c>
      <c r="N242">
        <v>0.98618087284894196</v>
      </c>
      <c r="O242">
        <v>-12.0983372941153</v>
      </c>
      <c r="P242">
        <v>684.46561670317703</v>
      </c>
      <c r="Q242">
        <v>-1.7675595382553502E-2</v>
      </c>
      <c r="R242">
        <v>0.98589764967014903</v>
      </c>
      <c r="T242" t="str">
        <f t="shared" si="12"/>
        <v/>
      </c>
      <c r="U242" t="str">
        <f t="shared" si="13"/>
        <v/>
      </c>
      <c r="V242" t="str">
        <f t="shared" si="14"/>
        <v/>
      </c>
      <c r="W242" t="str">
        <f t="shared" si="15"/>
        <v/>
      </c>
    </row>
    <row r="243" spans="1:23" x14ac:dyDescent="0.25">
      <c r="A243">
        <v>242</v>
      </c>
      <c r="B243" t="s">
        <v>583</v>
      </c>
      <c r="C243">
        <v>2.43317494801419</v>
      </c>
      <c r="D243">
        <v>1.0493083351913</v>
      </c>
      <c r="E243">
        <v>2.3188369580335002</v>
      </c>
      <c r="F243">
        <v>2.0403878431378999E-2</v>
      </c>
      <c r="G243">
        <v>2.4308175446321201</v>
      </c>
      <c r="H243">
        <v>1.04933888767624</v>
      </c>
      <c r="I243">
        <v>2.3165228823408701</v>
      </c>
      <c r="J243">
        <v>2.05297365380053E-2</v>
      </c>
      <c r="K243">
        <v>2.3406918571612199</v>
      </c>
      <c r="L243">
        <v>1.04935611825055</v>
      </c>
      <c r="M243">
        <v>2.23059818916721</v>
      </c>
      <c r="N243">
        <v>2.5707756867784402E-2</v>
      </c>
      <c r="O243">
        <v>2.0489851809028901</v>
      </c>
      <c r="P243">
        <v>1.04970389724907</v>
      </c>
      <c r="Q243">
        <v>1.9519649172234199</v>
      </c>
      <c r="R243">
        <v>5.0942369966198497E-2</v>
      </c>
      <c r="T243" t="str">
        <f t="shared" si="12"/>
        <v>*</v>
      </c>
      <c r="U243" t="str">
        <f t="shared" si="13"/>
        <v>*</v>
      </c>
      <c r="V243" t="str">
        <f t="shared" si="14"/>
        <v>*</v>
      </c>
      <c r="W243" t="str">
        <f t="shared" si="15"/>
        <v>^</v>
      </c>
    </row>
    <row r="244" spans="1:23" x14ac:dyDescent="0.25">
      <c r="A244">
        <v>243</v>
      </c>
      <c r="B244" t="s">
        <v>584</v>
      </c>
      <c r="C244">
        <v>2.5578556651825899</v>
      </c>
      <c r="D244">
        <v>1.05373784037049</v>
      </c>
      <c r="E244">
        <v>2.42741179749533</v>
      </c>
      <c r="F244">
        <v>1.52069840365702E-2</v>
      </c>
      <c r="G244">
        <v>2.5561624658881601</v>
      </c>
      <c r="H244">
        <v>1.05375328852289</v>
      </c>
      <c r="I244">
        <v>2.4257693842847199</v>
      </c>
      <c r="J244">
        <v>1.52759739393971E-2</v>
      </c>
      <c r="K244">
        <v>2.4646024141165501</v>
      </c>
      <c r="L244">
        <v>1.0538136315416</v>
      </c>
      <c r="M244">
        <v>2.3387459986744901</v>
      </c>
      <c r="N244">
        <v>1.93485830035489E-2</v>
      </c>
      <c r="O244">
        <v>2.1892661889548601</v>
      </c>
      <c r="P244">
        <v>1.0535417409691199</v>
      </c>
      <c r="Q244">
        <v>2.0780061233653901</v>
      </c>
      <c r="R244">
        <v>3.7708795161227597E-2</v>
      </c>
      <c r="T244" t="str">
        <f t="shared" si="12"/>
        <v>*</v>
      </c>
      <c r="U244" t="str">
        <f t="shared" si="13"/>
        <v>*</v>
      </c>
      <c r="V244" t="str">
        <f t="shared" si="14"/>
        <v>*</v>
      </c>
      <c r="W244" t="str">
        <f t="shared" si="15"/>
        <v>*</v>
      </c>
    </row>
    <row r="245" spans="1:23" x14ac:dyDescent="0.25">
      <c r="A245">
        <v>244</v>
      </c>
      <c r="B245" t="s">
        <v>585</v>
      </c>
      <c r="C245">
        <v>-11.6582782787934</v>
      </c>
      <c r="D245">
        <v>745.12038711593004</v>
      </c>
      <c r="E245">
        <v>-1.5646167358160799E-2</v>
      </c>
      <c r="F245">
        <v>0.98751667395627796</v>
      </c>
      <c r="G245">
        <v>-11.6584796875807</v>
      </c>
      <c r="H245">
        <v>745.10756482886802</v>
      </c>
      <c r="I245">
        <v>-1.5646706915743502E-2</v>
      </c>
      <c r="J245">
        <v>0.987516243504306</v>
      </c>
      <c r="K245">
        <v>-11.767522032978601</v>
      </c>
      <c r="L245">
        <v>746.031901086223</v>
      </c>
      <c r="M245">
        <v>-1.5773483702030799E-2</v>
      </c>
      <c r="N245">
        <v>0.987415102745825</v>
      </c>
      <c r="O245">
        <v>-12.0695623871905</v>
      </c>
      <c r="P245">
        <v>750.16314062016102</v>
      </c>
      <c r="Q245">
        <v>-1.6089250102601101E-2</v>
      </c>
      <c r="R245">
        <v>0.98716318958190996</v>
      </c>
      <c r="T245" t="str">
        <f t="shared" si="12"/>
        <v/>
      </c>
      <c r="U245" t="str">
        <f t="shared" si="13"/>
        <v/>
      </c>
      <c r="V245" t="str">
        <f t="shared" si="14"/>
        <v/>
      </c>
      <c r="W245" t="str">
        <f t="shared" si="15"/>
        <v/>
      </c>
    </row>
    <row r="246" spans="1:23" x14ac:dyDescent="0.25">
      <c r="A246">
        <v>245</v>
      </c>
      <c r="B246" t="s">
        <v>586</v>
      </c>
      <c r="C246">
        <v>-11.6582782787934</v>
      </c>
      <c r="D246">
        <v>745.12038711593004</v>
      </c>
      <c r="E246">
        <v>-1.5646167358160799E-2</v>
      </c>
      <c r="F246">
        <v>0.98751667395627796</v>
      </c>
      <c r="G246">
        <v>-11.6584796875807</v>
      </c>
      <c r="H246">
        <v>745.10756482885995</v>
      </c>
      <c r="I246">
        <v>-1.5646706915743699E-2</v>
      </c>
      <c r="J246">
        <v>0.987516243504306</v>
      </c>
      <c r="K246">
        <v>-11.7675220329787</v>
      </c>
      <c r="L246">
        <v>746.03190108623699</v>
      </c>
      <c r="M246">
        <v>-1.5773483702030602E-2</v>
      </c>
      <c r="N246">
        <v>0.987415102745825</v>
      </c>
      <c r="O246">
        <v>-12.0695623871905</v>
      </c>
      <c r="P246">
        <v>750.16314062016397</v>
      </c>
      <c r="Q246">
        <v>-1.6089250102601E-2</v>
      </c>
      <c r="R246">
        <v>0.98716318958190996</v>
      </c>
      <c r="T246" t="str">
        <f t="shared" si="12"/>
        <v/>
      </c>
      <c r="U246" t="str">
        <f t="shared" si="13"/>
        <v/>
      </c>
      <c r="V246" t="str">
        <f t="shared" si="14"/>
        <v/>
      </c>
      <c r="W246" t="str">
        <f t="shared" si="15"/>
        <v/>
      </c>
    </row>
    <row r="247" spans="1:23" x14ac:dyDescent="0.25">
      <c r="A247">
        <v>246</v>
      </c>
      <c r="B247" t="s">
        <v>587</v>
      </c>
      <c r="C247">
        <v>-11.6582782787934</v>
      </c>
      <c r="D247">
        <v>745.12038711593198</v>
      </c>
      <c r="E247">
        <v>-1.5646167358160702E-2</v>
      </c>
      <c r="F247">
        <v>0.98751667395627796</v>
      </c>
      <c r="G247">
        <v>-11.6584796875806</v>
      </c>
      <c r="H247">
        <v>745.10756482885597</v>
      </c>
      <c r="I247">
        <v>-1.5646706915743699E-2</v>
      </c>
      <c r="J247">
        <v>0.987516243504306</v>
      </c>
      <c r="K247">
        <v>-11.767522032978601</v>
      </c>
      <c r="L247">
        <v>746.03190108622096</v>
      </c>
      <c r="M247">
        <v>-1.57734837020309E-2</v>
      </c>
      <c r="N247">
        <v>0.987415102745825</v>
      </c>
      <c r="O247">
        <v>-12.0695623871905</v>
      </c>
      <c r="P247">
        <v>750.16314062017295</v>
      </c>
      <c r="Q247">
        <v>-1.6089250102600899E-2</v>
      </c>
      <c r="R247">
        <v>0.98716318958190996</v>
      </c>
      <c r="T247" t="str">
        <f t="shared" si="12"/>
        <v/>
      </c>
      <c r="U247" t="str">
        <f t="shared" si="13"/>
        <v/>
      </c>
      <c r="V247" t="str">
        <f t="shared" si="14"/>
        <v/>
      </c>
      <c r="W247" t="str">
        <f t="shared" si="15"/>
        <v/>
      </c>
    </row>
    <row r="248" spans="1:23" x14ac:dyDescent="0.25">
      <c r="A248">
        <v>247</v>
      </c>
      <c r="B248" t="s">
        <v>588</v>
      </c>
      <c r="C248">
        <v>-11.6582782787934</v>
      </c>
      <c r="D248">
        <v>745.12038711595096</v>
      </c>
      <c r="E248">
        <v>-1.56461673581604E-2</v>
      </c>
      <c r="F248">
        <v>0.98751667395627796</v>
      </c>
      <c r="G248">
        <v>-11.6584796875806</v>
      </c>
      <c r="H248">
        <v>745.10756482885199</v>
      </c>
      <c r="I248">
        <v>-1.56467069157438E-2</v>
      </c>
      <c r="J248">
        <v>0.987516243504306</v>
      </c>
      <c r="K248">
        <v>-11.767522032978601</v>
      </c>
      <c r="L248">
        <v>746.031901086228</v>
      </c>
      <c r="M248">
        <v>-1.5773483702030699E-2</v>
      </c>
      <c r="N248">
        <v>0.987415102745825</v>
      </c>
      <c r="O248">
        <v>-12.0695623871905</v>
      </c>
      <c r="P248">
        <v>750.163140620165</v>
      </c>
      <c r="Q248">
        <v>-1.6089250102601E-2</v>
      </c>
      <c r="R248">
        <v>0.98716318958190996</v>
      </c>
      <c r="T248" t="str">
        <f t="shared" si="12"/>
        <v/>
      </c>
      <c r="U248" t="str">
        <f t="shared" si="13"/>
        <v/>
      </c>
      <c r="V248" t="str">
        <f t="shared" si="14"/>
        <v/>
      </c>
      <c r="W248" t="str">
        <f t="shared" si="15"/>
        <v/>
      </c>
    </row>
    <row r="249" spans="1:23" x14ac:dyDescent="0.25">
      <c r="A249">
        <v>248</v>
      </c>
      <c r="B249" t="s">
        <v>589</v>
      </c>
      <c r="C249">
        <v>-11.6582782787934</v>
      </c>
      <c r="D249">
        <v>745.12038711592902</v>
      </c>
      <c r="E249">
        <v>-1.5646167358160799E-2</v>
      </c>
      <c r="F249">
        <v>0.98751667395627796</v>
      </c>
      <c r="G249">
        <v>-11.6584796875807</v>
      </c>
      <c r="H249">
        <v>745.10756482887803</v>
      </c>
      <c r="I249">
        <v>-1.5646706915743401E-2</v>
      </c>
      <c r="J249">
        <v>0.987516243504306</v>
      </c>
      <c r="K249">
        <v>-11.767522032978601</v>
      </c>
      <c r="L249">
        <v>746.03190108622096</v>
      </c>
      <c r="M249">
        <v>-1.57734837020309E-2</v>
      </c>
      <c r="N249">
        <v>0.987415102745825</v>
      </c>
      <c r="O249">
        <v>-12.0695623871905</v>
      </c>
      <c r="P249">
        <v>750.16314062017102</v>
      </c>
      <c r="Q249">
        <v>-1.6089250102600899E-2</v>
      </c>
      <c r="R249">
        <v>0.98716318958190996</v>
      </c>
      <c r="T249" t="str">
        <f t="shared" si="12"/>
        <v/>
      </c>
      <c r="U249" t="str">
        <f t="shared" si="13"/>
        <v/>
      </c>
      <c r="V249" t="str">
        <f t="shared" si="14"/>
        <v/>
      </c>
      <c r="W249" t="str">
        <f t="shared" si="15"/>
        <v/>
      </c>
    </row>
    <row r="250" spans="1:23" x14ac:dyDescent="0.25">
      <c r="A250">
        <v>249</v>
      </c>
      <c r="B250" t="s">
        <v>590</v>
      </c>
      <c r="C250">
        <v>-11.6582782787934</v>
      </c>
      <c r="D250">
        <v>745.120387115933</v>
      </c>
      <c r="E250">
        <v>-1.5646167358160702E-2</v>
      </c>
      <c r="F250">
        <v>0.98751667395627796</v>
      </c>
      <c r="G250">
        <v>-11.6584796875807</v>
      </c>
      <c r="H250">
        <v>745.10756482885995</v>
      </c>
      <c r="I250">
        <v>-1.5646706915743699E-2</v>
      </c>
      <c r="J250">
        <v>0.987516243504306</v>
      </c>
      <c r="K250">
        <v>-11.767522032978601</v>
      </c>
      <c r="L250">
        <v>746.03190108623005</v>
      </c>
      <c r="M250">
        <v>-1.5773483702030699E-2</v>
      </c>
      <c r="N250">
        <v>0.987415102745825</v>
      </c>
      <c r="O250">
        <v>-12.0695623871905</v>
      </c>
      <c r="P250">
        <v>750.16314062016602</v>
      </c>
      <c r="Q250">
        <v>-1.6089250102601E-2</v>
      </c>
      <c r="R250">
        <v>0.98716318958190996</v>
      </c>
      <c r="T250" t="str">
        <f t="shared" si="12"/>
        <v/>
      </c>
      <c r="U250" t="str">
        <f t="shared" si="13"/>
        <v/>
      </c>
      <c r="V250" t="str">
        <f t="shared" si="14"/>
        <v/>
      </c>
      <c r="W250" t="str">
        <f t="shared" si="15"/>
        <v/>
      </c>
    </row>
    <row r="251" spans="1:23" x14ac:dyDescent="0.25">
      <c r="A251">
        <v>250</v>
      </c>
      <c r="B251" t="s">
        <v>591</v>
      </c>
      <c r="C251">
        <v>-11.6582782787934</v>
      </c>
      <c r="D251">
        <v>745.12038711592402</v>
      </c>
      <c r="E251">
        <v>-1.5646167358160899E-2</v>
      </c>
      <c r="F251">
        <v>0.98751667395627796</v>
      </c>
      <c r="G251">
        <v>-11.6584796875806</v>
      </c>
      <c r="H251">
        <v>745.10756482885995</v>
      </c>
      <c r="I251">
        <v>-1.5646706915743699E-2</v>
      </c>
      <c r="J251">
        <v>0.987516243504306</v>
      </c>
      <c r="K251">
        <v>-11.767522032978601</v>
      </c>
      <c r="L251">
        <v>746.03190108621902</v>
      </c>
      <c r="M251">
        <v>-1.57734837020309E-2</v>
      </c>
      <c r="N251">
        <v>0.987415102745825</v>
      </c>
      <c r="O251">
        <v>-12.0695623871905</v>
      </c>
      <c r="P251">
        <v>750.16314062016795</v>
      </c>
      <c r="Q251">
        <v>-1.6089250102601E-2</v>
      </c>
      <c r="R251">
        <v>0.98716318958190996</v>
      </c>
      <c r="T251" t="str">
        <f t="shared" si="12"/>
        <v/>
      </c>
      <c r="U251" t="str">
        <f t="shared" si="13"/>
        <v/>
      </c>
      <c r="V251" t="str">
        <f t="shared" si="14"/>
        <v/>
      </c>
      <c r="W251" t="str">
        <f t="shared" si="15"/>
        <v/>
      </c>
    </row>
    <row r="252" spans="1:23" x14ac:dyDescent="0.25">
      <c r="A252">
        <v>251</v>
      </c>
      <c r="B252" t="s">
        <v>592</v>
      </c>
      <c r="C252">
        <v>-11.6582782787934</v>
      </c>
      <c r="D252">
        <v>745.12038711593198</v>
      </c>
      <c r="E252">
        <v>-1.5646167358160702E-2</v>
      </c>
      <c r="F252">
        <v>0.98751667395627796</v>
      </c>
      <c r="G252">
        <v>-11.6584796875806</v>
      </c>
      <c r="H252">
        <v>745.10756482885802</v>
      </c>
      <c r="I252">
        <v>-1.5646706915743699E-2</v>
      </c>
      <c r="J252">
        <v>0.987516243504306</v>
      </c>
      <c r="K252">
        <v>-11.767522032978601</v>
      </c>
      <c r="L252">
        <v>746.03190108621595</v>
      </c>
      <c r="M252">
        <v>-1.5773483702031001E-2</v>
      </c>
      <c r="N252">
        <v>0.987415102745825</v>
      </c>
      <c r="O252">
        <v>-12.0695623871905</v>
      </c>
      <c r="P252">
        <v>750.163140620165</v>
      </c>
      <c r="Q252">
        <v>-1.6089250102601E-2</v>
      </c>
      <c r="R252">
        <v>0.98716318958190996</v>
      </c>
      <c r="T252" t="str">
        <f t="shared" si="12"/>
        <v/>
      </c>
      <c r="U252" t="str">
        <f t="shared" si="13"/>
        <v/>
      </c>
      <c r="V252" t="str">
        <f t="shared" si="14"/>
        <v/>
      </c>
      <c r="W252" t="str">
        <f t="shared" si="15"/>
        <v/>
      </c>
    </row>
    <row r="253" spans="1:23" x14ac:dyDescent="0.25">
      <c r="A253">
        <v>252</v>
      </c>
      <c r="B253" t="s">
        <v>593</v>
      </c>
      <c r="C253">
        <v>-11.6582782787934</v>
      </c>
      <c r="D253">
        <v>745.12038711593095</v>
      </c>
      <c r="E253">
        <v>-1.5646167358160702E-2</v>
      </c>
      <c r="F253">
        <v>0.98751667395627796</v>
      </c>
      <c r="G253">
        <v>-11.6584796875807</v>
      </c>
      <c r="H253">
        <v>745.10756482886302</v>
      </c>
      <c r="I253">
        <v>-1.5646706915743599E-2</v>
      </c>
      <c r="J253">
        <v>0.987516243504306</v>
      </c>
      <c r="K253">
        <v>-11.767522032978601</v>
      </c>
      <c r="L253">
        <v>746.031901086213</v>
      </c>
      <c r="M253">
        <v>-1.5773483702031001E-2</v>
      </c>
      <c r="N253">
        <v>0.987415102745825</v>
      </c>
      <c r="O253">
        <v>-12.0695623871905</v>
      </c>
      <c r="P253">
        <v>750.16314062017295</v>
      </c>
      <c r="Q253">
        <v>-1.6089250102600899E-2</v>
      </c>
      <c r="R253">
        <v>0.98716318958190996</v>
      </c>
      <c r="T253" t="str">
        <f t="shared" si="12"/>
        <v/>
      </c>
      <c r="U253" t="str">
        <f t="shared" si="13"/>
        <v/>
      </c>
      <c r="V253" t="str">
        <f t="shared" si="14"/>
        <v/>
      </c>
      <c r="W253" t="str">
        <f t="shared" si="15"/>
        <v/>
      </c>
    </row>
    <row r="254" spans="1:23" x14ac:dyDescent="0.25">
      <c r="A254">
        <v>253</v>
      </c>
      <c r="B254" t="s">
        <v>594</v>
      </c>
      <c r="C254">
        <v>-11.6582782787934</v>
      </c>
      <c r="D254">
        <v>745.12038711593596</v>
      </c>
      <c r="E254">
        <v>-1.5646167358160601E-2</v>
      </c>
      <c r="F254">
        <v>0.98751667395627796</v>
      </c>
      <c r="G254">
        <v>-11.6584796875807</v>
      </c>
      <c r="H254">
        <v>745.10756482885904</v>
      </c>
      <c r="I254">
        <v>-1.5646706915743699E-2</v>
      </c>
      <c r="J254">
        <v>0.987516243504306</v>
      </c>
      <c r="K254">
        <v>-11.767522032978601</v>
      </c>
      <c r="L254">
        <v>746.03190108621197</v>
      </c>
      <c r="M254">
        <v>-1.5773483702031001E-2</v>
      </c>
      <c r="N254">
        <v>0.987415102745825</v>
      </c>
      <c r="O254">
        <v>-12.0695623871905</v>
      </c>
      <c r="P254">
        <v>750.16314062017295</v>
      </c>
      <c r="Q254">
        <v>-1.6089250102600899E-2</v>
      </c>
      <c r="R254">
        <v>0.98716318958190996</v>
      </c>
      <c r="T254" t="str">
        <f t="shared" si="12"/>
        <v/>
      </c>
      <c r="U254" t="str">
        <f t="shared" si="13"/>
        <v/>
      </c>
      <c r="V254" t="str">
        <f t="shared" si="14"/>
        <v/>
      </c>
      <c r="W254" t="str">
        <f t="shared" si="15"/>
        <v/>
      </c>
    </row>
    <row r="255" spans="1:23" x14ac:dyDescent="0.25">
      <c r="A255">
        <v>254</v>
      </c>
      <c r="B255" t="s">
        <v>595</v>
      </c>
      <c r="C255">
        <v>-11.6582782787934</v>
      </c>
      <c r="D255">
        <v>745.12038711592504</v>
      </c>
      <c r="E255">
        <v>-1.5646167358160899E-2</v>
      </c>
      <c r="F255">
        <v>0.98751667395627796</v>
      </c>
      <c r="G255">
        <v>-11.6584796875806</v>
      </c>
      <c r="H255">
        <v>745.10756482885597</v>
      </c>
      <c r="I255">
        <v>-1.5646706915743699E-2</v>
      </c>
      <c r="J255">
        <v>0.987516243504306</v>
      </c>
      <c r="K255">
        <v>-11.767522032978601</v>
      </c>
      <c r="L255">
        <v>746.03190108620799</v>
      </c>
      <c r="M255">
        <v>-1.5773483702031101E-2</v>
      </c>
      <c r="N255">
        <v>0.987415102745825</v>
      </c>
      <c r="O255">
        <v>-12.0695623871905</v>
      </c>
      <c r="P255">
        <v>750.16314062017</v>
      </c>
      <c r="Q255">
        <v>-1.6089250102600899E-2</v>
      </c>
      <c r="R255">
        <v>0.98716318958190996</v>
      </c>
      <c r="T255" t="str">
        <f t="shared" si="12"/>
        <v/>
      </c>
      <c r="U255" t="str">
        <f t="shared" si="13"/>
        <v/>
      </c>
      <c r="V255" t="str">
        <f t="shared" si="14"/>
        <v/>
      </c>
      <c r="W255" t="str">
        <f t="shared" si="15"/>
        <v/>
      </c>
    </row>
    <row r="256" spans="1:23" x14ac:dyDescent="0.25">
      <c r="A256">
        <v>255</v>
      </c>
      <c r="B256" t="s">
        <v>596</v>
      </c>
      <c r="C256">
        <v>-11.6582782787934</v>
      </c>
      <c r="D256">
        <v>745.12038711593198</v>
      </c>
      <c r="E256">
        <v>-1.5646167358160702E-2</v>
      </c>
      <c r="F256">
        <v>0.98751667395627796</v>
      </c>
      <c r="G256">
        <v>-11.6584796875807</v>
      </c>
      <c r="H256">
        <v>745.10756482886995</v>
      </c>
      <c r="I256">
        <v>-1.5646706915743502E-2</v>
      </c>
      <c r="J256">
        <v>0.987516243504306</v>
      </c>
      <c r="K256">
        <v>-11.767522032978601</v>
      </c>
      <c r="L256">
        <v>746.03190108622903</v>
      </c>
      <c r="M256">
        <v>-1.5773483702030699E-2</v>
      </c>
      <c r="N256">
        <v>0.987415102745825</v>
      </c>
      <c r="O256">
        <v>-12.0695623871905</v>
      </c>
      <c r="P256">
        <v>750.16314062016795</v>
      </c>
      <c r="Q256">
        <v>-1.6089250102601E-2</v>
      </c>
      <c r="R256">
        <v>0.98716318958190996</v>
      </c>
      <c r="T256" t="str">
        <f t="shared" si="12"/>
        <v/>
      </c>
      <c r="U256" t="str">
        <f t="shared" si="13"/>
        <v/>
      </c>
      <c r="V256" t="str">
        <f t="shared" si="14"/>
        <v/>
      </c>
      <c r="W256" t="str">
        <f t="shared" si="15"/>
        <v/>
      </c>
    </row>
    <row r="257" spans="1:23" x14ac:dyDescent="0.25">
      <c r="A257">
        <v>256</v>
      </c>
      <c r="B257" t="s">
        <v>597</v>
      </c>
      <c r="C257">
        <v>-11.6582782787934</v>
      </c>
      <c r="D257">
        <v>745.120387115933</v>
      </c>
      <c r="E257">
        <v>-1.5646167358160702E-2</v>
      </c>
      <c r="F257">
        <v>0.98751667395627796</v>
      </c>
      <c r="G257">
        <v>-11.6584796875806</v>
      </c>
      <c r="H257">
        <v>745.10756482885802</v>
      </c>
      <c r="I257">
        <v>-1.5646706915743699E-2</v>
      </c>
      <c r="J257">
        <v>0.987516243504306</v>
      </c>
      <c r="K257">
        <v>-11.767522032978601</v>
      </c>
      <c r="L257">
        <v>746.03190108621504</v>
      </c>
      <c r="M257">
        <v>-1.5773483702031001E-2</v>
      </c>
      <c r="N257">
        <v>0.987415102745825</v>
      </c>
      <c r="O257">
        <v>-12.0695623871905</v>
      </c>
      <c r="P257">
        <v>750.16314062017204</v>
      </c>
      <c r="Q257">
        <v>-1.6089250102600899E-2</v>
      </c>
      <c r="R257">
        <v>0.98716318958190996</v>
      </c>
      <c r="T257" t="str">
        <f t="shared" si="12"/>
        <v/>
      </c>
      <c r="U257" t="str">
        <f t="shared" si="13"/>
        <v/>
      </c>
      <c r="V257" t="str">
        <f t="shared" si="14"/>
        <v/>
      </c>
      <c r="W257" t="str">
        <f t="shared" si="15"/>
        <v/>
      </c>
    </row>
    <row r="258" spans="1:23" x14ac:dyDescent="0.25">
      <c r="A258">
        <v>257</v>
      </c>
      <c r="B258" t="s">
        <v>598</v>
      </c>
      <c r="C258">
        <v>2.67725024229772</v>
      </c>
      <c r="D258">
        <v>1.0595453475676599</v>
      </c>
      <c r="E258">
        <v>2.5267915605912701</v>
      </c>
      <c r="F258">
        <v>1.15109798038932E-2</v>
      </c>
      <c r="G258">
        <v>2.6770767943936198</v>
      </c>
      <c r="H258">
        <v>1.0595445693122001</v>
      </c>
      <c r="I258">
        <v>2.5266297161349498</v>
      </c>
      <c r="J258">
        <v>1.1516285129014699E-2</v>
      </c>
      <c r="K258">
        <v>2.5707791875931401</v>
      </c>
      <c r="L258">
        <v>1.05968290067492</v>
      </c>
      <c r="M258">
        <v>2.4259891199110499</v>
      </c>
      <c r="N258">
        <v>1.52667279608111E-2</v>
      </c>
      <c r="O258">
        <v>2.27789967056848</v>
      </c>
      <c r="P258">
        <v>1.05913986526126</v>
      </c>
      <c r="Q258">
        <v>2.1507071400872801</v>
      </c>
      <c r="R258">
        <v>3.1499322445874001E-2</v>
      </c>
      <c r="T258" t="str">
        <f t="shared" si="12"/>
        <v>*</v>
      </c>
      <c r="U258" t="str">
        <f t="shared" si="13"/>
        <v>*</v>
      </c>
      <c r="V258" t="str">
        <f t="shared" si="14"/>
        <v>*</v>
      </c>
      <c r="W258" t="str">
        <f t="shared" si="15"/>
        <v>*</v>
      </c>
    </row>
    <row r="259" spans="1:23" x14ac:dyDescent="0.25">
      <c r="A259">
        <v>258</v>
      </c>
      <c r="B259" t="s">
        <v>369</v>
      </c>
      <c r="C259">
        <v>0.755858173588007</v>
      </c>
      <c r="D259">
        <v>9.1034726411995295E-2</v>
      </c>
      <c r="E259">
        <v>8.3029652900501407</v>
      </c>
      <c r="F259" s="1">
        <v>1.01544549370573E-16</v>
      </c>
      <c r="G259">
        <v>0.75214122240630199</v>
      </c>
      <c r="H259">
        <v>9.1027880536747305E-2</v>
      </c>
      <c r="I259">
        <v>8.2627566188654509</v>
      </c>
      <c r="J259" s="1">
        <v>1.4234628453639701E-16</v>
      </c>
      <c r="K259">
        <v>0.71544504929500297</v>
      </c>
      <c r="L259">
        <v>9.0974099628707297E-2</v>
      </c>
      <c r="M259">
        <v>7.8642718335762503</v>
      </c>
      <c r="N259" s="1">
        <v>3.7125058720488903E-15</v>
      </c>
      <c r="O259">
        <v>0.59198396034019996</v>
      </c>
      <c r="P259">
        <v>9.0783461820129197E-2</v>
      </c>
      <c r="Q259">
        <v>6.5208348356786399</v>
      </c>
      <c r="R259" s="1">
        <v>6.9917140935606897E-11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370</v>
      </c>
      <c r="C260">
        <v>0.56266583224895395</v>
      </c>
      <c r="D260">
        <v>0.100313317984254</v>
      </c>
      <c r="E260">
        <v>5.6090840533983402</v>
      </c>
      <c r="F260" s="1">
        <v>2.0340022562175899E-8</v>
      </c>
      <c r="G260">
        <v>0.55884233061786404</v>
      </c>
      <c r="H260">
        <v>0.100306683762739</v>
      </c>
      <c r="I260">
        <v>5.5713369204760701</v>
      </c>
      <c r="J260" s="1">
        <v>2.5279192246527301E-8</v>
      </c>
      <c r="K260">
        <v>0.52133329373961002</v>
      </c>
      <c r="L260">
        <v>0.100256752536203</v>
      </c>
      <c r="M260">
        <v>5.1999818521087304</v>
      </c>
      <c r="N260" s="1">
        <v>1.9930798555413099E-7</v>
      </c>
      <c r="O260">
        <v>0.39716816137005101</v>
      </c>
      <c r="P260">
        <v>0.10007947068633299</v>
      </c>
      <c r="Q260">
        <v>3.9685277974225701</v>
      </c>
      <c r="R260" s="1">
        <v>7.2318022659759493E-5</v>
      </c>
      <c r="T260" t="str">
        <f t="shared" si="16"/>
        <v>***</v>
      </c>
      <c r="U260" t="str">
        <f t="shared" si="17"/>
        <v>***</v>
      </c>
      <c r="V260" t="str">
        <f t="shared" si="18"/>
        <v>***</v>
      </c>
      <c r="W260" t="str">
        <f t="shared" si="19"/>
        <v>***</v>
      </c>
    </row>
    <row r="261" spans="1:23" x14ac:dyDescent="0.25">
      <c r="A261">
        <v>260</v>
      </c>
      <c r="B261" t="s">
        <v>371</v>
      </c>
      <c r="C261">
        <v>1.8000247358891299</v>
      </c>
      <c r="D261">
        <v>6.6431165663377298E-2</v>
      </c>
      <c r="E261">
        <v>27.096088378311599</v>
      </c>
      <c r="F261" s="1">
        <v>1.09489570935452E-161</v>
      </c>
      <c r="G261">
        <v>1.79623075576432</v>
      </c>
      <c r="H261">
        <v>6.6421022686201703E-2</v>
      </c>
      <c r="I261">
        <v>27.043105979418598</v>
      </c>
      <c r="J261" s="1">
        <v>4.6035294091940298E-161</v>
      </c>
      <c r="K261">
        <v>1.7581926864892601</v>
      </c>
      <c r="L261">
        <v>6.6341368297991504E-2</v>
      </c>
      <c r="M261">
        <v>26.502207168712999</v>
      </c>
      <c r="N261" s="1">
        <v>9.1409005693841395E-155</v>
      </c>
      <c r="O261">
        <v>1.6272104090729</v>
      </c>
      <c r="P261">
        <v>6.6050408346575398E-2</v>
      </c>
      <c r="Q261">
        <v>24.635887192925601</v>
      </c>
      <c r="R261" s="1">
        <v>5.2137381617688697E-134</v>
      </c>
      <c r="T261" t="str">
        <f t="shared" si="16"/>
        <v>***</v>
      </c>
      <c r="U261" t="str">
        <f t="shared" si="17"/>
        <v>***</v>
      </c>
      <c r="V261" t="str">
        <f t="shared" si="18"/>
        <v>***</v>
      </c>
      <c r="W261" t="str">
        <f t="shared" si="19"/>
        <v>***</v>
      </c>
    </row>
    <row r="262" spans="1:23" x14ac:dyDescent="0.25">
      <c r="A262">
        <v>261</v>
      </c>
      <c r="B262" t="s">
        <v>372</v>
      </c>
      <c r="C262">
        <v>0.56795154277728199</v>
      </c>
      <c r="D262">
        <v>0.107451251087981</v>
      </c>
      <c r="E262">
        <v>5.28566710044392</v>
      </c>
      <c r="F262" s="1">
        <v>1.2524748236859299E-7</v>
      </c>
      <c r="G262">
        <v>0.56411736348314301</v>
      </c>
      <c r="H262">
        <v>0.10744413966102</v>
      </c>
      <c r="I262">
        <v>5.2503316166232903</v>
      </c>
      <c r="J262" s="1">
        <v>1.5182563462808099E-7</v>
      </c>
      <c r="K262">
        <v>0.52522529061581702</v>
      </c>
      <c r="L262">
        <v>0.10739118944717201</v>
      </c>
      <c r="M262">
        <v>4.8907670482054497</v>
      </c>
      <c r="N262" s="1">
        <v>1.0044378280824299E-6</v>
      </c>
      <c r="O262">
        <v>0.39896530430676302</v>
      </c>
      <c r="P262">
        <v>0.10720860269481999</v>
      </c>
      <c r="Q262">
        <v>3.7213926334107601</v>
      </c>
      <c r="R262">
        <v>1.9812710261565101E-4</v>
      </c>
      <c r="T262" t="str">
        <f t="shared" si="16"/>
        <v>***</v>
      </c>
      <c r="U262" t="str">
        <f t="shared" si="17"/>
        <v>***</v>
      </c>
      <c r="V262" t="str">
        <f t="shared" si="18"/>
        <v>***</v>
      </c>
      <c r="W262" t="str">
        <f t="shared" si="19"/>
        <v>***</v>
      </c>
    </row>
    <row r="263" spans="1:23" x14ac:dyDescent="0.25">
      <c r="A263">
        <v>262</v>
      </c>
      <c r="B263" t="s">
        <v>373</v>
      </c>
      <c r="C263">
        <v>0.898428798759492</v>
      </c>
      <c r="D263">
        <v>9.5825156980620899E-2</v>
      </c>
      <c r="E263">
        <v>9.3757091255398102</v>
      </c>
      <c r="F263" s="1">
        <v>6.8712308288653594E-21</v>
      </c>
      <c r="G263">
        <v>0.89428530964824804</v>
      </c>
      <c r="H263">
        <v>9.5816687844867895E-2</v>
      </c>
      <c r="I263">
        <v>9.3332939153161103</v>
      </c>
      <c r="J263" s="1">
        <v>1.02630744265167E-20</v>
      </c>
      <c r="K263">
        <v>0.85507239255346401</v>
      </c>
      <c r="L263">
        <v>9.5756860979863301E-2</v>
      </c>
      <c r="M263">
        <v>8.92962012124935</v>
      </c>
      <c r="N263" s="1">
        <v>4.2747412750318599E-19</v>
      </c>
      <c r="O263">
        <v>0.72368764643088102</v>
      </c>
      <c r="P263">
        <v>9.5543211676813997E-2</v>
      </c>
      <c r="Q263">
        <v>7.5744538385295099</v>
      </c>
      <c r="R263" s="1">
        <v>3.6064159673060998E-14</v>
      </c>
      <c r="T263" t="str">
        <f t="shared" si="16"/>
        <v>***</v>
      </c>
      <c r="U263" t="str">
        <f t="shared" si="17"/>
        <v>***</v>
      </c>
      <c r="V263" t="str">
        <f t="shared" si="18"/>
        <v>***</v>
      </c>
      <c r="W263" t="str">
        <f t="shared" si="19"/>
        <v>***</v>
      </c>
    </row>
    <row r="264" spans="1:23" x14ac:dyDescent="0.25">
      <c r="A264">
        <v>263</v>
      </c>
      <c r="B264" t="s">
        <v>374</v>
      </c>
      <c r="C264">
        <v>0.46489265102798</v>
      </c>
      <c r="D264">
        <v>0.11715673337176701</v>
      </c>
      <c r="E264">
        <v>3.9681257546910298</v>
      </c>
      <c r="F264" s="1">
        <v>7.2440107193610397E-5</v>
      </c>
      <c r="G264">
        <v>0.46041386541359203</v>
      </c>
      <c r="H264">
        <v>0.117149757318393</v>
      </c>
      <c r="I264">
        <v>3.9301307655487898</v>
      </c>
      <c r="J264" s="1">
        <v>8.4899676211458601E-5</v>
      </c>
      <c r="K264">
        <v>0.41959487639173698</v>
      </c>
      <c r="L264">
        <v>0.11709890239132199</v>
      </c>
      <c r="M264">
        <v>3.5832520017099001</v>
      </c>
      <c r="N264">
        <v>3.3934293881412699E-4</v>
      </c>
      <c r="O264">
        <v>0.28783957722576903</v>
      </c>
      <c r="P264">
        <v>0.116920569020408</v>
      </c>
      <c r="Q264">
        <v>2.4618386622419401</v>
      </c>
      <c r="R264">
        <v>1.38226830403402E-2</v>
      </c>
      <c r="T264" t="str">
        <f t="shared" si="16"/>
        <v>***</v>
      </c>
      <c r="U264" t="str">
        <f t="shared" si="17"/>
        <v>***</v>
      </c>
      <c r="V264" t="str">
        <f t="shared" si="18"/>
        <v>***</v>
      </c>
      <c r="W264" t="str">
        <f t="shared" si="19"/>
        <v>*</v>
      </c>
    </row>
    <row r="265" spans="1:23" x14ac:dyDescent="0.25">
      <c r="A265">
        <v>264</v>
      </c>
      <c r="B265" t="s">
        <v>375</v>
      </c>
      <c r="C265">
        <v>0.61818688851037695</v>
      </c>
      <c r="D265">
        <v>0.111560527116301</v>
      </c>
      <c r="E265">
        <v>5.5412689818677903</v>
      </c>
      <c r="F265" s="1">
        <v>3.0028754220376398E-8</v>
      </c>
      <c r="G265">
        <v>0.61390011376713305</v>
      </c>
      <c r="H265">
        <v>0.111553421130915</v>
      </c>
      <c r="I265">
        <v>5.5031939634256499</v>
      </c>
      <c r="J265" s="1">
        <v>3.7297169130063799E-8</v>
      </c>
      <c r="K265">
        <v>0.57332405935014596</v>
      </c>
      <c r="L265">
        <v>0.11149821776991201</v>
      </c>
      <c r="M265">
        <v>5.1420020052092497</v>
      </c>
      <c r="N265" s="1">
        <v>2.7182621550534298E-7</v>
      </c>
      <c r="O265">
        <v>0.44070949744735799</v>
      </c>
      <c r="P265">
        <v>0.11130639140422</v>
      </c>
      <c r="Q265">
        <v>3.9594266949763699</v>
      </c>
      <c r="R265" s="1">
        <v>7.5129900284920105E-5</v>
      </c>
      <c r="T265" t="str">
        <f t="shared" si="16"/>
        <v>***</v>
      </c>
      <c r="U265" t="str">
        <f t="shared" si="17"/>
        <v>***</v>
      </c>
      <c r="V265" t="str">
        <f t="shared" si="18"/>
        <v>***</v>
      </c>
      <c r="W265" t="str">
        <f t="shared" si="19"/>
        <v>***</v>
      </c>
    </row>
    <row r="266" spans="1:23" x14ac:dyDescent="0.25">
      <c r="A266">
        <v>265</v>
      </c>
      <c r="B266" t="s">
        <v>376</v>
      </c>
      <c r="C266">
        <v>0.76503833800947896</v>
      </c>
      <c r="D266">
        <v>0.106864346930219</v>
      </c>
      <c r="E266">
        <v>7.1589670454734602</v>
      </c>
      <c r="F266" s="1">
        <v>8.1287222185863099E-13</v>
      </c>
      <c r="G266">
        <v>0.760782896039781</v>
      </c>
      <c r="H266">
        <v>0.106856474726</v>
      </c>
      <c r="I266">
        <v>7.1196705486548204</v>
      </c>
      <c r="J266" s="1">
        <v>1.0818534399354601E-12</v>
      </c>
      <c r="K266">
        <v>0.71913273741678996</v>
      </c>
      <c r="L266">
        <v>0.10679672762305099</v>
      </c>
      <c r="M266">
        <v>6.73365891841775</v>
      </c>
      <c r="N266" s="1">
        <v>1.6544876849728799E-11</v>
      </c>
      <c r="O266">
        <v>0.58585142956706404</v>
      </c>
      <c r="P266">
        <v>0.106590979555894</v>
      </c>
      <c r="Q266">
        <v>5.4962571130125903</v>
      </c>
      <c r="R266" s="1">
        <v>3.8793678316972103E-8</v>
      </c>
      <c r="T266" t="str">
        <f t="shared" si="16"/>
        <v>***</v>
      </c>
      <c r="U266" t="str">
        <f t="shared" si="17"/>
        <v>***</v>
      </c>
      <c r="V266" t="str">
        <f t="shared" si="18"/>
        <v>***</v>
      </c>
      <c r="W266" t="str">
        <f t="shared" si="19"/>
        <v>***</v>
      </c>
    </row>
    <row r="267" spans="1:23" x14ac:dyDescent="0.25">
      <c r="A267">
        <v>266</v>
      </c>
      <c r="B267" t="s">
        <v>377</v>
      </c>
      <c r="C267">
        <v>0.84988648078845097</v>
      </c>
      <c r="D267">
        <v>0.105248071095246</v>
      </c>
      <c r="E267">
        <v>8.0750789249081194</v>
      </c>
      <c r="F267" s="1">
        <v>6.7433015031348497E-16</v>
      </c>
      <c r="G267">
        <v>0.84541910591631497</v>
      </c>
      <c r="H267">
        <v>0.105239812766943</v>
      </c>
      <c r="I267">
        <v>8.0332631129677594</v>
      </c>
      <c r="J267" s="1">
        <v>9.4913818280256209E-16</v>
      </c>
      <c r="K267">
        <v>0.802542463646161</v>
      </c>
      <c r="L267">
        <v>0.105177335732345</v>
      </c>
      <c r="M267">
        <v>7.63037452943726</v>
      </c>
      <c r="N267" s="1">
        <v>2.3407268180825698E-14</v>
      </c>
      <c r="O267">
        <v>0.66906923750500003</v>
      </c>
      <c r="P267">
        <v>0.104962485956915</v>
      </c>
      <c r="Q267">
        <v>6.3743653878362103</v>
      </c>
      <c r="R267" s="1">
        <v>1.83722101737189E-10</v>
      </c>
      <c r="T267" t="str">
        <f t="shared" si="16"/>
        <v>***</v>
      </c>
      <c r="U267" t="str">
        <f t="shared" si="17"/>
        <v>***</v>
      </c>
      <c r="V267" t="str">
        <f t="shared" si="18"/>
        <v>***</v>
      </c>
      <c r="W267" t="str">
        <f t="shared" si="19"/>
        <v>***</v>
      </c>
    </row>
    <row r="268" spans="1:23" x14ac:dyDescent="0.25">
      <c r="A268">
        <v>267</v>
      </c>
      <c r="B268" t="s">
        <v>378</v>
      </c>
      <c r="C268">
        <v>0.52980612290891005</v>
      </c>
      <c r="D268">
        <v>0.122803096065547</v>
      </c>
      <c r="E268">
        <v>4.31427333579704</v>
      </c>
      <c r="F268" s="1">
        <v>1.6012872863069599E-5</v>
      </c>
      <c r="G268">
        <v>0.525472607439051</v>
      </c>
      <c r="H268">
        <v>0.122795589191653</v>
      </c>
      <c r="I268">
        <v>4.2792465991504001</v>
      </c>
      <c r="J268" s="1">
        <v>1.8752700288607199E-5</v>
      </c>
      <c r="K268">
        <v>0.482011642222124</v>
      </c>
      <c r="L268">
        <v>0.122739585580561</v>
      </c>
      <c r="M268">
        <v>3.9271082751517898</v>
      </c>
      <c r="N268" s="1">
        <v>8.5973284147339703E-5</v>
      </c>
      <c r="O268">
        <v>0.34735144590019801</v>
      </c>
      <c r="P268">
        <v>0.122552071975789</v>
      </c>
      <c r="Q268">
        <v>2.8343172032931299</v>
      </c>
      <c r="R268">
        <v>4.5923722810827699E-3</v>
      </c>
      <c r="T268" t="str">
        <f t="shared" si="16"/>
        <v>***</v>
      </c>
      <c r="U268" t="str">
        <f t="shared" si="17"/>
        <v>***</v>
      </c>
      <c r="V268" t="str">
        <f t="shared" si="18"/>
        <v>***</v>
      </c>
      <c r="W268" t="str">
        <f t="shared" si="19"/>
        <v>**</v>
      </c>
    </row>
    <row r="269" spans="1:23" x14ac:dyDescent="0.25">
      <c r="A269">
        <v>268</v>
      </c>
      <c r="B269" t="s">
        <v>379</v>
      </c>
      <c r="C269">
        <v>0.59387757863680901</v>
      </c>
      <c r="D269">
        <v>0.121453483561064</v>
      </c>
      <c r="E269">
        <v>4.8897533543220497</v>
      </c>
      <c r="F269" s="1">
        <v>1.0096240150448599E-6</v>
      </c>
      <c r="G269">
        <v>0.58950790497782402</v>
      </c>
      <c r="H269">
        <v>0.121445712694006</v>
      </c>
      <c r="I269">
        <v>4.8540857631026197</v>
      </c>
      <c r="J269" s="1">
        <v>1.2094339052364301E-6</v>
      </c>
      <c r="K269">
        <v>0.54627194144138502</v>
      </c>
      <c r="L269">
        <v>0.12138899738402199</v>
      </c>
      <c r="M269">
        <v>4.5001767311185397</v>
      </c>
      <c r="N269" s="1">
        <v>6.7896988465603104E-6</v>
      </c>
      <c r="O269">
        <v>0.40849725242233798</v>
      </c>
      <c r="P269">
        <v>0.121193798441441</v>
      </c>
      <c r="Q269">
        <v>3.3706118438041899</v>
      </c>
      <c r="R269">
        <v>7.5001453799766E-4</v>
      </c>
      <c r="T269" t="str">
        <f t="shared" si="16"/>
        <v>***</v>
      </c>
      <c r="U269" t="str">
        <f t="shared" si="17"/>
        <v>***</v>
      </c>
      <c r="V269" t="str">
        <f t="shared" si="18"/>
        <v>***</v>
      </c>
      <c r="W269" t="str">
        <f t="shared" si="19"/>
        <v>***</v>
      </c>
    </row>
    <row r="270" spans="1:23" x14ac:dyDescent="0.25">
      <c r="A270">
        <v>269</v>
      </c>
      <c r="B270" t="s">
        <v>380</v>
      </c>
      <c r="C270">
        <v>0.64688915369585898</v>
      </c>
      <c r="D270">
        <v>0.120843283927988</v>
      </c>
      <c r="E270">
        <v>5.3531245814318398</v>
      </c>
      <c r="F270" s="1">
        <v>8.6448285830059594E-8</v>
      </c>
      <c r="G270">
        <v>0.64242246710362405</v>
      </c>
      <c r="H270">
        <v>0.120835868297223</v>
      </c>
      <c r="I270">
        <v>5.3164881930871601</v>
      </c>
      <c r="J270" s="1">
        <v>1.05789083539781E-7</v>
      </c>
      <c r="K270">
        <v>0.60003915929380702</v>
      </c>
      <c r="L270">
        <v>0.12077817602490599</v>
      </c>
      <c r="M270">
        <v>4.9681091323160098</v>
      </c>
      <c r="N270" s="1">
        <v>6.7608912352093099E-7</v>
      </c>
      <c r="O270">
        <v>0.46016120562308099</v>
      </c>
      <c r="P270">
        <v>0.120574686780793</v>
      </c>
      <c r="Q270">
        <v>3.81639975942598</v>
      </c>
      <c r="R270">
        <v>1.3541305104134099E-4</v>
      </c>
      <c r="T270" t="str">
        <f t="shared" si="16"/>
        <v>***</v>
      </c>
      <c r="U270" t="str">
        <f t="shared" si="17"/>
        <v>***</v>
      </c>
      <c r="V270" t="str">
        <f t="shared" si="18"/>
        <v>***</v>
      </c>
      <c r="W270" t="str">
        <f t="shared" si="19"/>
        <v>***</v>
      </c>
    </row>
    <row r="271" spans="1:23" x14ac:dyDescent="0.25">
      <c r="A271">
        <v>270</v>
      </c>
      <c r="B271" t="s">
        <v>381</v>
      </c>
      <c r="C271">
        <v>1.70025918481717</v>
      </c>
      <c r="D271">
        <v>8.2508303028357197E-2</v>
      </c>
      <c r="E271">
        <v>20.607128281777999</v>
      </c>
      <c r="F271" s="1">
        <v>2.36874712036735E-94</v>
      </c>
      <c r="G271">
        <v>1.69571225294439</v>
      </c>
      <c r="H271">
        <v>8.2497552025599899E-2</v>
      </c>
      <c r="I271">
        <v>20.554697822042002</v>
      </c>
      <c r="J271" s="1">
        <v>6.9863870450775497E-94</v>
      </c>
      <c r="K271">
        <v>1.6526432410871501</v>
      </c>
      <c r="L271">
        <v>8.2408928863945199E-2</v>
      </c>
      <c r="M271">
        <v>20.054176942593401</v>
      </c>
      <c r="N271" s="1">
        <v>1.85589452391535E-89</v>
      </c>
      <c r="O271">
        <v>1.50613855457988</v>
      </c>
      <c r="P271">
        <v>8.2086954817510799E-2</v>
      </c>
      <c r="Q271">
        <v>18.348086586086801</v>
      </c>
      <c r="R271" s="1">
        <v>3.4194371409076198E-75</v>
      </c>
      <c r="T271" t="str">
        <f t="shared" si="16"/>
        <v>***</v>
      </c>
      <c r="U271" t="str">
        <f t="shared" si="17"/>
        <v>***</v>
      </c>
      <c r="V271" t="str">
        <f t="shared" si="18"/>
        <v>***</v>
      </c>
      <c r="W271" t="str">
        <f t="shared" si="19"/>
        <v>***</v>
      </c>
    </row>
    <row r="272" spans="1:23" x14ac:dyDescent="0.25">
      <c r="A272">
        <v>271</v>
      </c>
      <c r="B272" t="s">
        <v>382</v>
      </c>
      <c r="C272">
        <v>0.57871501268235903</v>
      </c>
      <c r="D272">
        <v>0.13314428443359699</v>
      </c>
      <c r="E272">
        <v>4.3465253889361097</v>
      </c>
      <c r="F272" s="1">
        <v>1.3831104845015701E-5</v>
      </c>
      <c r="G272">
        <v>0.57435626009172203</v>
      </c>
      <c r="H272">
        <v>0.13313742594654901</v>
      </c>
      <c r="I272">
        <v>4.3140105496880397</v>
      </c>
      <c r="J272" s="1">
        <v>1.60319290925212E-5</v>
      </c>
      <c r="K272">
        <v>0.52933463962673499</v>
      </c>
      <c r="L272">
        <v>0.13307820313285801</v>
      </c>
      <c r="M272">
        <v>3.97762088129697</v>
      </c>
      <c r="N272" s="1">
        <v>6.9608238132964494E-5</v>
      </c>
      <c r="O272">
        <v>0.38455875495713798</v>
      </c>
      <c r="P272">
        <v>0.132876025089331</v>
      </c>
      <c r="Q272">
        <v>2.8941169386923198</v>
      </c>
      <c r="R272">
        <v>3.80226528694374E-3</v>
      </c>
      <c r="T272" t="str">
        <f t="shared" si="16"/>
        <v>***</v>
      </c>
      <c r="U272" t="str">
        <f t="shared" si="17"/>
        <v>***</v>
      </c>
      <c r="V272" t="str">
        <f t="shared" si="18"/>
        <v>***</v>
      </c>
      <c r="W272" t="str">
        <f t="shared" si="19"/>
        <v>**</v>
      </c>
    </row>
    <row r="273" spans="1:23" x14ac:dyDescent="0.25">
      <c r="A273">
        <v>272</v>
      </c>
      <c r="B273" t="s">
        <v>383</v>
      </c>
      <c r="C273">
        <v>0.681253314817022</v>
      </c>
      <c r="D273">
        <v>0.12962041856215201</v>
      </c>
      <c r="E273">
        <v>5.2557561715507601</v>
      </c>
      <c r="F273" s="1">
        <v>1.4741749569252699E-7</v>
      </c>
      <c r="G273">
        <v>0.67688388846029801</v>
      </c>
      <c r="H273">
        <v>0.12961314197262899</v>
      </c>
      <c r="I273">
        <v>5.2223399429915904</v>
      </c>
      <c r="J273" s="1">
        <v>1.7667624793963401E-7</v>
      </c>
      <c r="K273">
        <v>0.63054405615991205</v>
      </c>
      <c r="L273">
        <v>0.129550916389713</v>
      </c>
      <c r="M273">
        <v>4.8671524195407496</v>
      </c>
      <c r="N273" s="1">
        <v>1.13217711134883E-6</v>
      </c>
      <c r="O273">
        <v>0.48194855786458901</v>
      </c>
      <c r="P273">
        <v>0.12933501947715301</v>
      </c>
      <c r="Q273">
        <v>3.72635779399039</v>
      </c>
      <c r="R273">
        <v>1.9426659192030299E-4</v>
      </c>
      <c r="T273" t="str">
        <f t="shared" si="16"/>
        <v>***</v>
      </c>
      <c r="U273" t="str">
        <f t="shared" si="17"/>
        <v>***</v>
      </c>
      <c r="V273" t="str">
        <f t="shared" si="18"/>
        <v>***</v>
      </c>
      <c r="W273" t="str">
        <f t="shared" si="19"/>
        <v>***</v>
      </c>
    </row>
    <row r="274" spans="1:23" x14ac:dyDescent="0.25">
      <c r="A274">
        <v>273</v>
      </c>
      <c r="B274" t="s">
        <v>384</v>
      </c>
      <c r="C274">
        <v>0.66080234239175095</v>
      </c>
      <c r="D274">
        <v>0.13330167414427499</v>
      </c>
      <c r="E274">
        <v>4.9571946236515299</v>
      </c>
      <c r="F274" s="1">
        <v>7.1518326512704998E-7</v>
      </c>
      <c r="G274">
        <v>0.65637977745817</v>
      </c>
      <c r="H274">
        <v>0.13329458953573101</v>
      </c>
      <c r="I274">
        <v>4.9242792205172199</v>
      </c>
      <c r="J274" s="1">
        <v>8.4671863856054495E-7</v>
      </c>
      <c r="K274">
        <v>0.60988501836943299</v>
      </c>
      <c r="L274">
        <v>0.13323384900638399</v>
      </c>
      <c r="M274">
        <v>4.5775530986889903</v>
      </c>
      <c r="N274" s="1">
        <v>4.7044639815833297E-6</v>
      </c>
      <c r="O274">
        <v>0.460404906170999</v>
      </c>
      <c r="P274">
        <v>0.133020545324043</v>
      </c>
      <c r="Q274">
        <v>3.4611563578350801</v>
      </c>
      <c r="R274">
        <v>5.3786031974370398E-4</v>
      </c>
      <c r="T274" t="str">
        <f t="shared" si="16"/>
        <v>***</v>
      </c>
      <c r="U274" t="str">
        <f t="shared" si="17"/>
        <v>***</v>
      </c>
      <c r="V274" t="str">
        <f t="shared" si="18"/>
        <v>***</v>
      </c>
      <c r="W274" t="str">
        <f t="shared" si="19"/>
        <v>***</v>
      </c>
    </row>
    <row r="275" spans="1:23" x14ac:dyDescent="0.25">
      <c r="A275">
        <v>274</v>
      </c>
      <c r="B275" t="s">
        <v>385</v>
      </c>
      <c r="C275">
        <v>0.52262195467126304</v>
      </c>
      <c r="D275">
        <v>0.14416398116700199</v>
      </c>
      <c r="E275">
        <v>3.6251909141288801</v>
      </c>
      <c r="F275">
        <v>2.8874806012557397E-4</v>
      </c>
      <c r="G275">
        <v>0.51794326664087098</v>
      </c>
      <c r="H275">
        <v>0.14415753398165901</v>
      </c>
      <c r="I275">
        <v>3.59289766087957</v>
      </c>
      <c r="J275">
        <v>3.2702104768109002E-4</v>
      </c>
      <c r="K275">
        <v>0.47191928612046002</v>
      </c>
      <c r="L275">
        <v>0.14410131521615199</v>
      </c>
      <c r="M275">
        <v>3.2749131082709599</v>
      </c>
      <c r="N275">
        <v>1.0569447789469299E-3</v>
      </c>
      <c r="O275">
        <v>0.31968703675538002</v>
      </c>
      <c r="P275">
        <v>0.14389964945527001</v>
      </c>
      <c r="Q275">
        <v>2.2215970502051401</v>
      </c>
      <c r="R275">
        <v>2.6310549409507101E-2</v>
      </c>
      <c r="T275" t="str">
        <f t="shared" si="16"/>
        <v>***</v>
      </c>
      <c r="U275" t="str">
        <f t="shared" si="17"/>
        <v>***</v>
      </c>
      <c r="V275" t="str">
        <f t="shared" si="18"/>
        <v>**</v>
      </c>
      <c r="W275" t="str">
        <f t="shared" si="19"/>
        <v>*</v>
      </c>
    </row>
    <row r="276" spans="1:23" x14ac:dyDescent="0.25">
      <c r="A276">
        <v>275</v>
      </c>
      <c r="B276" t="s">
        <v>386</v>
      </c>
      <c r="C276">
        <v>0.958672241927639</v>
      </c>
      <c r="D276">
        <v>0.121514943054956</v>
      </c>
      <c r="E276">
        <v>7.8893362233982298</v>
      </c>
      <c r="F276" s="1">
        <v>3.0379802752103301E-15</v>
      </c>
      <c r="G276">
        <v>0.95382669311701995</v>
      </c>
      <c r="H276">
        <v>0.12150765756882401</v>
      </c>
      <c r="I276">
        <v>7.8499307138461898</v>
      </c>
      <c r="J276" s="1">
        <v>4.1626717561509401E-15</v>
      </c>
      <c r="K276">
        <v>0.90775691187149998</v>
      </c>
      <c r="L276">
        <v>0.121440391089851</v>
      </c>
      <c r="M276">
        <v>7.4749175601704998</v>
      </c>
      <c r="N276" s="1">
        <v>7.7252268392871999E-14</v>
      </c>
      <c r="O276">
        <v>0.75120842907880003</v>
      </c>
      <c r="P276">
        <v>0.12118820109560401</v>
      </c>
      <c r="Q276">
        <v>6.1986927958950302</v>
      </c>
      <c r="R276" s="1">
        <v>5.69340345043114E-10</v>
      </c>
      <c r="T276" t="str">
        <f t="shared" si="16"/>
        <v>***</v>
      </c>
      <c r="U276" t="str">
        <f t="shared" si="17"/>
        <v>***</v>
      </c>
      <c r="V276" t="str">
        <f t="shared" si="18"/>
        <v>***</v>
      </c>
      <c r="W276" t="str">
        <f t="shared" si="19"/>
        <v>***</v>
      </c>
    </row>
    <row r="277" spans="1:23" x14ac:dyDescent="0.25">
      <c r="A277">
        <v>276</v>
      </c>
      <c r="B277" t="s">
        <v>387</v>
      </c>
      <c r="C277">
        <v>0.60455736839539298</v>
      </c>
      <c r="D277">
        <v>0.144345603354153</v>
      </c>
      <c r="E277">
        <v>4.1882631292350903</v>
      </c>
      <c r="F277" s="1">
        <v>2.8109749275474E-5</v>
      </c>
      <c r="G277">
        <v>0.59959193457515703</v>
      </c>
      <c r="H277">
        <v>0.144339424579815</v>
      </c>
      <c r="I277">
        <v>4.1540413253040303</v>
      </c>
      <c r="J277" s="1">
        <v>3.2665414132419797E-5</v>
      </c>
      <c r="K277">
        <v>0.55378290778132799</v>
      </c>
      <c r="L277">
        <v>0.14428149056633599</v>
      </c>
      <c r="M277">
        <v>3.8382117179938402</v>
      </c>
      <c r="N277">
        <v>1.2393360392812499E-4</v>
      </c>
      <c r="O277">
        <v>0.399364578470494</v>
      </c>
      <c r="P277">
        <v>0.14406361276556001</v>
      </c>
      <c r="Q277">
        <v>2.7721405204546299</v>
      </c>
      <c r="R277">
        <v>5.5688990763494402E-3</v>
      </c>
      <c r="T277" t="str">
        <f t="shared" si="16"/>
        <v>***</v>
      </c>
      <c r="U277" t="str">
        <f t="shared" si="17"/>
        <v>***</v>
      </c>
      <c r="V277" t="str">
        <f t="shared" si="18"/>
        <v>***</v>
      </c>
      <c r="W277" t="str">
        <f t="shared" si="19"/>
        <v>**</v>
      </c>
    </row>
    <row r="278" spans="1:23" x14ac:dyDescent="0.25">
      <c r="A278">
        <v>277</v>
      </c>
      <c r="B278" t="s">
        <v>388</v>
      </c>
      <c r="C278">
        <v>0.77341006639672405</v>
      </c>
      <c r="D278">
        <v>0.13660429402485</v>
      </c>
      <c r="E278">
        <v>5.6616819545660304</v>
      </c>
      <c r="F278" s="1">
        <v>1.4989645103991399E-8</v>
      </c>
      <c r="G278">
        <v>0.76835139374195205</v>
      </c>
      <c r="H278">
        <v>0.13659826278550699</v>
      </c>
      <c r="I278">
        <v>5.6248987217974404</v>
      </c>
      <c r="J278" s="1">
        <v>1.8561684396790598E-8</v>
      </c>
      <c r="K278">
        <v>0.72252742802167602</v>
      </c>
      <c r="L278">
        <v>0.13653632784465999</v>
      </c>
      <c r="M278">
        <v>5.2918328728139796</v>
      </c>
      <c r="N278" s="1">
        <v>1.2109653276224001E-7</v>
      </c>
      <c r="O278">
        <v>0.56253828723140198</v>
      </c>
      <c r="P278">
        <v>0.13629709987032301</v>
      </c>
      <c r="Q278">
        <v>4.1272946215775397</v>
      </c>
      <c r="R278" s="1">
        <v>3.6705600089364798E-5</v>
      </c>
      <c r="T278" t="str">
        <f t="shared" si="16"/>
        <v>***</v>
      </c>
      <c r="U278" t="str">
        <f t="shared" si="17"/>
        <v>***</v>
      </c>
      <c r="V278" t="str">
        <f t="shared" si="18"/>
        <v>***</v>
      </c>
      <c r="W278" t="str">
        <f t="shared" si="19"/>
        <v>***</v>
      </c>
    </row>
    <row r="279" spans="1:23" x14ac:dyDescent="0.25">
      <c r="A279">
        <v>278</v>
      </c>
      <c r="B279" t="s">
        <v>389</v>
      </c>
      <c r="C279">
        <v>0.97782555842568397</v>
      </c>
      <c r="D279">
        <v>0.12772124580135</v>
      </c>
      <c r="E279">
        <v>7.6559350191943603</v>
      </c>
      <c r="F279" s="1">
        <v>1.91910750676512E-14</v>
      </c>
      <c r="G279">
        <v>0.97334180533974901</v>
      </c>
      <c r="H279">
        <v>0.12771393566959299</v>
      </c>
      <c r="I279">
        <v>7.6212654495110899</v>
      </c>
      <c r="J279" s="1">
        <v>2.51200756253726E-14</v>
      </c>
      <c r="K279">
        <v>0.92772565754591196</v>
      </c>
      <c r="L279">
        <v>0.127644380103519</v>
      </c>
      <c r="M279">
        <v>7.2680493790132701</v>
      </c>
      <c r="N279" s="1">
        <v>3.6471548359823E-13</v>
      </c>
      <c r="O279">
        <v>0.76439719062017697</v>
      </c>
      <c r="P279">
        <v>0.12737941848095999</v>
      </c>
      <c r="Q279">
        <v>6.0009474037160402</v>
      </c>
      <c r="R279" s="1">
        <v>1.9616953232170599E-9</v>
      </c>
      <c r="T279" t="str">
        <f t="shared" si="16"/>
        <v>***</v>
      </c>
      <c r="U279" t="str">
        <f t="shared" si="17"/>
        <v>***</v>
      </c>
      <c r="V279" t="str">
        <f t="shared" si="18"/>
        <v>***</v>
      </c>
      <c r="W279" t="str">
        <f t="shared" si="19"/>
        <v>***</v>
      </c>
    </row>
    <row r="280" spans="1:23" x14ac:dyDescent="0.25">
      <c r="A280">
        <v>279</v>
      </c>
      <c r="B280" t="s">
        <v>390</v>
      </c>
      <c r="C280">
        <v>1.08787100286866</v>
      </c>
      <c r="D280">
        <v>0.124812341215974</v>
      </c>
      <c r="E280">
        <v>8.7160531744710497</v>
      </c>
      <c r="F280" s="1">
        <v>2.88068058599174E-18</v>
      </c>
      <c r="G280">
        <v>1.08318501401159</v>
      </c>
      <c r="H280">
        <v>0.12480411945412299</v>
      </c>
      <c r="I280">
        <v>8.6790806164837093</v>
      </c>
      <c r="J280" s="1">
        <v>3.9898083024541299E-18</v>
      </c>
      <c r="K280">
        <v>1.0376610239283199</v>
      </c>
      <c r="L280">
        <v>0.124732029100907</v>
      </c>
      <c r="M280">
        <v>8.3191224532141206</v>
      </c>
      <c r="N280" s="1">
        <v>8.8616959884301595E-17</v>
      </c>
      <c r="O280">
        <v>0.87006864593258204</v>
      </c>
      <c r="P280">
        <v>0.124449710758171</v>
      </c>
      <c r="Q280">
        <v>6.9913271845467602</v>
      </c>
      <c r="R280" s="1">
        <v>2.7229789739857501E-12</v>
      </c>
      <c r="T280" t="str">
        <f t="shared" si="16"/>
        <v>***</v>
      </c>
      <c r="U280" t="str">
        <f t="shared" si="17"/>
        <v>***</v>
      </c>
      <c r="V280" t="str">
        <f t="shared" si="18"/>
        <v>***</v>
      </c>
      <c r="W280" t="str">
        <f t="shared" si="19"/>
        <v>***</v>
      </c>
    </row>
    <row r="281" spans="1:23" x14ac:dyDescent="0.25">
      <c r="A281">
        <v>280</v>
      </c>
      <c r="B281" t="s">
        <v>391</v>
      </c>
      <c r="C281">
        <v>2.0299744227006502</v>
      </c>
      <c r="D281">
        <v>9.0456226324166902E-2</v>
      </c>
      <c r="E281">
        <v>22.4415112722684</v>
      </c>
      <c r="F281" s="1">
        <v>1.5489102132592401E-111</v>
      </c>
      <c r="G281">
        <v>2.0252797626556198</v>
      </c>
      <c r="H281">
        <v>9.0443993871857198E-2</v>
      </c>
      <c r="I281">
        <v>22.3926396431042</v>
      </c>
      <c r="J281" s="1">
        <v>4.6426350824003098E-111</v>
      </c>
      <c r="K281">
        <v>1.9781091334260099</v>
      </c>
      <c r="L281">
        <v>9.0340887931821698E-2</v>
      </c>
      <c r="M281">
        <v>21.896055913451399</v>
      </c>
      <c r="N281" s="1">
        <v>2.8326557075424602E-106</v>
      </c>
      <c r="O281">
        <v>1.80397072608251</v>
      </c>
      <c r="P281">
        <v>8.9913856672174497E-2</v>
      </c>
      <c r="Q281">
        <v>20.0633227496823</v>
      </c>
      <c r="R281" s="1">
        <v>1.5441284392396001E-89</v>
      </c>
      <c r="T281" t="str">
        <f t="shared" si="16"/>
        <v>***</v>
      </c>
      <c r="U281" t="str">
        <f t="shared" si="17"/>
        <v>***</v>
      </c>
      <c r="V281" t="str">
        <f t="shared" si="18"/>
        <v>***</v>
      </c>
      <c r="W281" t="str">
        <f t="shared" si="19"/>
        <v>***</v>
      </c>
    </row>
    <row r="282" spans="1:23" x14ac:dyDescent="0.25">
      <c r="A282">
        <v>281</v>
      </c>
      <c r="B282" t="s">
        <v>392</v>
      </c>
      <c r="C282">
        <v>0.76164434714385298</v>
      </c>
      <c r="D282">
        <v>0.15627044309066801</v>
      </c>
      <c r="E282">
        <v>4.8738861430241602</v>
      </c>
      <c r="F282" s="1">
        <v>1.0942407006349999E-6</v>
      </c>
      <c r="G282">
        <v>0.75730185675668604</v>
      </c>
      <c r="H282">
        <v>0.156261359453329</v>
      </c>
      <c r="I282">
        <v>4.8463795490200496</v>
      </c>
      <c r="J282" s="1">
        <v>1.25734866327868E-6</v>
      </c>
      <c r="K282">
        <v>0.70652924512446302</v>
      </c>
      <c r="L282">
        <v>0.15619176392030301</v>
      </c>
      <c r="M282">
        <v>4.5234731165784803</v>
      </c>
      <c r="N282" s="1">
        <v>6.0833049430654999E-6</v>
      </c>
      <c r="O282">
        <v>0.53626378020829901</v>
      </c>
      <c r="P282">
        <v>0.15594277077862001</v>
      </c>
      <c r="Q282">
        <v>3.4388498904485498</v>
      </c>
      <c r="R282">
        <v>5.8419106668707802E-4</v>
      </c>
      <c r="T282" t="str">
        <f t="shared" si="16"/>
        <v>***</v>
      </c>
      <c r="U282" t="str">
        <f t="shared" si="17"/>
        <v>***</v>
      </c>
      <c r="V282" t="str">
        <f t="shared" si="18"/>
        <v>***</v>
      </c>
      <c r="W282" t="str">
        <f t="shared" si="19"/>
        <v>***</v>
      </c>
    </row>
    <row r="283" spans="1:23" x14ac:dyDescent="0.25">
      <c r="A283">
        <v>282</v>
      </c>
      <c r="B283" t="s">
        <v>393</v>
      </c>
      <c r="C283">
        <v>1.38261825860751</v>
      </c>
      <c r="D283">
        <v>0.12277369867879399</v>
      </c>
      <c r="E283">
        <v>11.2615183340267</v>
      </c>
      <c r="F283" s="1">
        <v>2.0322670059600401E-29</v>
      </c>
      <c r="G283">
        <v>1.3780619422198499</v>
      </c>
      <c r="H283">
        <v>0.122762624096327</v>
      </c>
      <c r="I283">
        <v>11.225419400766</v>
      </c>
      <c r="J283" s="1">
        <v>3.0593146452812902E-29</v>
      </c>
      <c r="K283">
        <v>1.32579782333455</v>
      </c>
      <c r="L283">
        <v>0.122671765529084</v>
      </c>
      <c r="M283">
        <v>10.8076851883266</v>
      </c>
      <c r="N283" s="1">
        <v>3.1655722884159001E-27</v>
      </c>
      <c r="O283">
        <v>1.1528209027178</v>
      </c>
      <c r="P283">
        <v>0.122346707674302</v>
      </c>
      <c r="Q283">
        <v>9.4225739673086704</v>
      </c>
      <c r="R283" s="1">
        <v>4.4016296926686697E-21</v>
      </c>
      <c r="T283" t="str">
        <f t="shared" si="16"/>
        <v>***</v>
      </c>
      <c r="U283" t="str">
        <f t="shared" si="17"/>
        <v>***</v>
      </c>
      <c r="V283" t="str">
        <f t="shared" si="18"/>
        <v>***</v>
      </c>
      <c r="W283" t="str">
        <f t="shared" si="19"/>
        <v>***</v>
      </c>
    </row>
    <row r="284" spans="1:23" x14ac:dyDescent="0.25">
      <c r="A284">
        <v>283</v>
      </c>
      <c r="B284" t="s">
        <v>394</v>
      </c>
      <c r="C284">
        <v>0.46226321908334</v>
      </c>
      <c r="D284">
        <v>0.188717692034305</v>
      </c>
      <c r="E284">
        <v>2.4494959327889099</v>
      </c>
      <c r="F284">
        <v>1.43056325434439E-2</v>
      </c>
      <c r="G284">
        <v>0.45774980237928198</v>
      </c>
      <c r="H284">
        <v>0.18870955435822401</v>
      </c>
      <c r="I284">
        <v>2.4256842952972302</v>
      </c>
      <c r="J284">
        <v>1.52795556156528E-2</v>
      </c>
      <c r="K284">
        <v>0.40273019217776002</v>
      </c>
      <c r="L284">
        <v>0.188649802273542</v>
      </c>
      <c r="M284">
        <v>2.1348031501978499</v>
      </c>
      <c r="N284">
        <v>3.2777092872050703E-2</v>
      </c>
      <c r="O284">
        <v>0.22556645743171999</v>
      </c>
      <c r="P284">
        <v>0.18843425758163901</v>
      </c>
      <c r="Q284">
        <v>1.1970565242575</v>
      </c>
      <c r="R284">
        <v>0.231284523977311</v>
      </c>
      <c r="T284" t="str">
        <f t="shared" si="16"/>
        <v>*</v>
      </c>
      <c r="U284" t="str">
        <f t="shared" si="17"/>
        <v>*</v>
      </c>
      <c r="V284" t="str">
        <f t="shared" si="18"/>
        <v>*</v>
      </c>
      <c r="W284" t="str">
        <f t="shared" si="19"/>
        <v/>
      </c>
    </row>
    <row r="285" spans="1:23" x14ac:dyDescent="0.25">
      <c r="A285">
        <v>284</v>
      </c>
      <c r="B285" t="s">
        <v>395</v>
      </c>
      <c r="C285">
        <v>0.98104899121053801</v>
      </c>
      <c r="D285">
        <v>0.15217722574895801</v>
      </c>
      <c r="E285">
        <v>6.44675303010811</v>
      </c>
      <c r="F285" s="1">
        <v>1.14271766563968E-10</v>
      </c>
      <c r="G285">
        <v>0.97645360043892204</v>
      </c>
      <c r="H285">
        <v>0.15216638807598101</v>
      </c>
      <c r="I285">
        <v>6.41701240849161</v>
      </c>
      <c r="J285" s="1">
        <v>1.38974599682167E-10</v>
      </c>
      <c r="K285">
        <v>0.92199618909625802</v>
      </c>
      <c r="L285">
        <v>0.15208912601413399</v>
      </c>
      <c r="M285">
        <v>6.0622097927670104</v>
      </c>
      <c r="N285" s="1">
        <v>1.3426392297608101E-9</v>
      </c>
      <c r="O285">
        <v>0.74217859225426797</v>
      </c>
      <c r="P285">
        <v>0.15180946209020901</v>
      </c>
      <c r="Q285">
        <v>4.8888823004540001</v>
      </c>
      <c r="R285" s="1">
        <v>1.01410101900141E-6</v>
      </c>
      <c r="T285" t="str">
        <f t="shared" si="16"/>
        <v>***</v>
      </c>
      <c r="U285" t="str">
        <f t="shared" si="17"/>
        <v>***</v>
      </c>
      <c r="V285" t="str">
        <f t="shared" si="18"/>
        <v>***</v>
      </c>
      <c r="W285" t="str">
        <f t="shared" si="19"/>
        <v>***</v>
      </c>
    </row>
    <row r="286" spans="1:23" x14ac:dyDescent="0.25">
      <c r="A286">
        <v>285</v>
      </c>
      <c r="B286" t="s">
        <v>396</v>
      </c>
      <c r="C286">
        <v>0.81646585009120898</v>
      </c>
      <c r="D286">
        <v>0.167342078519956</v>
      </c>
      <c r="E286">
        <v>4.8790230007442004</v>
      </c>
      <c r="F286" s="1">
        <v>1.0661263200763399E-6</v>
      </c>
      <c r="G286">
        <v>0.81271155647776605</v>
      </c>
      <c r="H286">
        <v>0.16733198460791901</v>
      </c>
      <c r="I286">
        <v>4.8568811179886202</v>
      </c>
      <c r="J286" s="1">
        <v>1.19249139427226E-6</v>
      </c>
      <c r="K286">
        <v>0.75917843658642803</v>
      </c>
      <c r="L286">
        <v>0.16725937499740501</v>
      </c>
      <c r="M286">
        <v>4.5389290531439999</v>
      </c>
      <c r="N286" s="1">
        <v>5.6540653975989899E-6</v>
      </c>
      <c r="O286">
        <v>0.57348100946246305</v>
      </c>
      <c r="P286">
        <v>0.166999405776322</v>
      </c>
      <c r="Q286">
        <v>3.4340302397876701</v>
      </c>
      <c r="R286">
        <v>5.9467784941135099E-4</v>
      </c>
      <c r="T286" t="str">
        <f t="shared" si="16"/>
        <v>***</v>
      </c>
      <c r="U286" t="str">
        <f t="shared" si="17"/>
        <v>***</v>
      </c>
      <c r="V286" t="str">
        <f t="shared" si="18"/>
        <v>***</v>
      </c>
      <c r="W286" t="str">
        <f t="shared" si="19"/>
        <v>***</v>
      </c>
    </row>
    <row r="287" spans="1:23" x14ac:dyDescent="0.25">
      <c r="A287">
        <v>286</v>
      </c>
      <c r="B287" t="s">
        <v>397</v>
      </c>
      <c r="C287">
        <v>1.0575263145326099</v>
      </c>
      <c r="D287">
        <v>0.15390683229532501</v>
      </c>
      <c r="E287">
        <v>6.8712109706953797</v>
      </c>
      <c r="F287" s="1">
        <v>6.3659164411016203E-12</v>
      </c>
      <c r="G287">
        <v>1.0538217038773701</v>
      </c>
      <c r="H287">
        <v>0.153895046703279</v>
      </c>
      <c r="I287">
        <v>6.8476648628543302</v>
      </c>
      <c r="J287" s="1">
        <v>7.5065163174432104E-12</v>
      </c>
      <c r="K287">
        <v>0.99927837843679801</v>
      </c>
      <c r="L287">
        <v>0.153815844507457</v>
      </c>
      <c r="M287">
        <v>6.4965893574660596</v>
      </c>
      <c r="N287" s="1">
        <v>8.2161323566496696E-11</v>
      </c>
      <c r="O287">
        <v>0.80761597557023501</v>
      </c>
      <c r="P287">
        <v>0.153521724028191</v>
      </c>
      <c r="Q287">
        <v>5.2605973563841202</v>
      </c>
      <c r="R287" s="1">
        <v>1.43588152573796E-7</v>
      </c>
      <c r="T287" t="str">
        <f t="shared" si="16"/>
        <v>***</v>
      </c>
      <c r="U287" t="str">
        <f t="shared" si="17"/>
        <v>***</v>
      </c>
      <c r="V287" t="str">
        <f t="shared" si="18"/>
        <v>***</v>
      </c>
      <c r="W287" t="str">
        <f t="shared" si="19"/>
        <v>***</v>
      </c>
    </row>
    <row r="288" spans="1:23" x14ac:dyDescent="0.25">
      <c r="A288">
        <v>287</v>
      </c>
      <c r="B288" t="s">
        <v>398</v>
      </c>
      <c r="C288">
        <v>0.68073488935884297</v>
      </c>
      <c r="D288">
        <v>0.18628723379509901</v>
      </c>
      <c r="E288">
        <v>3.6542218996477098</v>
      </c>
      <c r="F288">
        <v>2.5796309821242701E-4</v>
      </c>
      <c r="G288">
        <v>0.67695295974166203</v>
      </c>
      <c r="H288">
        <v>0.18627735212048499</v>
      </c>
      <c r="I288">
        <v>3.6341130686880598</v>
      </c>
      <c r="J288">
        <v>2.7893852409201101E-4</v>
      </c>
      <c r="K288">
        <v>0.62239919620608697</v>
      </c>
      <c r="L288">
        <v>0.18621247567063301</v>
      </c>
      <c r="M288">
        <v>3.3424140566551999</v>
      </c>
      <c r="N288">
        <v>8.3053069866696695E-4</v>
      </c>
      <c r="O288">
        <v>0.42838895382530801</v>
      </c>
      <c r="P288">
        <v>0.18596345972557901</v>
      </c>
      <c r="Q288">
        <v>2.3036189714768098</v>
      </c>
      <c r="R288">
        <v>2.1244041937533001E-2</v>
      </c>
      <c r="T288" t="str">
        <f t="shared" si="16"/>
        <v>***</v>
      </c>
      <c r="U288" t="str">
        <f t="shared" si="17"/>
        <v>***</v>
      </c>
      <c r="V288" t="str">
        <f t="shared" si="18"/>
        <v>***</v>
      </c>
      <c r="W288" t="str">
        <f t="shared" si="19"/>
        <v>*</v>
      </c>
    </row>
    <row r="289" spans="1:23" x14ac:dyDescent="0.25">
      <c r="A289">
        <v>288</v>
      </c>
      <c r="B289" t="s">
        <v>399</v>
      </c>
      <c r="C289">
        <v>0.87155403024208</v>
      </c>
      <c r="D289">
        <v>0.173966288713259</v>
      </c>
      <c r="E289">
        <v>5.0099018418368502</v>
      </c>
      <c r="F289" s="1">
        <v>5.4457804173978705E-7</v>
      </c>
      <c r="G289">
        <v>0.86755908815960403</v>
      </c>
      <c r="H289">
        <v>0.173954735300337</v>
      </c>
      <c r="I289">
        <v>4.98726916896939</v>
      </c>
      <c r="J289" s="1">
        <v>6.1238718976716204E-7</v>
      </c>
      <c r="K289">
        <v>0.81386764935136502</v>
      </c>
      <c r="L289">
        <v>0.173885435631804</v>
      </c>
      <c r="M289">
        <v>4.6804819874316497</v>
      </c>
      <c r="N289" s="1">
        <v>2.8620125759760198E-6</v>
      </c>
      <c r="O289">
        <v>0.61660577128682403</v>
      </c>
      <c r="P289">
        <v>0.173611382780262</v>
      </c>
      <c r="Q289">
        <v>3.5516436849492501</v>
      </c>
      <c r="R289">
        <v>3.8283290440951499E-4</v>
      </c>
      <c r="T289" t="str">
        <f t="shared" si="16"/>
        <v>***</v>
      </c>
      <c r="U289" t="str">
        <f t="shared" si="17"/>
        <v>***</v>
      </c>
      <c r="V289" t="str">
        <f t="shared" si="18"/>
        <v>***</v>
      </c>
      <c r="W289" t="str">
        <f t="shared" si="19"/>
        <v>***</v>
      </c>
    </row>
    <row r="290" spans="1:23" x14ac:dyDescent="0.25">
      <c r="A290">
        <v>289</v>
      </c>
      <c r="B290" t="s">
        <v>400</v>
      </c>
      <c r="C290">
        <v>1.1244483839431301</v>
      </c>
      <c r="D290">
        <v>0.15895894178485701</v>
      </c>
      <c r="E290">
        <v>7.0738290738309697</v>
      </c>
      <c r="F290" s="1">
        <v>1.5071591295031201E-12</v>
      </c>
      <c r="G290">
        <v>1.12058099856634</v>
      </c>
      <c r="H290">
        <v>0.15894753738639</v>
      </c>
      <c r="I290">
        <v>7.05000541054177</v>
      </c>
      <c r="J290" s="1">
        <v>1.78910834339021E-12</v>
      </c>
      <c r="K290">
        <v>1.06840659332331</v>
      </c>
      <c r="L290">
        <v>0.158871810794879</v>
      </c>
      <c r="M290">
        <v>6.7249601296654298</v>
      </c>
      <c r="N290" s="1">
        <v>1.75640529512891E-11</v>
      </c>
      <c r="O290">
        <v>0.86721903245354104</v>
      </c>
      <c r="P290">
        <v>0.15856046523644399</v>
      </c>
      <c r="Q290">
        <v>5.4693269924527197</v>
      </c>
      <c r="R290" s="1">
        <v>4.5174763794537498E-8</v>
      </c>
      <c r="T290" t="str">
        <f t="shared" si="16"/>
        <v>***</v>
      </c>
      <c r="U290" t="str">
        <f t="shared" si="17"/>
        <v>***</v>
      </c>
      <c r="V290" t="str">
        <f t="shared" si="18"/>
        <v>***</v>
      </c>
      <c r="W290" t="str">
        <f t="shared" si="19"/>
        <v>***</v>
      </c>
    </row>
    <row r="291" spans="1:23" x14ac:dyDescent="0.25">
      <c r="A291">
        <v>290</v>
      </c>
      <c r="B291" t="s">
        <v>401</v>
      </c>
      <c r="C291">
        <v>1.59805824863595</v>
      </c>
      <c r="D291">
        <v>0.13421635159283399</v>
      </c>
      <c r="E291">
        <v>11.9065838824461</v>
      </c>
      <c r="F291" s="1">
        <v>1.0936674278244201E-32</v>
      </c>
      <c r="G291">
        <v>1.59409632381155</v>
      </c>
      <c r="H291">
        <v>0.134204225901214</v>
      </c>
      <c r="I291">
        <v>11.8781380623956</v>
      </c>
      <c r="J291" s="1">
        <v>1.5375402123548E-32</v>
      </c>
      <c r="K291">
        <v>1.54374623634231</v>
      </c>
      <c r="L291">
        <v>0.13411159903832801</v>
      </c>
      <c r="M291">
        <v>11.510907687418801</v>
      </c>
      <c r="N291" s="1">
        <v>1.1624835559067E-30</v>
      </c>
      <c r="O291">
        <v>1.33475111743661</v>
      </c>
      <c r="P291">
        <v>0.13372303955459799</v>
      </c>
      <c r="Q291">
        <v>9.9814596039872505</v>
      </c>
      <c r="R291" s="1">
        <v>1.8374368214077401E-23</v>
      </c>
      <c r="T291" t="str">
        <f t="shared" si="16"/>
        <v>***</v>
      </c>
      <c r="U291" t="str">
        <f t="shared" si="17"/>
        <v>***</v>
      </c>
      <c r="V291" t="str">
        <f t="shared" si="18"/>
        <v>***</v>
      </c>
      <c r="W291" t="str">
        <f t="shared" si="19"/>
        <v>***</v>
      </c>
    </row>
    <row r="292" spans="1:23" x14ac:dyDescent="0.25">
      <c r="A292">
        <v>291</v>
      </c>
      <c r="B292" t="s">
        <v>402</v>
      </c>
      <c r="C292">
        <v>0.63929344225648899</v>
      </c>
      <c r="D292">
        <v>0.21056462653178701</v>
      </c>
      <c r="E292">
        <v>3.0360913548790198</v>
      </c>
      <c r="F292">
        <v>2.39666736843236E-3</v>
      </c>
      <c r="G292">
        <v>0.63495694916779599</v>
      </c>
      <c r="H292">
        <v>0.210556043296487</v>
      </c>
      <c r="I292">
        <v>3.0156196859840501</v>
      </c>
      <c r="J292">
        <v>2.5645470339456201E-3</v>
      </c>
      <c r="K292">
        <v>0.58141391788853602</v>
      </c>
      <c r="L292">
        <v>0.21049429448853299</v>
      </c>
      <c r="M292">
        <v>2.7621362341496098</v>
      </c>
      <c r="N292">
        <v>5.7424511897377802E-3</v>
      </c>
      <c r="O292">
        <v>0.37308013797581302</v>
      </c>
      <c r="P292">
        <v>0.210247414986621</v>
      </c>
      <c r="Q292">
        <v>1.7744814508161899</v>
      </c>
      <c r="R292">
        <v>7.5983547637872406E-2</v>
      </c>
      <c r="T292" t="str">
        <f t="shared" si="16"/>
        <v>**</v>
      </c>
      <c r="U292" t="str">
        <f t="shared" si="17"/>
        <v>**</v>
      </c>
      <c r="V292" t="str">
        <f t="shared" si="18"/>
        <v>**</v>
      </c>
      <c r="W292" t="str">
        <f t="shared" si="19"/>
        <v>^</v>
      </c>
    </row>
    <row r="293" spans="1:23" x14ac:dyDescent="0.25">
      <c r="A293">
        <v>292</v>
      </c>
      <c r="B293" t="s">
        <v>403</v>
      </c>
      <c r="C293">
        <v>0.714347870937034</v>
      </c>
      <c r="D293">
        <v>0.20666926315980899</v>
      </c>
      <c r="E293">
        <v>3.4564785300688698</v>
      </c>
      <c r="F293">
        <v>5.4728280344694099E-4</v>
      </c>
      <c r="G293">
        <v>0.70962107881678305</v>
      </c>
      <c r="H293">
        <v>0.20666225444617201</v>
      </c>
      <c r="I293">
        <v>3.4337236894975098</v>
      </c>
      <c r="J293">
        <v>5.9535074507452901E-4</v>
      </c>
      <c r="K293">
        <v>0.65779601601259996</v>
      </c>
      <c r="L293">
        <v>0.20659843872399999</v>
      </c>
      <c r="M293">
        <v>3.1839350775122099</v>
      </c>
      <c r="N293">
        <v>1.4528759399981301E-3</v>
      </c>
      <c r="O293">
        <v>0.44764919197150499</v>
      </c>
      <c r="P293">
        <v>0.20633829859890301</v>
      </c>
      <c r="Q293">
        <v>2.16949153410284</v>
      </c>
      <c r="R293">
        <v>3.0045386403208599E-2</v>
      </c>
      <c r="T293" t="str">
        <f t="shared" si="16"/>
        <v>***</v>
      </c>
      <c r="U293" t="str">
        <f t="shared" si="17"/>
        <v>***</v>
      </c>
      <c r="V293" t="str">
        <f t="shared" si="18"/>
        <v>**</v>
      </c>
      <c r="W293" t="str">
        <f t="shared" si="19"/>
        <v>*</v>
      </c>
    </row>
    <row r="294" spans="1:23" x14ac:dyDescent="0.25">
      <c r="A294">
        <v>293</v>
      </c>
      <c r="B294" t="s">
        <v>404</v>
      </c>
      <c r="C294">
        <v>0.66376685536785995</v>
      </c>
      <c r="D294">
        <v>0.21501140301392199</v>
      </c>
      <c r="E294">
        <v>3.0871239667455299</v>
      </c>
      <c r="F294">
        <v>2.0210329379916898E-3</v>
      </c>
      <c r="G294">
        <v>0.65954540995869804</v>
      </c>
      <c r="H294">
        <v>0.21500463285868501</v>
      </c>
      <c r="I294">
        <v>3.06758696865939</v>
      </c>
      <c r="J294">
        <v>2.1579465690058398E-3</v>
      </c>
      <c r="K294">
        <v>0.60733105619577898</v>
      </c>
      <c r="L294">
        <v>0.21494319642051701</v>
      </c>
      <c r="M294">
        <v>2.8255421260582199</v>
      </c>
      <c r="N294">
        <v>4.7200681011215703E-3</v>
      </c>
      <c r="O294">
        <v>0.396856387021294</v>
      </c>
      <c r="P294">
        <v>0.21469059252582501</v>
      </c>
      <c r="Q294">
        <v>1.8485038508315399</v>
      </c>
      <c r="R294">
        <v>6.4529487821605294E-2</v>
      </c>
      <c r="T294" t="str">
        <f t="shared" si="16"/>
        <v>**</v>
      </c>
      <c r="U294" t="str">
        <f t="shared" si="17"/>
        <v>**</v>
      </c>
      <c r="V294" t="str">
        <f t="shared" si="18"/>
        <v>**</v>
      </c>
      <c r="W294" t="str">
        <f t="shared" si="19"/>
        <v>^</v>
      </c>
    </row>
    <row r="295" spans="1:23" x14ac:dyDescent="0.25">
      <c r="A295">
        <v>294</v>
      </c>
      <c r="B295" t="s">
        <v>405</v>
      </c>
      <c r="C295">
        <v>0.78729163857579398</v>
      </c>
      <c r="D295">
        <v>0.20687390451954299</v>
      </c>
      <c r="E295">
        <v>3.80565949293725</v>
      </c>
      <c r="F295">
        <v>1.41426842585083E-4</v>
      </c>
      <c r="G295">
        <v>0.78327214979526305</v>
      </c>
      <c r="H295">
        <v>0.20686760538763199</v>
      </c>
      <c r="I295">
        <v>3.7863451279747502</v>
      </c>
      <c r="J295">
        <v>1.5287930418496701E-4</v>
      </c>
      <c r="K295">
        <v>0.73201221218578705</v>
      </c>
      <c r="L295">
        <v>0.206801324516066</v>
      </c>
      <c r="M295">
        <v>3.5396882195932</v>
      </c>
      <c r="N295">
        <v>4.00599993958296E-4</v>
      </c>
      <c r="O295">
        <v>0.51559187011335605</v>
      </c>
      <c r="P295">
        <v>0.20652926107973699</v>
      </c>
      <c r="Q295">
        <v>2.49645918170547</v>
      </c>
      <c r="R295">
        <v>1.25440104672931E-2</v>
      </c>
      <c r="T295" t="str">
        <f t="shared" si="16"/>
        <v>***</v>
      </c>
      <c r="U295" t="str">
        <f t="shared" si="17"/>
        <v>***</v>
      </c>
      <c r="V295" t="str">
        <f t="shared" si="18"/>
        <v>***</v>
      </c>
      <c r="W295" t="str">
        <f t="shared" si="19"/>
        <v>*</v>
      </c>
    </row>
    <row r="296" spans="1:23" x14ac:dyDescent="0.25">
      <c r="A296">
        <v>295</v>
      </c>
      <c r="B296" t="s">
        <v>406</v>
      </c>
      <c r="C296">
        <v>0.29938980639429802</v>
      </c>
      <c r="D296">
        <v>0.26360450062998297</v>
      </c>
      <c r="E296">
        <v>1.13575377384981</v>
      </c>
      <c r="F296">
        <v>0.256059628381758</v>
      </c>
      <c r="G296">
        <v>0.29482791006555897</v>
      </c>
      <c r="H296">
        <v>0.26359898132975401</v>
      </c>
      <c r="I296">
        <v>1.1184713559144599</v>
      </c>
      <c r="J296">
        <v>0.26336573356857601</v>
      </c>
      <c r="K296">
        <v>0.245468531817567</v>
      </c>
      <c r="L296">
        <v>0.26355031061186801</v>
      </c>
      <c r="M296">
        <v>0.93139154815518199</v>
      </c>
      <c r="N296">
        <v>0.35165106123439699</v>
      </c>
      <c r="O296">
        <v>2.56901485082533E-2</v>
      </c>
      <c r="P296">
        <v>0.26333831374744898</v>
      </c>
      <c r="Q296">
        <v>9.7555680913530396E-2</v>
      </c>
      <c r="R296">
        <v>0.92228511807605396</v>
      </c>
      <c r="T296" t="str">
        <f t="shared" si="16"/>
        <v/>
      </c>
      <c r="U296" t="str">
        <f t="shared" si="17"/>
        <v/>
      </c>
      <c r="V296" t="str">
        <f t="shared" si="18"/>
        <v/>
      </c>
      <c r="W296" t="str">
        <f t="shared" si="19"/>
        <v/>
      </c>
    </row>
    <row r="297" spans="1:23" x14ac:dyDescent="0.25">
      <c r="A297">
        <v>296</v>
      </c>
      <c r="B297" t="s">
        <v>407</v>
      </c>
      <c r="C297">
        <v>0.45142299091476701</v>
      </c>
      <c r="D297">
        <v>0.24835721466716101</v>
      </c>
      <c r="E297">
        <v>1.8176359060869101</v>
      </c>
      <c r="F297">
        <v>6.9119799886648098E-2</v>
      </c>
      <c r="G297">
        <v>0.446643643404321</v>
      </c>
      <c r="H297">
        <v>0.248350307734299</v>
      </c>
      <c r="I297">
        <v>1.7984420775599299</v>
      </c>
      <c r="J297">
        <v>7.2106979814346495E-2</v>
      </c>
      <c r="K297">
        <v>0.39656608639753799</v>
      </c>
      <c r="L297">
        <v>0.248298170384846</v>
      </c>
      <c r="M297">
        <v>1.5971365627982199</v>
      </c>
      <c r="N297">
        <v>0.110235269594072</v>
      </c>
      <c r="O297">
        <v>0.17275767323534</v>
      </c>
      <c r="P297">
        <v>0.24806460954470999</v>
      </c>
      <c r="Q297">
        <v>0.69642208758602797</v>
      </c>
      <c r="R297">
        <v>0.48616453457008602</v>
      </c>
      <c r="T297" t="str">
        <f t="shared" si="16"/>
        <v>^</v>
      </c>
      <c r="U297" t="str">
        <f t="shared" si="17"/>
        <v>^</v>
      </c>
      <c r="V297" t="str">
        <f t="shared" si="18"/>
        <v/>
      </c>
      <c r="W297" t="str">
        <f t="shared" si="19"/>
        <v/>
      </c>
    </row>
    <row r="298" spans="1:23" x14ac:dyDescent="0.25">
      <c r="A298">
        <v>297</v>
      </c>
      <c r="B298" t="s">
        <v>408</v>
      </c>
      <c r="C298">
        <v>3.13204044500578E-2</v>
      </c>
      <c r="D298">
        <v>0.30623536754029901</v>
      </c>
      <c r="E298">
        <v>0.102275595081082</v>
      </c>
      <c r="F298">
        <v>0.91853792601560902</v>
      </c>
      <c r="G298">
        <v>2.6335531799339802E-2</v>
      </c>
      <c r="H298">
        <v>0.30622912260380702</v>
      </c>
      <c r="I298">
        <v>8.5999435897585103E-2</v>
      </c>
      <c r="J298">
        <v>0.93146686565453396</v>
      </c>
      <c r="K298">
        <v>-2.3184720468228399E-2</v>
      </c>
      <c r="L298">
        <v>0.30618928043024801</v>
      </c>
      <c r="M298">
        <v>-7.5720222587968705E-2</v>
      </c>
      <c r="N298">
        <v>0.93964168688212701</v>
      </c>
      <c r="O298">
        <v>-0.24647653779387699</v>
      </c>
      <c r="P298">
        <v>0.30600701660220198</v>
      </c>
      <c r="Q298">
        <v>-0.80546041241364097</v>
      </c>
      <c r="R298">
        <v>0.42055404206304198</v>
      </c>
      <c r="T298" t="str">
        <f t="shared" si="16"/>
        <v/>
      </c>
      <c r="U298" t="str">
        <f t="shared" si="17"/>
        <v/>
      </c>
      <c r="V298" t="str">
        <f t="shared" si="18"/>
        <v/>
      </c>
      <c r="W298" t="str">
        <f t="shared" si="19"/>
        <v/>
      </c>
    </row>
    <row r="299" spans="1:23" x14ac:dyDescent="0.25">
      <c r="A299">
        <v>298</v>
      </c>
      <c r="B299" t="s">
        <v>409</v>
      </c>
      <c r="C299">
        <v>0.75606367925492701</v>
      </c>
      <c r="D299">
        <v>0.21996457281603399</v>
      </c>
      <c r="E299">
        <v>3.43720659002327</v>
      </c>
      <c r="F299">
        <v>5.8774712504082102E-4</v>
      </c>
      <c r="G299">
        <v>0.75085828801274501</v>
      </c>
      <c r="H299">
        <v>0.219955987863516</v>
      </c>
      <c r="I299">
        <v>3.4136751415863098</v>
      </c>
      <c r="J299">
        <v>6.4092948434590598E-4</v>
      </c>
      <c r="K299">
        <v>0.70203870015484005</v>
      </c>
      <c r="L299">
        <v>0.219899235882899</v>
      </c>
      <c r="M299">
        <v>3.1925472470886098</v>
      </c>
      <c r="N299">
        <v>1.4102387164184401E-3</v>
      </c>
      <c r="O299">
        <v>0.47909533258692699</v>
      </c>
      <c r="P299">
        <v>0.21962219880994399</v>
      </c>
      <c r="Q299">
        <v>2.1814522174123399</v>
      </c>
      <c r="R299">
        <v>2.9149984998783501E-2</v>
      </c>
      <c r="T299" t="str">
        <f t="shared" si="16"/>
        <v>***</v>
      </c>
      <c r="U299" t="str">
        <f t="shared" si="17"/>
        <v>***</v>
      </c>
      <c r="V299" t="str">
        <f t="shared" si="18"/>
        <v>**</v>
      </c>
      <c r="W299" t="str">
        <f t="shared" si="19"/>
        <v>*</v>
      </c>
    </row>
    <row r="300" spans="1:23" x14ac:dyDescent="0.25">
      <c r="A300">
        <v>299</v>
      </c>
      <c r="B300" t="s">
        <v>410</v>
      </c>
      <c r="C300">
        <v>0.69061033407219297</v>
      </c>
      <c r="D300">
        <v>0.23016047326471001</v>
      </c>
      <c r="E300">
        <v>3.0005601060696199</v>
      </c>
      <c r="F300">
        <v>2.69483562185647E-3</v>
      </c>
      <c r="G300">
        <v>0.68542427758407798</v>
      </c>
      <c r="H300">
        <v>0.23015189381142301</v>
      </c>
      <c r="I300">
        <v>2.97813876841564</v>
      </c>
      <c r="J300">
        <v>2.9000465160784299E-3</v>
      </c>
      <c r="K300">
        <v>0.63525713133828998</v>
      </c>
      <c r="L300">
        <v>0.230097200478626</v>
      </c>
      <c r="M300">
        <v>2.7608207749459299</v>
      </c>
      <c r="N300">
        <v>5.7656306939137102E-3</v>
      </c>
      <c r="O300">
        <v>0.41059041578229</v>
      </c>
      <c r="P300">
        <v>0.229826445394227</v>
      </c>
      <c r="Q300">
        <v>1.7865238052914001</v>
      </c>
      <c r="R300">
        <v>7.4014486338616597E-2</v>
      </c>
      <c r="T300" t="str">
        <f t="shared" si="16"/>
        <v>**</v>
      </c>
      <c r="U300" t="str">
        <f t="shared" si="17"/>
        <v>**</v>
      </c>
      <c r="V300" t="str">
        <f t="shared" si="18"/>
        <v>**</v>
      </c>
      <c r="W300" t="str">
        <f t="shared" si="19"/>
        <v>^</v>
      </c>
    </row>
    <row r="301" spans="1:23" x14ac:dyDescent="0.25">
      <c r="A301">
        <v>300</v>
      </c>
      <c r="B301" t="s">
        <v>411</v>
      </c>
      <c r="C301">
        <v>1.07795681254739</v>
      </c>
      <c r="D301">
        <v>0.196866898784849</v>
      </c>
      <c r="E301">
        <v>5.4755615047578798</v>
      </c>
      <c r="F301" s="1">
        <v>4.3612644506934099E-8</v>
      </c>
      <c r="G301">
        <v>1.0722090609699999</v>
      </c>
      <c r="H301">
        <v>0.196858802094592</v>
      </c>
      <c r="I301">
        <v>5.4465893806200896</v>
      </c>
      <c r="J301" s="1">
        <v>5.1344807736923901E-8</v>
      </c>
      <c r="K301">
        <v>1.0224280353322199</v>
      </c>
      <c r="L301">
        <v>0.196792692247963</v>
      </c>
      <c r="M301">
        <v>5.1954573295025304</v>
      </c>
      <c r="N301" s="1">
        <v>2.0421717572822499E-7</v>
      </c>
      <c r="O301">
        <v>0.79204770472202501</v>
      </c>
      <c r="P301">
        <v>0.19646466501270099</v>
      </c>
      <c r="Q301">
        <v>4.03150207530103</v>
      </c>
      <c r="R301" s="1">
        <v>5.5421507094996199E-5</v>
      </c>
      <c r="T301" t="str">
        <f t="shared" si="16"/>
        <v>***</v>
      </c>
      <c r="U301" t="str">
        <f t="shared" si="17"/>
        <v>***</v>
      </c>
      <c r="V301" t="str">
        <f t="shared" si="18"/>
        <v>***</v>
      </c>
      <c r="W301" t="str">
        <f t="shared" si="19"/>
        <v>***</v>
      </c>
    </row>
    <row r="302" spans="1:23" x14ac:dyDescent="0.25">
      <c r="A302">
        <v>301</v>
      </c>
      <c r="B302" t="s">
        <v>412</v>
      </c>
      <c r="C302">
        <v>0.54468695733694505</v>
      </c>
      <c r="D302">
        <v>0.25608278129511097</v>
      </c>
      <c r="E302">
        <v>2.1269956323586001</v>
      </c>
      <c r="F302">
        <v>3.3420446093253703E-2</v>
      </c>
      <c r="G302">
        <v>0.53839036099375703</v>
      </c>
      <c r="H302">
        <v>0.256076060672973</v>
      </c>
      <c r="I302">
        <v>2.10246268073187</v>
      </c>
      <c r="J302">
        <v>3.5512765448913498E-2</v>
      </c>
      <c r="K302">
        <v>0.487599948256216</v>
      </c>
      <c r="L302">
        <v>0.25602449856665199</v>
      </c>
      <c r="M302">
        <v>1.9045050414551501</v>
      </c>
      <c r="N302">
        <v>5.68444407121435E-2</v>
      </c>
      <c r="O302">
        <v>0.25911894403398</v>
      </c>
      <c r="P302">
        <v>0.25577908502345797</v>
      </c>
      <c r="Q302">
        <v>1.0130575922977301</v>
      </c>
      <c r="R302">
        <v>0.31103265273804498</v>
      </c>
      <c r="T302" t="str">
        <f t="shared" si="16"/>
        <v>*</v>
      </c>
      <c r="U302" t="str">
        <f t="shared" si="17"/>
        <v>*</v>
      </c>
      <c r="V302" t="str">
        <f t="shared" si="18"/>
        <v>^</v>
      </c>
      <c r="W302" t="str">
        <f t="shared" si="19"/>
        <v/>
      </c>
    </row>
    <row r="303" spans="1:23" x14ac:dyDescent="0.25">
      <c r="A303">
        <v>302</v>
      </c>
      <c r="B303" t="s">
        <v>413</v>
      </c>
      <c r="C303">
        <v>1.0433002309647099</v>
      </c>
      <c r="D303">
        <v>0.20772578101779801</v>
      </c>
      <c r="E303">
        <v>5.0224879446972404</v>
      </c>
      <c r="F303" s="1">
        <v>5.1006399705031899E-7</v>
      </c>
      <c r="G303">
        <v>1.0367151755122199</v>
      </c>
      <c r="H303">
        <v>0.207717228515891</v>
      </c>
      <c r="I303">
        <v>4.9909927208224198</v>
      </c>
      <c r="J303" s="1">
        <v>6.0069761701484802E-7</v>
      </c>
      <c r="K303">
        <v>0.98467986651915596</v>
      </c>
      <c r="L303">
        <v>0.20765373679936999</v>
      </c>
      <c r="M303">
        <v>4.7419318414218097</v>
      </c>
      <c r="N303" s="1">
        <v>2.1168984960073299E-6</v>
      </c>
      <c r="O303">
        <v>0.74970178387810504</v>
      </c>
      <c r="P303">
        <v>0.20733662520580801</v>
      </c>
      <c r="Q303">
        <v>3.6158675927802402</v>
      </c>
      <c r="R303">
        <v>2.9934336191496901E-4</v>
      </c>
      <c r="T303" t="str">
        <f t="shared" si="16"/>
        <v>***</v>
      </c>
      <c r="U303" t="str">
        <f t="shared" si="17"/>
        <v>***</v>
      </c>
      <c r="V303" t="str">
        <f t="shared" si="18"/>
        <v>***</v>
      </c>
      <c r="W303" t="str">
        <f t="shared" si="19"/>
        <v>***</v>
      </c>
    </row>
    <row r="304" spans="1:23" x14ac:dyDescent="0.25">
      <c r="A304">
        <v>303</v>
      </c>
      <c r="B304" t="s">
        <v>414</v>
      </c>
      <c r="C304">
        <v>0.56059170886116805</v>
      </c>
      <c r="D304">
        <v>0.264313447054769</v>
      </c>
      <c r="E304">
        <v>2.1209352573915998</v>
      </c>
      <c r="F304">
        <v>3.3927251120554301E-2</v>
      </c>
      <c r="G304">
        <v>0.55398253446283896</v>
      </c>
      <c r="H304">
        <v>0.26430678764679899</v>
      </c>
      <c r="I304">
        <v>2.0959830029153101</v>
      </c>
      <c r="J304">
        <v>3.6083698757803401E-2</v>
      </c>
      <c r="K304">
        <v>0.50158037843294101</v>
      </c>
      <c r="L304">
        <v>0.26425253806827098</v>
      </c>
      <c r="M304">
        <v>1.89810997502456</v>
      </c>
      <c r="N304">
        <v>5.7681596420565903E-2</v>
      </c>
      <c r="O304">
        <v>0.26271381658951298</v>
      </c>
      <c r="P304">
        <v>0.26399993848007902</v>
      </c>
      <c r="Q304">
        <v>0.995128325036853</v>
      </c>
      <c r="R304">
        <v>0.31967385602478499</v>
      </c>
      <c r="T304" t="str">
        <f t="shared" si="16"/>
        <v>*</v>
      </c>
      <c r="U304" t="str">
        <f t="shared" si="17"/>
        <v>*</v>
      </c>
      <c r="V304" t="str">
        <f t="shared" si="18"/>
        <v>^</v>
      </c>
      <c r="W304" t="str">
        <f t="shared" si="19"/>
        <v/>
      </c>
    </row>
    <row r="305" spans="1:23" x14ac:dyDescent="0.25">
      <c r="A305">
        <v>304</v>
      </c>
      <c r="B305" t="s">
        <v>415</v>
      </c>
      <c r="C305">
        <v>0.58588582943317902</v>
      </c>
      <c r="D305">
        <v>0.26440361702962401</v>
      </c>
      <c r="E305">
        <v>2.2158767569640898</v>
      </c>
      <c r="F305">
        <v>2.6699943774180598E-2</v>
      </c>
      <c r="G305">
        <v>0.57973640583539499</v>
      </c>
      <c r="H305">
        <v>0.26439767902869199</v>
      </c>
      <c r="I305">
        <v>2.1926682865188201</v>
      </c>
      <c r="J305">
        <v>2.8331287242804599E-2</v>
      </c>
      <c r="K305">
        <v>0.52641522974622801</v>
      </c>
      <c r="L305">
        <v>0.264341537382908</v>
      </c>
      <c r="M305">
        <v>1.99142077691595</v>
      </c>
      <c r="N305">
        <v>4.6434646931996497E-2</v>
      </c>
      <c r="O305">
        <v>0.28929453713443298</v>
      </c>
      <c r="P305">
        <v>0.26408379513302899</v>
      </c>
      <c r="Q305">
        <v>1.09546493372948</v>
      </c>
      <c r="R305">
        <v>0.27331300000064901</v>
      </c>
      <c r="T305" t="str">
        <f t="shared" si="16"/>
        <v>*</v>
      </c>
      <c r="U305" t="str">
        <f t="shared" si="17"/>
        <v>*</v>
      </c>
      <c r="V305" t="str">
        <f t="shared" si="18"/>
        <v>*</v>
      </c>
      <c r="W305" t="str">
        <f t="shared" si="19"/>
        <v/>
      </c>
    </row>
    <row r="306" spans="1:23" x14ac:dyDescent="0.25">
      <c r="A306">
        <v>305</v>
      </c>
      <c r="B306" t="s">
        <v>416</v>
      </c>
      <c r="C306">
        <v>0.96134782148007902</v>
      </c>
      <c r="D306">
        <v>0.22568126386915199</v>
      </c>
      <c r="E306">
        <v>4.2597591177859604</v>
      </c>
      <c r="F306" s="1">
        <v>2.0464733148069698E-5</v>
      </c>
      <c r="G306">
        <v>0.95489040979721496</v>
      </c>
      <c r="H306">
        <v>0.22567363524717601</v>
      </c>
      <c r="I306">
        <v>4.2312891745255996</v>
      </c>
      <c r="J306" s="1">
        <v>2.3235571875980599E-5</v>
      </c>
      <c r="K306">
        <v>0.90206430368127899</v>
      </c>
      <c r="L306">
        <v>0.225611507809232</v>
      </c>
      <c r="M306">
        <v>3.9983080315390098</v>
      </c>
      <c r="N306" s="1">
        <v>6.3796892448212902E-5</v>
      </c>
      <c r="O306">
        <v>0.66280583681855199</v>
      </c>
      <c r="P306">
        <v>0.225295446064947</v>
      </c>
      <c r="Q306">
        <v>2.9419406756561002</v>
      </c>
      <c r="R306">
        <v>3.2616240433636702E-3</v>
      </c>
      <c r="T306" t="str">
        <f t="shared" si="16"/>
        <v>***</v>
      </c>
      <c r="U306" t="str">
        <f t="shared" si="17"/>
        <v>***</v>
      </c>
      <c r="V306" t="str">
        <f t="shared" si="18"/>
        <v>***</v>
      </c>
      <c r="W306" t="str">
        <f t="shared" si="19"/>
        <v>**</v>
      </c>
    </row>
    <row r="307" spans="1:23" x14ac:dyDescent="0.25">
      <c r="A307">
        <v>306</v>
      </c>
      <c r="B307" t="s">
        <v>417</v>
      </c>
      <c r="C307">
        <v>0.50506153990318203</v>
      </c>
      <c r="D307">
        <v>0.28333376779561198</v>
      </c>
      <c r="E307">
        <v>1.78256740745253</v>
      </c>
      <c r="F307">
        <v>7.4656749298841293E-2</v>
      </c>
      <c r="G307">
        <v>0.49885490223544598</v>
      </c>
      <c r="H307">
        <v>0.28332664130393997</v>
      </c>
      <c r="I307">
        <v>1.7607059468166899</v>
      </c>
      <c r="J307">
        <v>7.8288185707954205E-2</v>
      </c>
      <c r="K307">
        <v>0.447385720716725</v>
      </c>
      <c r="L307">
        <v>0.28327537232593802</v>
      </c>
      <c r="M307">
        <v>1.5793315071596199</v>
      </c>
      <c r="N307">
        <v>0.11426003861983</v>
      </c>
      <c r="O307">
        <v>0.20706444135372001</v>
      </c>
      <c r="P307">
        <v>0.28302840758558601</v>
      </c>
      <c r="Q307">
        <v>0.73160303278428196</v>
      </c>
      <c r="R307">
        <v>0.46441089660520701</v>
      </c>
      <c r="T307" t="str">
        <f t="shared" si="16"/>
        <v>^</v>
      </c>
      <c r="U307" t="str">
        <f t="shared" si="17"/>
        <v>^</v>
      </c>
      <c r="V307" t="str">
        <f t="shared" si="18"/>
        <v/>
      </c>
      <c r="W307" t="str">
        <f t="shared" si="19"/>
        <v/>
      </c>
    </row>
    <row r="308" spans="1:23" x14ac:dyDescent="0.25">
      <c r="A308">
        <v>307</v>
      </c>
      <c r="B308" t="s">
        <v>418</v>
      </c>
      <c r="C308">
        <v>0.36151763368148498</v>
      </c>
      <c r="D308">
        <v>0.30708566843954299</v>
      </c>
      <c r="E308">
        <v>1.1772533557770299</v>
      </c>
      <c r="F308">
        <v>0.239094398200006</v>
      </c>
      <c r="G308">
        <v>0.35567459680562602</v>
      </c>
      <c r="H308">
        <v>0.30707941550821299</v>
      </c>
      <c r="I308">
        <v>1.1582495564445101</v>
      </c>
      <c r="J308">
        <v>0.246762210231596</v>
      </c>
      <c r="K308">
        <v>0.30583100190276502</v>
      </c>
      <c r="L308">
        <v>0.30702863751575399</v>
      </c>
      <c r="M308">
        <v>0.99609927066517301</v>
      </c>
      <c r="N308">
        <v>0.31920191421154698</v>
      </c>
      <c r="O308">
        <v>6.3796924731119906E-2</v>
      </c>
      <c r="P308">
        <v>0.306800508308119</v>
      </c>
      <c r="Q308">
        <v>0.20794269567196699</v>
      </c>
      <c r="R308">
        <v>0.83527371141625895</v>
      </c>
      <c r="T308" t="str">
        <f t="shared" si="16"/>
        <v/>
      </c>
      <c r="U308" t="str">
        <f t="shared" si="17"/>
        <v/>
      </c>
      <c r="V308" t="str">
        <f t="shared" si="18"/>
        <v/>
      </c>
      <c r="W308" t="str">
        <f t="shared" si="19"/>
        <v/>
      </c>
    </row>
    <row r="309" spans="1:23" x14ac:dyDescent="0.25">
      <c r="A309">
        <v>308</v>
      </c>
      <c r="B309" t="s">
        <v>419</v>
      </c>
      <c r="C309">
        <v>0.70271531731321601</v>
      </c>
      <c r="D309">
        <v>0.264802750243539</v>
      </c>
      <c r="E309">
        <v>2.6537311892226501</v>
      </c>
      <c r="F309">
        <v>7.9607216502468395E-3</v>
      </c>
      <c r="G309">
        <v>0.69723597828419104</v>
      </c>
      <c r="H309">
        <v>0.26479595305714598</v>
      </c>
      <c r="I309">
        <v>2.63310662506129</v>
      </c>
      <c r="J309">
        <v>8.4607781478576796E-3</v>
      </c>
      <c r="K309">
        <v>0.64879275256006197</v>
      </c>
      <c r="L309">
        <v>0.26473484692455101</v>
      </c>
      <c r="M309">
        <v>2.45072668028839</v>
      </c>
      <c r="N309">
        <v>1.42568162937559E-2</v>
      </c>
      <c r="O309">
        <v>0.40186746236908699</v>
      </c>
      <c r="P309">
        <v>0.26446275400596903</v>
      </c>
      <c r="Q309">
        <v>1.51956166334113</v>
      </c>
      <c r="R309">
        <v>0.128621179177073</v>
      </c>
      <c r="T309" t="str">
        <f t="shared" si="16"/>
        <v>**</v>
      </c>
      <c r="U309" t="str">
        <f t="shared" si="17"/>
        <v>**</v>
      </c>
      <c r="V309" t="str">
        <f t="shared" si="18"/>
        <v>*</v>
      </c>
      <c r="W309" t="str">
        <f t="shared" si="19"/>
        <v/>
      </c>
    </row>
    <row r="310" spans="1:23" x14ac:dyDescent="0.25">
      <c r="A310">
        <v>309</v>
      </c>
      <c r="B310" t="s">
        <v>420</v>
      </c>
      <c r="C310">
        <v>9.8546296889821403E-2</v>
      </c>
      <c r="D310">
        <v>0.35841215092504702</v>
      </c>
      <c r="E310">
        <v>0.27495244409397801</v>
      </c>
      <c r="F310">
        <v>0.783352774694417</v>
      </c>
      <c r="G310">
        <v>9.3096550081700993E-2</v>
      </c>
      <c r="H310">
        <v>0.35840758017303898</v>
      </c>
      <c r="I310">
        <v>0.25975050537924999</v>
      </c>
      <c r="J310">
        <v>0.79505623168851003</v>
      </c>
      <c r="K310">
        <v>4.3516134364058601E-2</v>
      </c>
      <c r="L310">
        <v>0.35836971016674202</v>
      </c>
      <c r="M310">
        <v>0.121428047989356</v>
      </c>
      <c r="N310">
        <v>0.90335200216575595</v>
      </c>
      <c r="O310">
        <v>-0.20607354238352099</v>
      </c>
      <c r="P310">
        <v>0.358186315165754</v>
      </c>
      <c r="Q310">
        <v>-0.57532500170521095</v>
      </c>
      <c r="R310">
        <v>0.56507151565894398</v>
      </c>
      <c r="T310" t="str">
        <f t="shared" si="16"/>
        <v/>
      </c>
      <c r="U310" t="str">
        <f t="shared" si="17"/>
        <v/>
      </c>
      <c r="V310" t="str">
        <f t="shared" si="18"/>
        <v/>
      </c>
      <c r="W310" t="str">
        <f t="shared" si="19"/>
        <v/>
      </c>
    </row>
    <row r="311" spans="1:23" x14ac:dyDescent="0.25">
      <c r="A311">
        <v>310</v>
      </c>
      <c r="B311" t="s">
        <v>421</v>
      </c>
      <c r="C311">
        <v>1.2883991775210899</v>
      </c>
      <c r="D311">
        <v>0.20876860880673101</v>
      </c>
      <c r="E311">
        <v>6.1714219627426603</v>
      </c>
      <c r="F311" s="1">
        <v>6.7678533172163497E-10</v>
      </c>
      <c r="G311">
        <v>1.2828319701864801</v>
      </c>
      <c r="H311">
        <v>0.20876232682076801</v>
      </c>
      <c r="I311">
        <v>6.1449399885634</v>
      </c>
      <c r="J311" s="1">
        <v>7.9993752687089102E-10</v>
      </c>
      <c r="K311">
        <v>1.2336660273662901</v>
      </c>
      <c r="L311">
        <v>0.20868926605480001</v>
      </c>
      <c r="M311">
        <v>5.9114972738575702</v>
      </c>
      <c r="N311" s="1">
        <v>3.39011876908568E-9</v>
      </c>
      <c r="O311">
        <v>0.98318072560979997</v>
      </c>
      <c r="P311">
        <v>0.20833001238753299</v>
      </c>
      <c r="Q311">
        <v>4.7193427117975704</v>
      </c>
      <c r="R311" s="1">
        <v>2.36607910550192E-6</v>
      </c>
      <c r="T311" t="str">
        <f t="shared" si="16"/>
        <v>***</v>
      </c>
      <c r="U311" t="str">
        <f t="shared" si="17"/>
        <v>***</v>
      </c>
      <c r="V311" t="str">
        <f t="shared" si="18"/>
        <v>***</v>
      </c>
      <c r="W311" t="str">
        <f t="shared" si="19"/>
        <v>***</v>
      </c>
    </row>
    <row r="312" spans="1:23" x14ac:dyDescent="0.25">
      <c r="A312">
        <v>311</v>
      </c>
      <c r="B312" t="s">
        <v>422</v>
      </c>
      <c r="C312">
        <v>0.73561706366638502</v>
      </c>
      <c r="D312">
        <v>0.273983030098297</v>
      </c>
      <c r="E312">
        <v>2.6849000954638198</v>
      </c>
      <c r="F312">
        <v>7.2551489245583304E-3</v>
      </c>
      <c r="G312">
        <v>0.72967960759287298</v>
      </c>
      <c r="H312">
        <v>0.273977991496763</v>
      </c>
      <c r="I312">
        <v>2.6632781837934298</v>
      </c>
      <c r="J312">
        <v>7.7383411709589199E-3</v>
      </c>
      <c r="K312">
        <v>0.67671570291724703</v>
      </c>
      <c r="L312">
        <v>0.27391779411144801</v>
      </c>
      <c r="M312">
        <v>2.4705065441711098</v>
      </c>
      <c r="N312">
        <v>1.34921850286529E-2</v>
      </c>
      <c r="O312">
        <v>0.43298761325773599</v>
      </c>
      <c r="P312">
        <v>0.27365982939105199</v>
      </c>
      <c r="Q312">
        <v>1.58221107650772</v>
      </c>
      <c r="R312">
        <v>0.113601392590805</v>
      </c>
      <c r="T312" t="str">
        <f t="shared" si="16"/>
        <v>**</v>
      </c>
      <c r="U312" t="str">
        <f t="shared" si="17"/>
        <v>**</v>
      </c>
      <c r="V312" t="str">
        <f t="shared" si="18"/>
        <v>*</v>
      </c>
      <c r="W312" t="str">
        <f t="shared" si="19"/>
        <v/>
      </c>
    </row>
    <row r="313" spans="1:23" x14ac:dyDescent="0.25">
      <c r="A313">
        <v>312</v>
      </c>
      <c r="B313" t="s">
        <v>423</v>
      </c>
      <c r="C313">
        <v>0.42370180056138701</v>
      </c>
      <c r="D313">
        <v>0.32198824337287202</v>
      </c>
      <c r="E313">
        <v>1.3158921460083499</v>
      </c>
      <c r="F313">
        <v>0.18821024523509899</v>
      </c>
      <c r="G313">
        <v>0.41768996859045598</v>
      </c>
      <c r="H313">
        <v>0.32198242588419801</v>
      </c>
      <c r="I313">
        <v>1.29724461651419</v>
      </c>
      <c r="J313">
        <v>0.19454703374160801</v>
      </c>
      <c r="K313">
        <v>0.36488649314070198</v>
      </c>
      <c r="L313">
        <v>0.32193312149489101</v>
      </c>
      <c r="M313">
        <v>1.1334232757610001</v>
      </c>
      <c r="N313">
        <v>0.25703654416383998</v>
      </c>
      <c r="O313">
        <v>0.11896428573196199</v>
      </c>
      <c r="P313">
        <v>0.32171807174212003</v>
      </c>
      <c r="Q313">
        <v>0.369778064029056</v>
      </c>
      <c r="R313">
        <v>0.71154786093322098</v>
      </c>
      <c r="T313" t="str">
        <f t="shared" si="16"/>
        <v/>
      </c>
      <c r="U313" t="str">
        <f t="shared" si="17"/>
        <v/>
      </c>
      <c r="V313" t="str">
        <f t="shared" si="18"/>
        <v/>
      </c>
      <c r="W313" t="str">
        <f t="shared" si="19"/>
        <v/>
      </c>
    </row>
    <row r="314" spans="1:23" x14ac:dyDescent="0.25">
      <c r="A314">
        <v>313</v>
      </c>
      <c r="B314" t="s">
        <v>424</v>
      </c>
      <c r="C314">
        <v>8.6893628644193699E-2</v>
      </c>
      <c r="D314">
        <v>0.38281973250676998</v>
      </c>
      <c r="E314">
        <v>0.22698314968039701</v>
      </c>
      <c r="F314">
        <v>0.82043684483401802</v>
      </c>
      <c r="G314">
        <v>8.0751318264311797E-2</v>
      </c>
      <c r="H314">
        <v>0.38281506897418</v>
      </c>
      <c r="I314">
        <v>0.21094080356005601</v>
      </c>
      <c r="J314">
        <v>0.83293346377881905</v>
      </c>
      <c r="K314">
        <v>2.7565166356372399E-2</v>
      </c>
      <c r="L314">
        <v>0.38277478971881701</v>
      </c>
      <c r="M314">
        <v>7.2014059172030506E-2</v>
      </c>
      <c r="N314">
        <v>0.94259071930045901</v>
      </c>
      <c r="O314">
        <v>-0.218980784810102</v>
      </c>
      <c r="P314">
        <v>0.38260241808184398</v>
      </c>
      <c r="Q314">
        <v>-0.57234553275421096</v>
      </c>
      <c r="R314">
        <v>0.56708790815665699</v>
      </c>
      <c r="T314" t="str">
        <f t="shared" si="16"/>
        <v/>
      </c>
      <c r="U314" t="str">
        <f t="shared" si="17"/>
        <v/>
      </c>
      <c r="V314" t="str">
        <f t="shared" si="18"/>
        <v/>
      </c>
      <c r="W314" t="str">
        <f t="shared" si="19"/>
        <v/>
      </c>
    </row>
    <row r="315" spans="1:23" x14ac:dyDescent="0.25">
      <c r="A315">
        <v>314</v>
      </c>
      <c r="B315" t="s">
        <v>425</v>
      </c>
      <c r="C315">
        <v>0.56904033303158696</v>
      </c>
      <c r="D315">
        <v>0.30768727514114602</v>
      </c>
      <c r="E315">
        <v>1.84941133093837</v>
      </c>
      <c r="F315">
        <v>6.4398440526556702E-2</v>
      </c>
      <c r="G315">
        <v>0.56290880180821401</v>
      </c>
      <c r="H315">
        <v>0.30768139757275698</v>
      </c>
      <c r="I315">
        <v>1.8295184767389201</v>
      </c>
      <c r="J315">
        <v>6.7321973959015305E-2</v>
      </c>
      <c r="K315">
        <v>0.50860158745809803</v>
      </c>
      <c r="L315">
        <v>0.30763015185449899</v>
      </c>
      <c r="M315">
        <v>1.6532891343455001</v>
      </c>
      <c r="N315">
        <v>9.8272033292574501E-2</v>
      </c>
      <c r="O315">
        <v>0.26027703866935598</v>
      </c>
      <c r="P315">
        <v>0.30740217461471803</v>
      </c>
      <c r="Q315">
        <v>0.846698755451465</v>
      </c>
      <c r="R315">
        <v>0.39716305260310297</v>
      </c>
      <c r="T315" t="str">
        <f t="shared" si="16"/>
        <v>^</v>
      </c>
      <c r="U315" t="str">
        <f t="shared" si="17"/>
        <v>^</v>
      </c>
      <c r="V315" t="str">
        <f t="shared" si="18"/>
        <v>^</v>
      </c>
      <c r="W315" t="str">
        <f t="shared" si="19"/>
        <v/>
      </c>
    </row>
    <row r="316" spans="1:23" x14ac:dyDescent="0.25">
      <c r="A316">
        <v>315</v>
      </c>
      <c r="B316" t="s">
        <v>426</v>
      </c>
      <c r="C316">
        <v>0.49818639457666097</v>
      </c>
      <c r="D316">
        <v>0.32219767090739798</v>
      </c>
      <c r="E316">
        <v>1.54621351909103</v>
      </c>
      <c r="F316">
        <v>0.12205300959153299</v>
      </c>
      <c r="G316">
        <v>0.49198119188732797</v>
      </c>
      <c r="H316">
        <v>0.32219102312947201</v>
      </c>
      <c r="I316">
        <v>1.52698603179154</v>
      </c>
      <c r="J316">
        <v>0.126764484788086</v>
      </c>
      <c r="K316">
        <v>0.439070534588197</v>
      </c>
      <c r="L316">
        <v>0.32214155530842897</v>
      </c>
      <c r="M316">
        <v>1.36297390806292</v>
      </c>
      <c r="N316">
        <v>0.172890733884588</v>
      </c>
      <c r="O316">
        <v>0.18770001765417699</v>
      </c>
      <c r="P316">
        <v>0.32192334198045203</v>
      </c>
      <c r="Q316">
        <v>0.58305811718857903</v>
      </c>
      <c r="R316">
        <v>0.55985417729648002</v>
      </c>
      <c r="T316" t="str">
        <f t="shared" si="16"/>
        <v/>
      </c>
      <c r="U316" t="str">
        <f t="shared" si="17"/>
        <v/>
      </c>
      <c r="V316" t="str">
        <f t="shared" si="18"/>
        <v/>
      </c>
      <c r="W316" t="str">
        <f t="shared" si="19"/>
        <v/>
      </c>
    </row>
    <row r="317" spans="1:23" x14ac:dyDescent="0.25">
      <c r="A317">
        <v>316</v>
      </c>
      <c r="B317" t="s">
        <v>427</v>
      </c>
      <c r="C317">
        <v>0.61835572122359606</v>
      </c>
      <c r="D317">
        <v>0.30787331482960101</v>
      </c>
      <c r="E317">
        <v>2.0084745622264801</v>
      </c>
      <c r="F317">
        <v>4.4592886540389003E-2</v>
      </c>
      <c r="G317">
        <v>0.61214897288043402</v>
      </c>
      <c r="H317">
        <v>0.307865781663204</v>
      </c>
      <c r="I317">
        <v>1.98836314179959</v>
      </c>
      <c r="J317">
        <v>4.67715421154647E-2</v>
      </c>
      <c r="K317">
        <v>0.56041607190620202</v>
      </c>
      <c r="L317">
        <v>0.30781210858660502</v>
      </c>
      <c r="M317">
        <v>1.82064336091095</v>
      </c>
      <c r="N317">
        <v>6.8661087024708994E-2</v>
      </c>
      <c r="O317">
        <v>0.30767551892185901</v>
      </c>
      <c r="P317">
        <v>0.30757486578061899</v>
      </c>
      <c r="Q317">
        <v>1.0003272476149301</v>
      </c>
      <c r="R317">
        <v>0.31715216509083599</v>
      </c>
      <c r="T317" t="str">
        <f t="shared" si="16"/>
        <v>*</v>
      </c>
      <c r="U317" t="str">
        <f t="shared" si="17"/>
        <v>*</v>
      </c>
      <c r="V317" t="str">
        <f t="shared" si="18"/>
        <v>^</v>
      </c>
      <c r="W317" t="str">
        <f t="shared" si="19"/>
        <v/>
      </c>
    </row>
    <row r="318" spans="1:23" x14ac:dyDescent="0.25">
      <c r="A318">
        <v>317</v>
      </c>
      <c r="B318" t="s">
        <v>428</v>
      </c>
      <c r="C318">
        <v>0.43791748982072798</v>
      </c>
      <c r="D318">
        <v>0.33917036041144999</v>
      </c>
      <c r="E318">
        <v>1.2911431567589999</v>
      </c>
      <c r="F318">
        <v>0.196654041533396</v>
      </c>
      <c r="G318">
        <v>0.43138400020494999</v>
      </c>
      <c r="H318">
        <v>0.33916296619365499</v>
      </c>
      <c r="I318">
        <v>1.27190773522908</v>
      </c>
      <c r="J318">
        <v>0.203405903175047</v>
      </c>
      <c r="K318">
        <v>0.38092966906869602</v>
      </c>
      <c r="L318">
        <v>0.33911661529345799</v>
      </c>
      <c r="M318">
        <v>1.1232999266021</v>
      </c>
      <c r="N318">
        <v>0.26131013498717598</v>
      </c>
      <c r="O318">
        <v>0.12674984669338199</v>
      </c>
      <c r="P318">
        <v>0.33889842888202198</v>
      </c>
      <c r="Q318">
        <v>0.37400541251109098</v>
      </c>
      <c r="R318">
        <v>0.70840028933806198</v>
      </c>
      <c r="T318" t="str">
        <f t="shared" si="16"/>
        <v/>
      </c>
      <c r="U318" t="str">
        <f t="shared" si="17"/>
        <v/>
      </c>
      <c r="V318" t="str">
        <f t="shared" si="18"/>
        <v/>
      </c>
      <c r="W318" t="str">
        <f t="shared" si="19"/>
        <v/>
      </c>
    </row>
    <row r="319" spans="1:23" x14ac:dyDescent="0.25">
      <c r="A319">
        <v>318</v>
      </c>
      <c r="B319" t="s">
        <v>429</v>
      </c>
      <c r="C319">
        <v>-0.36343154907369701</v>
      </c>
      <c r="D319">
        <v>0.50386906095120898</v>
      </c>
      <c r="E319">
        <v>-0.72128173217781399</v>
      </c>
      <c r="F319">
        <v>0.47073619406907302</v>
      </c>
      <c r="G319">
        <v>-0.36996180946505702</v>
      </c>
      <c r="H319">
        <v>0.50386318859812895</v>
      </c>
      <c r="I319">
        <v>-0.734250522437215</v>
      </c>
      <c r="J319">
        <v>0.462796066792869</v>
      </c>
      <c r="K319">
        <v>-0.41908996958903599</v>
      </c>
      <c r="L319">
        <v>0.50384206251782704</v>
      </c>
      <c r="M319">
        <v>-0.83178837331432198</v>
      </c>
      <c r="N319">
        <v>0.40552840772048698</v>
      </c>
      <c r="O319">
        <v>-0.67524370531155697</v>
      </c>
      <c r="P319">
        <v>0.50372751076841105</v>
      </c>
      <c r="Q319">
        <v>-1.3404939989906599</v>
      </c>
      <c r="R319">
        <v>0.180084794013917</v>
      </c>
      <c r="T319" t="str">
        <f t="shared" si="16"/>
        <v/>
      </c>
      <c r="U319" t="str">
        <f t="shared" si="17"/>
        <v/>
      </c>
      <c r="V319" t="str">
        <f t="shared" si="18"/>
        <v/>
      </c>
      <c r="W319" t="str">
        <f t="shared" si="19"/>
        <v/>
      </c>
    </row>
    <row r="320" spans="1:23" x14ac:dyDescent="0.25">
      <c r="A320">
        <v>319</v>
      </c>
      <c r="B320" t="s">
        <v>430</v>
      </c>
      <c r="C320">
        <v>-0.12863561474139701</v>
      </c>
      <c r="D320">
        <v>0.451593547211669</v>
      </c>
      <c r="E320">
        <v>-0.28484821259215898</v>
      </c>
      <c r="F320">
        <v>0.77576043327527899</v>
      </c>
      <c r="G320">
        <v>-0.13505208697115301</v>
      </c>
      <c r="H320">
        <v>0.45158760897437</v>
      </c>
      <c r="I320">
        <v>-0.299060656863192</v>
      </c>
      <c r="J320">
        <v>0.76489376453705404</v>
      </c>
      <c r="K320">
        <v>-0.184191742104131</v>
      </c>
      <c r="L320">
        <v>0.45156079025810297</v>
      </c>
      <c r="M320">
        <v>-0.40790021205971</v>
      </c>
      <c r="N320">
        <v>0.68334693706932303</v>
      </c>
      <c r="O320">
        <v>-0.43932308073642001</v>
      </c>
      <c r="P320">
        <v>0.45141931042203298</v>
      </c>
      <c r="Q320">
        <v>-0.97320400477705904</v>
      </c>
      <c r="R320">
        <v>0.33045192083443298</v>
      </c>
      <c r="T320" t="str">
        <f t="shared" si="16"/>
        <v/>
      </c>
      <c r="U320" t="str">
        <f t="shared" si="17"/>
        <v/>
      </c>
      <c r="V320" t="str">
        <f t="shared" si="18"/>
        <v/>
      </c>
      <c r="W320" t="str">
        <f t="shared" si="19"/>
        <v/>
      </c>
    </row>
    <row r="321" spans="1:23" x14ac:dyDescent="0.25">
      <c r="A321">
        <v>320</v>
      </c>
      <c r="B321" t="s">
        <v>431</v>
      </c>
      <c r="C321">
        <v>1.2544419821063899</v>
      </c>
      <c r="D321">
        <v>0.238194976539885</v>
      </c>
      <c r="E321">
        <v>5.2664502011290004</v>
      </c>
      <c r="F321" s="1">
        <v>1.39086953326506E-7</v>
      </c>
      <c r="G321">
        <v>1.2479978645676999</v>
      </c>
      <c r="H321">
        <v>0.238185385324367</v>
      </c>
      <c r="I321">
        <v>5.23960721967953</v>
      </c>
      <c r="J321" s="1">
        <v>1.60918730012587E-7</v>
      </c>
      <c r="K321">
        <v>1.1982350856031301</v>
      </c>
      <c r="L321">
        <v>0.23811864934163701</v>
      </c>
      <c r="M321">
        <v>5.0320925677853197</v>
      </c>
      <c r="N321" s="1">
        <v>4.8515489208916397E-7</v>
      </c>
      <c r="O321">
        <v>0.94236763449081795</v>
      </c>
      <c r="P321">
        <v>0.2377806375664</v>
      </c>
      <c r="Q321">
        <v>3.9631807035914002</v>
      </c>
      <c r="R321" s="1">
        <v>7.3957757765505505E-5</v>
      </c>
      <c r="T321" t="str">
        <f t="shared" si="16"/>
        <v>***</v>
      </c>
      <c r="U321" t="str">
        <f t="shared" si="17"/>
        <v>***</v>
      </c>
      <c r="V321" t="str">
        <f t="shared" si="18"/>
        <v>***</v>
      </c>
      <c r="W321" t="str">
        <f t="shared" si="19"/>
        <v>***</v>
      </c>
    </row>
    <row r="322" spans="1:23" x14ac:dyDescent="0.25">
      <c r="A322">
        <v>321</v>
      </c>
      <c r="B322" t="s">
        <v>432</v>
      </c>
      <c r="C322">
        <v>1.1312814869318</v>
      </c>
      <c r="D322">
        <v>0.25827982762868101</v>
      </c>
      <c r="E322">
        <v>4.3800613362581302</v>
      </c>
      <c r="F322" s="1">
        <v>1.18645907912149E-5</v>
      </c>
      <c r="G322">
        <v>1.12526230022356</v>
      </c>
      <c r="H322">
        <v>0.258269170633253</v>
      </c>
      <c r="I322">
        <v>4.3569362052176501</v>
      </c>
      <c r="J322" s="1">
        <v>1.3189569013676501E-5</v>
      </c>
      <c r="K322">
        <v>1.0732976211932701</v>
      </c>
      <c r="L322">
        <v>0.25820790043421699</v>
      </c>
      <c r="M322">
        <v>4.1567187502332699</v>
      </c>
      <c r="N322" s="1">
        <v>3.22851036719637E-5</v>
      </c>
      <c r="O322">
        <v>0.81401592728670602</v>
      </c>
      <c r="P322">
        <v>0.257890816604326</v>
      </c>
      <c r="Q322">
        <v>3.1564362702206199</v>
      </c>
      <c r="R322">
        <v>1.5970978384224901E-3</v>
      </c>
      <c r="T322" t="str">
        <f t="shared" si="16"/>
        <v>***</v>
      </c>
      <c r="U322" t="str">
        <f t="shared" si="17"/>
        <v>***</v>
      </c>
      <c r="V322" t="str">
        <f t="shared" si="18"/>
        <v>***</v>
      </c>
      <c r="W322" t="str">
        <f t="shared" si="19"/>
        <v>**</v>
      </c>
    </row>
    <row r="323" spans="1:23" x14ac:dyDescent="0.25">
      <c r="A323">
        <v>322</v>
      </c>
      <c r="B323" t="s">
        <v>433</v>
      </c>
      <c r="C323">
        <v>-0.248062302480974</v>
      </c>
      <c r="D323">
        <v>0.50415554269281304</v>
      </c>
      <c r="E323">
        <v>-0.49203525792063102</v>
      </c>
      <c r="F323">
        <v>0.62269441886886001</v>
      </c>
      <c r="G323">
        <v>-0.25375055109997502</v>
      </c>
      <c r="H323">
        <v>0.50414936519177</v>
      </c>
      <c r="I323">
        <v>-0.503324150777127</v>
      </c>
      <c r="J323">
        <v>0.61473638937804198</v>
      </c>
      <c r="K323">
        <v>-0.30604676779072398</v>
      </c>
      <c r="L323">
        <v>0.50412480444616103</v>
      </c>
      <c r="M323">
        <v>-0.60708531913431996</v>
      </c>
      <c r="N323">
        <v>0.54379429243942401</v>
      </c>
      <c r="O323">
        <v>-0.55976953935444795</v>
      </c>
      <c r="P323">
        <v>0.50400006331478298</v>
      </c>
      <c r="Q323">
        <v>-1.1106537084001</v>
      </c>
      <c r="R323">
        <v>0.26671743506113799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434</v>
      </c>
      <c r="C324">
        <v>1.2484038155766899</v>
      </c>
      <c r="D324">
        <v>0.25138823059313897</v>
      </c>
      <c r="E324">
        <v>4.9660392319526503</v>
      </c>
      <c r="F324" s="1">
        <v>6.8334136752138299E-7</v>
      </c>
      <c r="G324">
        <v>1.2424798204172101</v>
      </c>
      <c r="H324">
        <v>0.251378278665982</v>
      </c>
      <c r="I324">
        <v>4.9426697764453502</v>
      </c>
      <c r="J324" s="1">
        <v>7.7059947663059897E-7</v>
      </c>
      <c r="K324">
        <v>1.1893253511613699</v>
      </c>
      <c r="L324">
        <v>0.25130822535619102</v>
      </c>
      <c r="M324">
        <v>4.73253650761204</v>
      </c>
      <c r="N324" s="1">
        <v>2.2173140801858799E-6</v>
      </c>
      <c r="O324">
        <v>0.93252338675568303</v>
      </c>
      <c r="P324">
        <v>0.25097042065207098</v>
      </c>
      <c r="Q324">
        <v>3.71567049349005</v>
      </c>
      <c r="R324">
        <v>2.0266555368577899E-4</v>
      </c>
      <c r="T324" t="str">
        <f t="shared" si="20"/>
        <v>***</v>
      </c>
      <c r="U324" t="str">
        <f t="shared" si="21"/>
        <v>***</v>
      </c>
      <c r="V324" t="str">
        <f t="shared" si="22"/>
        <v>***</v>
      </c>
      <c r="W324" t="str">
        <f t="shared" si="23"/>
        <v>***</v>
      </c>
    </row>
    <row r="325" spans="1:23" x14ac:dyDescent="0.25">
      <c r="A325">
        <v>324</v>
      </c>
      <c r="B325" t="s">
        <v>435</v>
      </c>
      <c r="C325">
        <v>0.85021787697562101</v>
      </c>
      <c r="D325">
        <v>0.30882027998501699</v>
      </c>
      <c r="E325">
        <v>2.7531154269300901</v>
      </c>
      <c r="F325">
        <v>5.9031079284359699E-3</v>
      </c>
      <c r="G325">
        <v>0.84551609096455005</v>
      </c>
      <c r="H325">
        <v>0.30880698659649802</v>
      </c>
      <c r="I325">
        <v>2.73800829535422</v>
      </c>
      <c r="J325">
        <v>6.1812516749085201E-3</v>
      </c>
      <c r="K325">
        <v>0.79356145846181203</v>
      </c>
      <c r="L325">
        <v>0.30874130156014301</v>
      </c>
      <c r="M325">
        <v>2.57031195519277</v>
      </c>
      <c r="N325">
        <v>1.01606972561499E-2</v>
      </c>
      <c r="O325">
        <v>0.53492316936842799</v>
      </c>
      <c r="P325">
        <v>0.308474033138188</v>
      </c>
      <c r="Q325">
        <v>1.7340946462381699</v>
      </c>
      <c r="R325">
        <v>8.2901291300309196E-2</v>
      </c>
      <c r="T325" t="str">
        <f t="shared" si="20"/>
        <v>**</v>
      </c>
      <c r="U325" t="str">
        <f t="shared" si="21"/>
        <v>**</v>
      </c>
      <c r="V325" t="str">
        <f t="shared" si="22"/>
        <v>*</v>
      </c>
      <c r="W325" t="str">
        <f t="shared" si="23"/>
        <v>^</v>
      </c>
    </row>
    <row r="326" spans="1:23" x14ac:dyDescent="0.25">
      <c r="A326">
        <v>325</v>
      </c>
      <c r="B326" t="s">
        <v>436</v>
      </c>
      <c r="C326">
        <v>1.1316255614327899</v>
      </c>
      <c r="D326">
        <v>0.27571950237023302</v>
      </c>
      <c r="E326">
        <v>4.1042637597439802</v>
      </c>
      <c r="F326" s="1">
        <v>4.0560450235958201E-5</v>
      </c>
      <c r="G326">
        <v>1.1268534348482</v>
      </c>
      <c r="H326">
        <v>0.27570550008591399</v>
      </c>
      <c r="I326">
        <v>4.0871634207408301</v>
      </c>
      <c r="J326" s="1">
        <v>4.36679532121611E-5</v>
      </c>
      <c r="K326">
        <v>1.07654686058848</v>
      </c>
      <c r="L326">
        <v>0.27562904821574602</v>
      </c>
      <c r="M326">
        <v>3.9057815841885701</v>
      </c>
      <c r="N326" s="1">
        <v>9.3921317957846695E-5</v>
      </c>
      <c r="O326">
        <v>0.81836814577336503</v>
      </c>
      <c r="P326">
        <v>0.275306302110496</v>
      </c>
      <c r="Q326">
        <v>2.9725732375167602</v>
      </c>
      <c r="R326">
        <v>2.95314746342514E-3</v>
      </c>
      <c r="T326" t="str">
        <f t="shared" si="20"/>
        <v>***</v>
      </c>
      <c r="U326" t="str">
        <f t="shared" si="21"/>
        <v>***</v>
      </c>
      <c r="V326" t="str">
        <f t="shared" si="22"/>
        <v>***</v>
      </c>
      <c r="W326" t="str">
        <f t="shared" si="23"/>
        <v>**</v>
      </c>
    </row>
    <row r="327" spans="1:23" x14ac:dyDescent="0.25">
      <c r="A327">
        <v>326</v>
      </c>
      <c r="B327" t="s">
        <v>437</v>
      </c>
      <c r="C327">
        <v>1.6062862575166501</v>
      </c>
      <c r="D327">
        <v>0.22891325072854499</v>
      </c>
      <c r="E327">
        <v>7.0170086371341203</v>
      </c>
      <c r="F327" s="1">
        <v>2.2666860277564001E-12</v>
      </c>
      <c r="G327">
        <v>1.60122402887798</v>
      </c>
      <c r="H327">
        <v>0.22890185813811501</v>
      </c>
      <c r="I327">
        <v>6.9952425983009698</v>
      </c>
      <c r="J327" s="1">
        <v>2.6480032346356701E-12</v>
      </c>
      <c r="K327">
        <v>1.54912459617881</v>
      </c>
      <c r="L327">
        <v>0.228811733265807</v>
      </c>
      <c r="M327">
        <v>6.7703022658335996</v>
      </c>
      <c r="N327" s="1">
        <v>1.2851361566354801E-11</v>
      </c>
      <c r="O327">
        <v>1.28789264149225</v>
      </c>
      <c r="P327">
        <v>0.22840667654917299</v>
      </c>
      <c r="Q327">
        <v>5.6385945496430399</v>
      </c>
      <c r="R327" s="1">
        <v>1.7144367710014299E-8</v>
      </c>
      <c r="T327" t="str">
        <f t="shared" si="20"/>
        <v>***</v>
      </c>
      <c r="U327" t="str">
        <f t="shared" si="21"/>
        <v>***</v>
      </c>
      <c r="V327" t="str">
        <f t="shared" si="22"/>
        <v>***</v>
      </c>
      <c r="W327" t="str">
        <f t="shared" si="23"/>
        <v>***</v>
      </c>
    </row>
    <row r="328" spans="1:23" x14ac:dyDescent="0.25">
      <c r="A328">
        <v>327</v>
      </c>
      <c r="B328" t="s">
        <v>438</v>
      </c>
      <c r="C328">
        <v>1.57426010816145</v>
      </c>
      <c r="D328">
        <v>0.240024807824051</v>
      </c>
      <c r="E328">
        <v>6.5587391671424902</v>
      </c>
      <c r="F328" s="1">
        <v>5.42646215648243E-11</v>
      </c>
      <c r="G328">
        <v>1.5683556122768301</v>
      </c>
      <c r="H328">
        <v>0.24001256310507399</v>
      </c>
      <c r="I328">
        <v>6.5344729958582501</v>
      </c>
      <c r="J328" s="1">
        <v>6.3833910502485606E-11</v>
      </c>
      <c r="K328">
        <v>1.5138517432749301</v>
      </c>
      <c r="L328">
        <v>0.23991240209800799</v>
      </c>
      <c r="M328">
        <v>6.31001869864361</v>
      </c>
      <c r="N328" s="1">
        <v>2.79001757346251E-10</v>
      </c>
      <c r="O328">
        <v>1.2494843802953399</v>
      </c>
      <c r="P328">
        <v>0.23953625107443</v>
      </c>
      <c r="Q328">
        <v>5.2162642384642197</v>
      </c>
      <c r="R328" s="1">
        <v>1.8256768742786101E-7</v>
      </c>
      <c r="T328" t="str">
        <f t="shared" si="20"/>
        <v>***</v>
      </c>
      <c r="U328" t="str">
        <f t="shared" si="21"/>
        <v>***</v>
      </c>
      <c r="V328" t="str">
        <f t="shared" si="22"/>
        <v>***</v>
      </c>
      <c r="W328" t="str">
        <f t="shared" si="23"/>
        <v>***</v>
      </c>
    </row>
    <row r="329" spans="1:23" x14ac:dyDescent="0.25">
      <c r="A329">
        <v>328</v>
      </c>
      <c r="B329" t="s">
        <v>440</v>
      </c>
      <c r="C329">
        <v>0.44159537976921898</v>
      </c>
      <c r="D329">
        <v>0.414322125684355</v>
      </c>
      <c r="E329">
        <v>1.0658262071807401</v>
      </c>
      <c r="F329">
        <v>0.28650221168830597</v>
      </c>
      <c r="G329">
        <v>0.43544054154305001</v>
      </c>
      <c r="H329">
        <v>0.41431362326165599</v>
      </c>
      <c r="I329">
        <v>1.0509925744538</v>
      </c>
      <c r="J329">
        <v>0.29326200026847399</v>
      </c>
      <c r="K329">
        <v>0.37676793684175502</v>
      </c>
      <c r="L329">
        <v>0.41427438731086902</v>
      </c>
      <c r="M329">
        <v>0.90946471319992805</v>
      </c>
      <c r="N329">
        <v>0.36310487599293101</v>
      </c>
      <c r="O329">
        <v>0.118809313412659</v>
      </c>
      <c r="P329">
        <v>0.41408449022530902</v>
      </c>
      <c r="Q329">
        <v>0.28692046241097702</v>
      </c>
      <c r="R329">
        <v>0.77417322218968398</v>
      </c>
      <c r="T329" t="str">
        <f t="shared" si="20"/>
        <v/>
      </c>
      <c r="U329" t="str">
        <f t="shared" si="21"/>
        <v/>
      </c>
      <c r="V329" t="str">
        <f t="shared" si="22"/>
        <v/>
      </c>
      <c r="W329" t="str">
        <f t="shared" si="23"/>
        <v/>
      </c>
    </row>
    <row r="330" spans="1:23" x14ac:dyDescent="0.25">
      <c r="A330">
        <v>329</v>
      </c>
      <c r="B330" t="s">
        <v>441</v>
      </c>
      <c r="C330">
        <v>1.0840317930924299</v>
      </c>
      <c r="D330">
        <v>0.309933335467862</v>
      </c>
      <c r="E330">
        <v>3.4976289060872401</v>
      </c>
      <c r="F330">
        <v>4.6941379906350299E-4</v>
      </c>
      <c r="G330">
        <v>1.0780962680418</v>
      </c>
      <c r="H330">
        <v>0.30992340973973198</v>
      </c>
      <c r="I330">
        <v>3.4785893358206201</v>
      </c>
      <c r="J330">
        <v>5.0406039314592995E-4</v>
      </c>
      <c r="K330">
        <v>1.0210284856404599</v>
      </c>
      <c r="L330">
        <v>0.309876762430635</v>
      </c>
      <c r="M330">
        <v>3.29495015254335</v>
      </c>
      <c r="N330">
        <v>9.8439139886909296E-4</v>
      </c>
      <c r="O330">
        <v>0.76311656661520499</v>
      </c>
      <c r="P330">
        <v>0.30958877898486598</v>
      </c>
      <c r="Q330">
        <v>2.4649361295246099</v>
      </c>
      <c r="R330">
        <v>1.3703767678702501E-2</v>
      </c>
      <c r="T330" t="str">
        <f t="shared" si="20"/>
        <v>***</v>
      </c>
      <c r="U330" t="str">
        <f t="shared" si="21"/>
        <v>***</v>
      </c>
      <c r="V330" t="str">
        <f t="shared" si="22"/>
        <v>***</v>
      </c>
      <c r="W330" t="str">
        <f t="shared" si="23"/>
        <v>*</v>
      </c>
    </row>
    <row r="331" spans="1:23" x14ac:dyDescent="0.25">
      <c r="A331">
        <v>330</v>
      </c>
      <c r="B331" t="s">
        <v>599</v>
      </c>
      <c r="C331">
        <v>-11.627118318119701</v>
      </c>
      <c r="D331">
        <v>783.80389299061096</v>
      </c>
      <c r="E331">
        <v>-1.48342186382314E-2</v>
      </c>
      <c r="F331">
        <v>0.98816444005570803</v>
      </c>
      <c r="G331">
        <v>-11.6263172001021</v>
      </c>
      <c r="H331">
        <v>783.78053955402095</v>
      </c>
      <c r="I331">
        <v>-1.4833638516615399E-2</v>
      </c>
      <c r="J331">
        <v>0.98816490287486602</v>
      </c>
      <c r="K331">
        <v>-11.738411634873501</v>
      </c>
      <c r="L331">
        <v>784.83708732244202</v>
      </c>
      <c r="M331">
        <v>-1.4956494570001E-2</v>
      </c>
      <c r="N331">
        <v>0.98806688880018201</v>
      </c>
      <c r="O331">
        <v>-12.0529982220891</v>
      </c>
      <c r="P331">
        <v>789.70174159364797</v>
      </c>
      <c r="Q331">
        <v>-1.5262722097795599E-2</v>
      </c>
      <c r="R331">
        <v>0.98782258247380705</v>
      </c>
      <c r="T331" t="str">
        <f t="shared" si="20"/>
        <v/>
      </c>
      <c r="U331" t="str">
        <f t="shared" si="21"/>
        <v/>
      </c>
      <c r="V331" t="str">
        <f t="shared" si="22"/>
        <v/>
      </c>
      <c r="W331" t="str">
        <f t="shared" si="23"/>
        <v/>
      </c>
    </row>
    <row r="332" spans="1:23" x14ac:dyDescent="0.25">
      <c r="A332">
        <v>331</v>
      </c>
      <c r="B332" t="s">
        <v>600</v>
      </c>
      <c r="C332">
        <v>-11.627118318119701</v>
      </c>
      <c r="D332">
        <v>783.80389299061005</v>
      </c>
      <c r="E332">
        <v>-1.48342186382315E-2</v>
      </c>
      <c r="F332">
        <v>0.98816444005570803</v>
      </c>
      <c r="G332">
        <v>-11.6263172001021</v>
      </c>
      <c r="H332">
        <v>783.78053955402402</v>
      </c>
      <c r="I332">
        <v>-1.4833638516615399E-2</v>
      </c>
      <c r="J332">
        <v>0.98816490287486602</v>
      </c>
      <c r="K332">
        <v>-11.738411634873501</v>
      </c>
      <c r="L332">
        <v>784.83708732244099</v>
      </c>
      <c r="M332">
        <v>-1.4956494570001E-2</v>
      </c>
      <c r="N332">
        <v>0.98806688880018201</v>
      </c>
      <c r="O332">
        <v>-12.0529982220891</v>
      </c>
      <c r="P332">
        <v>789.70174159364899</v>
      </c>
      <c r="Q332">
        <v>-1.5262722097795599E-2</v>
      </c>
      <c r="R332">
        <v>0.98782258247380705</v>
      </c>
      <c r="T332" t="str">
        <f t="shared" si="20"/>
        <v/>
      </c>
      <c r="U332" t="str">
        <f t="shared" si="21"/>
        <v/>
      </c>
      <c r="V332" t="str">
        <f t="shared" si="22"/>
        <v/>
      </c>
      <c r="W332" t="str">
        <f t="shared" si="23"/>
        <v/>
      </c>
    </row>
    <row r="333" spans="1:23" x14ac:dyDescent="0.25">
      <c r="A333">
        <v>332</v>
      </c>
      <c r="B333" t="s">
        <v>601</v>
      </c>
      <c r="C333">
        <v>-11.627118318119701</v>
      </c>
      <c r="D333">
        <v>783.80389299061699</v>
      </c>
      <c r="E333">
        <v>-1.48342186382314E-2</v>
      </c>
      <c r="F333">
        <v>0.98816444005570803</v>
      </c>
      <c r="G333">
        <v>-11.6263172001021</v>
      </c>
      <c r="H333">
        <v>783.78053955402402</v>
      </c>
      <c r="I333">
        <v>-1.4833638516615399E-2</v>
      </c>
      <c r="J333">
        <v>0.98816490287486602</v>
      </c>
      <c r="K333">
        <v>-11.738411634873501</v>
      </c>
      <c r="L333">
        <v>784.83708732245304</v>
      </c>
      <c r="M333">
        <v>-1.4956494570000801E-2</v>
      </c>
      <c r="N333">
        <v>0.98806688880018201</v>
      </c>
      <c r="O333">
        <v>-12.0529982220891</v>
      </c>
      <c r="P333">
        <v>789.70174159365104</v>
      </c>
      <c r="Q333">
        <v>-1.5262722097795599E-2</v>
      </c>
      <c r="R333">
        <v>0.98782258247380705</v>
      </c>
      <c r="T333" t="str">
        <f t="shared" si="20"/>
        <v/>
      </c>
      <c r="U333" t="str">
        <f t="shared" si="21"/>
        <v/>
      </c>
      <c r="V333" t="str">
        <f t="shared" si="22"/>
        <v/>
      </c>
      <c r="W333" t="str">
        <f t="shared" si="23"/>
        <v/>
      </c>
    </row>
    <row r="334" spans="1:23" x14ac:dyDescent="0.25">
      <c r="A334">
        <v>333</v>
      </c>
      <c r="B334" t="s">
        <v>602</v>
      </c>
      <c r="C334">
        <v>-11.627118318119701</v>
      </c>
      <c r="D334">
        <v>783.80389299061301</v>
      </c>
      <c r="E334">
        <v>-1.48342186382314E-2</v>
      </c>
      <c r="F334">
        <v>0.98816444005570803</v>
      </c>
      <c r="G334">
        <v>-11.6263172001021</v>
      </c>
      <c r="H334">
        <v>783.78053955402402</v>
      </c>
      <c r="I334">
        <v>-1.4833638516615399E-2</v>
      </c>
      <c r="J334">
        <v>0.98816490287486602</v>
      </c>
      <c r="K334">
        <v>-11.738411634873501</v>
      </c>
      <c r="L334">
        <v>784.837087322446</v>
      </c>
      <c r="M334">
        <v>-1.49564945700009E-2</v>
      </c>
      <c r="N334">
        <v>0.98806688880018201</v>
      </c>
      <c r="O334">
        <v>-12.0529982220891</v>
      </c>
      <c r="P334">
        <v>789.70174159364694</v>
      </c>
      <c r="Q334">
        <v>-1.5262722097795599E-2</v>
      </c>
      <c r="R334">
        <v>0.98782258247380705</v>
      </c>
      <c r="T334" t="str">
        <f t="shared" si="20"/>
        <v/>
      </c>
      <c r="U334" t="str">
        <f t="shared" si="21"/>
        <v/>
      </c>
      <c r="V334" t="str">
        <f t="shared" si="22"/>
        <v/>
      </c>
      <c r="W334" t="str">
        <f t="shared" si="23"/>
        <v/>
      </c>
    </row>
    <row r="335" spans="1:23" x14ac:dyDescent="0.25">
      <c r="A335">
        <v>334</v>
      </c>
      <c r="B335" t="s">
        <v>603</v>
      </c>
      <c r="C335">
        <v>-11.627118318119701</v>
      </c>
      <c r="D335">
        <v>783.80389299060801</v>
      </c>
      <c r="E335">
        <v>-1.48342186382315E-2</v>
      </c>
      <c r="F335">
        <v>0.98816444005570803</v>
      </c>
      <c r="G335">
        <v>-11.6263172001021</v>
      </c>
      <c r="H335">
        <v>783.78053955402402</v>
      </c>
      <c r="I335">
        <v>-1.4833638516615399E-2</v>
      </c>
      <c r="J335">
        <v>0.98816490287486602</v>
      </c>
      <c r="K335">
        <v>-11.738411634873501</v>
      </c>
      <c r="L335">
        <v>784.83708732244497</v>
      </c>
      <c r="M335">
        <v>-1.49564945700009E-2</v>
      </c>
      <c r="N335">
        <v>0.98806688880018201</v>
      </c>
      <c r="O335">
        <v>-12.0529982220891</v>
      </c>
      <c r="P335">
        <v>789.70174159364694</v>
      </c>
      <c r="Q335">
        <v>-1.5262722097795599E-2</v>
      </c>
      <c r="R335">
        <v>0.98782258247380705</v>
      </c>
      <c r="T335" t="str">
        <f t="shared" si="20"/>
        <v/>
      </c>
      <c r="U335" t="str">
        <f t="shared" si="21"/>
        <v/>
      </c>
      <c r="V335" t="str">
        <f t="shared" si="22"/>
        <v/>
      </c>
      <c r="W335" t="str">
        <f t="shared" si="23"/>
        <v/>
      </c>
    </row>
    <row r="336" spans="1:23" x14ac:dyDescent="0.25">
      <c r="A336">
        <v>335</v>
      </c>
      <c r="B336" t="s">
        <v>604</v>
      </c>
      <c r="C336">
        <v>-11.627118318119701</v>
      </c>
      <c r="D336">
        <v>783.80389299060596</v>
      </c>
      <c r="E336">
        <v>-1.48342186382315E-2</v>
      </c>
      <c r="F336">
        <v>0.98816444005570803</v>
      </c>
      <c r="G336">
        <v>-11.6263172001021</v>
      </c>
      <c r="H336">
        <v>783.78053955402595</v>
      </c>
      <c r="I336">
        <v>-1.4833638516615301E-2</v>
      </c>
      <c r="J336">
        <v>0.98816490287486602</v>
      </c>
      <c r="K336">
        <v>-11.738411634873501</v>
      </c>
      <c r="L336">
        <v>784.837087322446</v>
      </c>
      <c r="M336">
        <v>-1.49564945700009E-2</v>
      </c>
      <c r="N336">
        <v>0.98806688880018201</v>
      </c>
      <c r="O336">
        <v>-12.0529982220891</v>
      </c>
      <c r="P336">
        <v>789.70174159364899</v>
      </c>
      <c r="Q336">
        <v>-1.5262722097795599E-2</v>
      </c>
      <c r="R336">
        <v>0.98782258247380705</v>
      </c>
      <c r="T336" t="str">
        <f t="shared" si="20"/>
        <v/>
      </c>
      <c r="U336" t="str">
        <f t="shared" si="21"/>
        <v/>
      </c>
      <c r="V336" t="str">
        <f t="shared" si="22"/>
        <v/>
      </c>
      <c r="W336" t="str">
        <f t="shared" si="23"/>
        <v/>
      </c>
    </row>
    <row r="337" spans="1:23" x14ac:dyDescent="0.25">
      <c r="A337">
        <v>336</v>
      </c>
      <c r="B337" t="s">
        <v>605</v>
      </c>
      <c r="C337">
        <v>-11.627118318119701</v>
      </c>
      <c r="D337">
        <v>783.80389299060596</v>
      </c>
      <c r="E337">
        <v>-1.48342186382315E-2</v>
      </c>
      <c r="F337">
        <v>0.98816444005570803</v>
      </c>
      <c r="G337">
        <v>-11.6263172001021</v>
      </c>
      <c r="H337">
        <v>783.78053955401901</v>
      </c>
      <c r="I337">
        <v>-1.4833638516615399E-2</v>
      </c>
      <c r="J337">
        <v>0.98816490287486602</v>
      </c>
      <c r="K337">
        <v>-11.738411634873501</v>
      </c>
      <c r="L337">
        <v>784.83708732245202</v>
      </c>
      <c r="M337">
        <v>-1.4956494570000801E-2</v>
      </c>
      <c r="N337">
        <v>0.98806688880018201</v>
      </c>
      <c r="O337">
        <v>-12.0529982220891</v>
      </c>
      <c r="P337">
        <v>789.70174159364899</v>
      </c>
      <c r="Q337">
        <v>-1.5262722097795599E-2</v>
      </c>
      <c r="R337">
        <v>0.98782258247380705</v>
      </c>
      <c r="T337" t="str">
        <f t="shared" si="20"/>
        <v/>
      </c>
      <c r="U337" t="str">
        <f t="shared" si="21"/>
        <v/>
      </c>
      <c r="V337" t="str">
        <f t="shared" si="22"/>
        <v/>
      </c>
      <c r="W337" t="str">
        <f t="shared" si="23"/>
        <v/>
      </c>
    </row>
    <row r="338" spans="1:23" x14ac:dyDescent="0.25">
      <c r="A338">
        <v>337</v>
      </c>
      <c r="B338" t="s">
        <v>606</v>
      </c>
      <c r="C338">
        <v>-11.627118318119701</v>
      </c>
      <c r="D338">
        <v>783.80389299061505</v>
      </c>
      <c r="E338">
        <v>-1.48342186382314E-2</v>
      </c>
      <c r="F338">
        <v>0.98816444005570803</v>
      </c>
      <c r="G338">
        <v>-11.6263172001021</v>
      </c>
      <c r="H338">
        <v>783.78053955402095</v>
      </c>
      <c r="I338">
        <v>-1.4833638516615399E-2</v>
      </c>
      <c r="J338">
        <v>0.98816490287486602</v>
      </c>
      <c r="K338">
        <v>-11.738411634873501</v>
      </c>
      <c r="L338">
        <v>784.83708732244304</v>
      </c>
      <c r="M338">
        <v>-1.4956494570001E-2</v>
      </c>
      <c r="N338">
        <v>0.98806688880018201</v>
      </c>
      <c r="O338">
        <v>-12.0529982220891</v>
      </c>
      <c r="P338">
        <v>789.70174159365104</v>
      </c>
      <c r="Q338">
        <v>-1.5262722097795599E-2</v>
      </c>
      <c r="R338">
        <v>0.98782258247380705</v>
      </c>
      <c r="T338" t="str">
        <f t="shared" si="20"/>
        <v/>
      </c>
      <c r="U338" t="str">
        <f t="shared" si="21"/>
        <v/>
      </c>
      <c r="V338" t="str">
        <f t="shared" si="22"/>
        <v/>
      </c>
      <c r="W338" t="str">
        <f t="shared" si="23"/>
        <v/>
      </c>
    </row>
    <row r="339" spans="1:23" x14ac:dyDescent="0.25">
      <c r="A339">
        <v>338</v>
      </c>
      <c r="B339" t="s">
        <v>607</v>
      </c>
      <c r="C339">
        <v>-11.627118318119701</v>
      </c>
      <c r="D339">
        <v>783.80389299060801</v>
      </c>
      <c r="E339">
        <v>-1.48342186382315E-2</v>
      </c>
      <c r="F339">
        <v>0.98816444005570803</v>
      </c>
      <c r="G339">
        <v>-11.6263172001021</v>
      </c>
      <c r="H339">
        <v>783.78053955402402</v>
      </c>
      <c r="I339">
        <v>-1.4833638516615399E-2</v>
      </c>
      <c r="J339">
        <v>0.98816490287486602</v>
      </c>
      <c r="K339">
        <v>-11.738411634873501</v>
      </c>
      <c r="L339">
        <v>784.83708732244304</v>
      </c>
      <c r="M339">
        <v>-1.4956494570001E-2</v>
      </c>
      <c r="N339">
        <v>0.98806688880018201</v>
      </c>
      <c r="O339">
        <v>-12.0529982220891</v>
      </c>
      <c r="P339">
        <v>789.70174159364797</v>
      </c>
      <c r="Q339">
        <v>-1.5262722097795599E-2</v>
      </c>
      <c r="R339">
        <v>0.98782258247380705</v>
      </c>
      <c r="T339" t="str">
        <f t="shared" si="20"/>
        <v/>
      </c>
      <c r="U339" t="str">
        <f t="shared" si="21"/>
        <v/>
      </c>
      <c r="V339" t="str">
        <f t="shared" si="22"/>
        <v/>
      </c>
      <c r="W339" t="str">
        <f t="shared" si="23"/>
        <v/>
      </c>
    </row>
    <row r="340" spans="1:23" x14ac:dyDescent="0.25">
      <c r="A340">
        <v>339</v>
      </c>
      <c r="B340" t="s">
        <v>608</v>
      </c>
      <c r="C340">
        <v>-11.627118318119701</v>
      </c>
      <c r="D340">
        <v>783.80389299061096</v>
      </c>
      <c r="E340">
        <v>-1.48342186382314E-2</v>
      </c>
      <c r="F340">
        <v>0.98816444005570803</v>
      </c>
      <c r="G340">
        <v>-11.6263172001021</v>
      </c>
      <c r="H340">
        <v>783.78053955402095</v>
      </c>
      <c r="I340">
        <v>-1.4833638516615399E-2</v>
      </c>
      <c r="J340">
        <v>0.98816490287486602</v>
      </c>
      <c r="K340">
        <v>-11.738411634873501</v>
      </c>
      <c r="L340">
        <v>784.83708732244497</v>
      </c>
      <c r="M340">
        <v>-1.49564945700009E-2</v>
      </c>
      <c r="N340">
        <v>0.98806688880018201</v>
      </c>
      <c r="O340">
        <v>-12.0529982220891</v>
      </c>
      <c r="P340">
        <v>789.70174159364797</v>
      </c>
      <c r="Q340">
        <v>-1.5262722097795599E-2</v>
      </c>
      <c r="R340">
        <v>0.98782258247380705</v>
      </c>
      <c r="T340" t="str">
        <f t="shared" si="20"/>
        <v/>
      </c>
      <c r="U340" t="str">
        <f t="shared" si="21"/>
        <v/>
      </c>
      <c r="V340" t="str">
        <f t="shared" si="22"/>
        <v/>
      </c>
      <c r="W340" t="str">
        <f t="shared" si="23"/>
        <v/>
      </c>
    </row>
    <row r="341" spans="1:23" x14ac:dyDescent="0.25">
      <c r="A341">
        <v>340</v>
      </c>
      <c r="B341" t="s">
        <v>609</v>
      </c>
      <c r="C341">
        <v>-11.627118318119701</v>
      </c>
      <c r="D341">
        <v>783.80389299061096</v>
      </c>
      <c r="E341">
        <v>-1.48342186382314E-2</v>
      </c>
      <c r="F341">
        <v>0.98816444005570803</v>
      </c>
      <c r="G341">
        <v>-11.6263172001021</v>
      </c>
      <c r="H341">
        <v>783.780539554028</v>
      </c>
      <c r="I341">
        <v>-1.4833638516615301E-2</v>
      </c>
      <c r="J341">
        <v>0.98816490287486602</v>
      </c>
      <c r="K341">
        <v>-11.738411634873501</v>
      </c>
      <c r="L341">
        <v>784.83708732244304</v>
      </c>
      <c r="M341">
        <v>-1.4956494570001E-2</v>
      </c>
      <c r="N341">
        <v>0.98806688880018201</v>
      </c>
      <c r="O341">
        <v>-12.0529982220891</v>
      </c>
      <c r="P341">
        <v>789.70174159364603</v>
      </c>
      <c r="Q341">
        <v>-1.52627220977957E-2</v>
      </c>
      <c r="R341">
        <v>0.98782258247380705</v>
      </c>
      <c r="T341" t="str">
        <f t="shared" si="20"/>
        <v/>
      </c>
      <c r="U341" t="str">
        <f t="shared" si="21"/>
        <v/>
      </c>
      <c r="V341" t="str">
        <f t="shared" si="22"/>
        <v/>
      </c>
      <c r="W341" t="str">
        <f t="shared" si="23"/>
        <v/>
      </c>
    </row>
    <row r="342" spans="1:23" x14ac:dyDescent="0.25">
      <c r="A342">
        <v>341</v>
      </c>
      <c r="B342" t="s">
        <v>610</v>
      </c>
      <c r="C342">
        <v>-11.627118318119701</v>
      </c>
      <c r="D342">
        <v>783.80389299061005</v>
      </c>
      <c r="E342">
        <v>-1.48342186382315E-2</v>
      </c>
      <c r="F342">
        <v>0.98816444005570803</v>
      </c>
      <c r="G342">
        <v>-11.6263172001021</v>
      </c>
      <c r="H342">
        <v>783.78053955402402</v>
      </c>
      <c r="I342">
        <v>-1.4833638516615399E-2</v>
      </c>
      <c r="J342">
        <v>0.98816490287486602</v>
      </c>
      <c r="K342">
        <v>-11.738411634873501</v>
      </c>
      <c r="L342">
        <v>784.83708732244202</v>
      </c>
      <c r="M342">
        <v>-1.4956494570001E-2</v>
      </c>
      <c r="N342">
        <v>0.98806688880018201</v>
      </c>
      <c r="O342">
        <v>-12.0529982220891</v>
      </c>
      <c r="P342">
        <v>789.70174159364899</v>
      </c>
      <c r="Q342">
        <v>-1.5262722097795599E-2</v>
      </c>
      <c r="R342">
        <v>0.98782258247380705</v>
      </c>
      <c r="T342" t="str">
        <f t="shared" si="20"/>
        <v/>
      </c>
      <c r="U342" t="str">
        <f t="shared" si="21"/>
        <v/>
      </c>
      <c r="V342" t="str">
        <f t="shared" si="22"/>
        <v/>
      </c>
      <c r="W342" t="str">
        <f t="shared" si="23"/>
        <v/>
      </c>
    </row>
    <row r="343" spans="1:23" x14ac:dyDescent="0.25">
      <c r="A343">
        <v>342</v>
      </c>
      <c r="B343" t="s">
        <v>611</v>
      </c>
      <c r="C343">
        <v>-11.627118318119701</v>
      </c>
      <c r="D343">
        <v>783.80389299060596</v>
      </c>
      <c r="E343">
        <v>-1.48342186382315E-2</v>
      </c>
      <c r="F343">
        <v>0.98816444005570803</v>
      </c>
      <c r="G343">
        <v>-11.6263172001021</v>
      </c>
      <c r="H343">
        <v>783.78053955402697</v>
      </c>
      <c r="I343">
        <v>-1.4833638516615301E-2</v>
      </c>
      <c r="J343">
        <v>0.98816490287486602</v>
      </c>
      <c r="K343">
        <v>-11.738411634873501</v>
      </c>
      <c r="L343">
        <v>784.83708732243997</v>
      </c>
      <c r="M343">
        <v>-1.4956494570001E-2</v>
      </c>
      <c r="N343">
        <v>0.98806688880018201</v>
      </c>
      <c r="O343">
        <v>-12.0529982220891</v>
      </c>
      <c r="P343">
        <v>789.70174159364899</v>
      </c>
      <c r="Q343">
        <v>-1.5262722097795599E-2</v>
      </c>
      <c r="R343">
        <v>0.98782258247380705</v>
      </c>
      <c r="T343" t="str">
        <f t="shared" si="20"/>
        <v/>
      </c>
      <c r="U343" t="str">
        <f t="shared" si="21"/>
        <v/>
      </c>
      <c r="V343" t="str">
        <f t="shared" si="22"/>
        <v/>
      </c>
      <c r="W343" t="str">
        <f t="shared" si="23"/>
        <v/>
      </c>
    </row>
    <row r="344" spans="1:23" x14ac:dyDescent="0.25">
      <c r="A344">
        <v>343</v>
      </c>
      <c r="B344" t="s">
        <v>612</v>
      </c>
      <c r="C344">
        <v>-11.627118318119701</v>
      </c>
      <c r="D344">
        <v>783.80389299061005</v>
      </c>
      <c r="E344">
        <v>-1.48342186382315E-2</v>
      </c>
      <c r="F344">
        <v>0.98816444005570803</v>
      </c>
      <c r="G344">
        <v>-11.6263172001021</v>
      </c>
      <c r="H344">
        <v>783.78053955402402</v>
      </c>
      <c r="I344">
        <v>-1.4833638516615399E-2</v>
      </c>
      <c r="J344">
        <v>0.98816490287486602</v>
      </c>
      <c r="K344">
        <v>-11.738411634873501</v>
      </c>
      <c r="L344">
        <v>784.83708732244304</v>
      </c>
      <c r="M344">
        <v>-1.4956494570001E-2</v>
      </c>
      <c r="N344">
        <v>0.98806688880018201</v>
      </c>
      <c r="O344">
        <v>-12.0529982220891</v>
      </c>
      <c r="P344">
        <v>789.70174159364694</v>
      </c>
      <c r="Q344">
        <v>-1.5262722097795599E-2</v>
      </c>
      <c r="R344">
        <v>0.98782258247380705</v>
      </c>
      <c r="T344" t="str">
        <f t="shared" si="20"/>
        <v/>
      </c>
      <c r="U344" t="str">
        <f t="shared" si="21"/>
        <v/>
      </c>
      <c r="V344" t="str">
        <f t="shared" si="22"/>
        <v/>
      </c>
      <c r="W344" t="str">
        <f t="shared" si="23"/>
        <v/>
      </c>
    </row>
    <row r="345" spans="1:23" x14ac:dyDescent="0.25">
      <c r="A345">
        <v>344</v>
      </c>
      <c r="B345" t="s">
        <v>613</v>
      </c>
      <c r="C345">
        <v>-11.627118318119701</v>
      </c>
      <c r="D345">
        <v>783.80389299061596</v>
      </c>
      <c r="E345">
        <v>-1.48342186382314E-2</v>
      </c>
      <c r="F345">
        <v>0.98816444005570803</v>
      </c>
      <c r="G345">
        <v>-11.6263172001021</v>
      </c>
      <c r="H345">
        <v>783.78053955402595</v>
      </c>
      <c r="I345">
        <v>-1.4833638516615301E-2</v>
      </c>
      <c r="J345">
        <v>0.98816490287486602</v>
      </c>
      <c r="K345">
        <v>-11.738411634873501</v>
      </c>
      <c r="L345">
        <v>784.83708732244099</v>
      </c>
      <c r="M345">
        <v>-1.4956494570001E-2</v>
      </c>
      <c r="N345">
        <v>0.98806688880018201</v>
      </c>
      <c r="O345">
        <v>-12.0529982220891</v>
      </c>
      <c r="P345">
        <v>789.70174159364694</v>
      </c>
      <c r="Q345">
        <v>-1.52627220977957E-2</v>
      </c>
      <c r="R345">
        <v>0.98782258247380705</v>
      </c>
      <c r="T345" t="str">
        <f t="shared" si="20"/>
        <v/>
      </c>
      <c r="U345" t="str">
        <f t="shared" si="21"/>
        <v/>
      </c>
      <c r="V345" t="str">
        <f t="shared" si="22"/>
        <v/>
      </c>
      <c r="W345" t="str">
        <f t="shared" si="23"/>
        <v/>
      </c>
    </row>
    <row r="346" spans="1:23" x14ac:dyDescent="0.25">
      <c r="A346">
        <v>345</v>
      </c>
      <c r="B346" t="s">
        <v>614</v>
      </c>
      <c r="C346">
        <v>-11.627118318119701</v>
      </c>
      <c r="D346">
        <v>783.80389299061198</v>
      </c>
      <c r="E346">
        <v>-1.48342186382314E-2</v>
      </c>
      <c r="F346">
        <v>0.98816444005570803</v>
      </c>
      <c r="G346">
        <v>-11.6263172001021</v>
      </c>
      <c r="H346">
        <v>783.78053955402299</v>
      </c>
      <c r="I346">
        <v>-1.4833638516615399E-2</v>
      </c>
      <c r="J346">
        <v>0.98816490287486602</v>
      </c>
      <c r="K346">
        <v>-11.738411634873501</v>
      </c>
      <c r="L346">
        <v>784.83708732244304</v>
      </c>
      <c r="M346">
        <v>-1.4956494570001E-2</v>
      </c>
      <c r="N346">
        <v>0.98806688880018201</v>
      </c>
      <c r="O346">
        <v>-12.0529982220891</v>
      </c>
      <c r="P346">
        <v>789.70174159364694</v>
      </c>
      <c r="Q346">
        <v>-1.5262722097795599E-2</v>
      </c>
      <c r="R346">
        <v>0.98782258247380705</v>
      </c>
      <c r="T346" t="str">
        <f t="shared" si="20"/>
        <v/>
      </c>
      <c r="U346" t="str">
        <f t="shared" si="21"/>
        <v/>
      </c>
      <c r="V346" t="str">
        <f t="shared" si="22"/>
        <v/>
      </c>
      <c r="W346" t="str">
        <f t="shared" si="23"/>
        <v/>
      </c>
    </row>
    <row r="347" spans="1:23" x14ac:dyDescent="0.25">
      <c r="A347">
        <v>346</v>
      </c>
      <c r="B347" t="s">
        <v>615</v>
      </c>
      <c r="C347">
        <v>-11.627118318119701</v>
      </c>
      <c r="D347">
        <v>783.80389299061096</v>
      </c>
      <c r="E347">
        <v>-1.48342186382314E-2</v>
      </c>
      <c r="F347">
        <v>0.98816444005570803</v>
      </c>
      <c r="G347">
        <v>-11.6263172001021</v>
      </c>
      <c r="H347">
        <v>783.78053955402697</v>
      </c>
      <c r="I347">
        <v>-1.4833638516615301E-2</v>
      </c>
      <c r="J347">
        <v>0.98816490287486602</v>
      </c>
      <c r="K347">
        <v>-11.738411634873501</v>
      </c>
      <c r="L347">
        <v>784.83708732244099</v>
      </c>
      <c r="M347">
        <v>-1.4956494570001E-2</v>
      </c>
      <c r="N347">
        <v>0.98806688880018201</v>
      </c>
      <c r="O347">
        <v>-12.0529982220891</v>
      </c>
      <c r="P347">
        <v>789.70174159364899</v>
      </c>
      <c r="Q347">
        <v>-1.5262722097795599E-2</v>
      </c>
      <c r="R347">
        <v>0.98782258247380705</v>
      </c>
      <c r="T347" t="str">
        <f t="shared" si="20"/>
        <v/>
      </c>
      <c r="U347" t="str">
        <f t="shared" si="21"/>
        <v/>
      </c>
      <c r="V347" t="str">
        <f t="shared" si="22"/>
        <v/>
      </c>
      <c r="W347" t="str">
        <f t="shared" si="23"/>
        <v/>
      </c>
    </row>
    <row r="348" spans="1:23" x14ac:dyDescent="0.25">
      <c r="A348">
        <v>347</v>
      </c>
      <c r="B348" t="s">
        <v>616</v>
      </c>
      <c r="C348">
        <v>-11.627118318119701</v>
      </c>
      <c r="D348">
        <v>783.80389299060698</v>
      </c>
      <c r="E348">
        <v>-1.48342186382315E-2</v>
      </c>
      <c r="F348">
        <v>0.98816444005570803</v>
      </c>
      <c r="G348">
        <v>-11.6263172001021</v>
      </c>
      <c r="H348">
        <v>783.78053955402402</v>
      </c>
      <c r="I348">
        <v>-1.4833638516615399E-2</v>
      </c>
      <c r="J348">
        <v>0.98816490287486602</v>
      </c>
      <c r="K348">
        <v>-11.738411634873501</v>
      </c>
      <c r="L348">
        <v>784.83708732244099</v>
      </c>
      <c r="M348">
        <v>-1.4956494570001E-2</v>
      </c>
      <c r="N348">
        <v>0.98806688880018201</v>
      </c>
      <c r="O348">
        <v>-12.0529982220891</v>
      </c>
      <c r="P348">
        <v>789.70174159364694</v>
      </c>
      <c r="Q348">
        <v>-1.52627220977957E-2</v>
      </c>
      <c r="R348">
        <v>0.98782258247380705</v>
      </c>
      <c r="T348" t="str">
        <f t="shared" si="20"/>
        <v/>
      </c>
      <c r="U348" t="str">
        <f t="shared" si="21"/>
        <v/>
      </c>
      <c r="V348" t="str">
        <f t="shared" si="22"/>
        <v/>
      </c>
      <c r="W348" t="str">
        <f t="shared" si="23"/>
        <v/>
      </c>
    </row>
    <row r="349" spans="1:23" x14ac:dyDescent="0.25">
      <c r="A349">
        <v>348</v>
      </c>
      <c r="B349" t="s">
        <v>617</v>
      </c>
      <c r="C349">
        <v>-11.627118318119701</v>
      </c>
      <c r="D349">
        <v>783.80389299061198</v>
      </c>
      <c r="E349">
        <v>-1.48342186382314E-2</v>
      </c>
      <c r="F349">
        <v>0.98816444005570803</v>
      </c>
      <c r="G349">
        <v>-11.6263172001021</v>
      </c>
      <c r="H349">
        <v>783.78053955402504</v>
      </c>
      <c r="I349">
        <v>-1.4833638516615301E-2</v>
      </c>
      <c r="J349">
        <v>0.98816490287486602</v>
      </c>
      <c r="K349">
        <v>-11.738411634873501</v>
      </c>
      <c r="L349">
        <v>784.83708732244497</v>
      </c>
      <c r="M349">
        <v>-1.49564945700009E-2</v>
      </c>
      <c r="N349">
        <v>0.98806688880018201</v>
      </c>
      <c r="O349">
        <v>-12.0529982220891</v>
      </c>
      <c r="P349">
        <v>789.70174159364797</v>
      </c>
      <c r="Q349">
        <v>-1.5262722097795599E-2</v>
      </c>
      <c r="R349">
        <v>0.98782258247380705</v>
      </c>
      <c r="T349" t="str">
        <f t="shared" si="20"/>
        <v/>
      </c>
      <c r="U349" t="str">
        <f t="shared" si="21"/>
        <v/>
      </c>
      <c r="V349" t="str">
        <f t="shared" si="22"/>
        <v/>
      </c>
      <c r="W349" t="str">
        <f t="shared" si="23"/>
        <v/>
      </c>
    </row>
    <row r="350" spans="1:23" x14ac:dyDescent="0.25">
      <c r="A350">
        <v>349</v>
      </c>
      <c r="B350" t="s">
        <v>618</v>
      </c>
      <c r="C350">
        <v>-11.627118318119701</v>
      </c>
      <c r="D350">
        <v>783.80389299060801</v>
      </c>
      <c r="E350">
        <v>-1.48342186382315E-2</v>
      </c>
      <c r="F350">
        <v>0.98816444005570803</v>
      </c>
      <c r="G350">
        <v>-11.6263172001021</v>
      </c>
      <c r="H350">
        <v>783.78053955402402</v>
      </c>
      <c r="I350">
        <v>-1.4833638516615399E-2</v>
      </c>
      <c r="J350">
        <v>0.98816490287486602</v>
      </c>
      <c r="K350">
        <v>-11.738411634873501</v>
      </c>
      <c r="L350">
        <v>784.83708732244304</v>
      </c>
      <c r="M350">
        <v>-1.4956494570001E-2</v>
      </c>
      <c r="N350">
        <v>0.98806688880018201</v>
      </c>
      <c r="O350">
        <v>-12.0529982220891</v>
      </c>
      <c r="P350">
        <v>789.70174159364603</v>
      </c>
      <c r="Q350">
        <v>-1.5262722097795599E-2</v>
      </c>
      <c r="R350">
        <v>0.98782258247380705</v>
      </c>
      <c r="T350" t="str">
        <f t="shared" si="20"/>
        <v/>
      </c>
      <c r="U350" t="str">
        <f t="shared" si="21"/>
        <v/>
      </c>
      <c r="V350" t="str">
        <f t="shared" si="22"/>
        <v/>
      </c>
      <c r="W350" t="str">
        <f t="shared" si="23"/>
        <v/>
      </c>
    </row>
    <row r="351" spans="1:23" x14ac:dyDescent="0.25">
      <c r="A351">
        <v>350</v>
      </c>
      <c r="B351" t="s">
        <v>619</v>
      </c>
      <c r="C351">
        <v>-11.627118318119701</v>
      </c>
      <c r="D351">
        <v>783.80389299061505</v>
      </c>
      <c r="E351">
        <v>-1.48342186382314E-2</v>
      </c>
      <c r="F351">
        <v>0.98816444005570803</v>
      </c>
      <c r="G351">
        <v>-11.6263172001021</v>
      </c>
      <c r="H351">
        <v>783.78053955402095</v>
      </c>
      <c r="I351">
        <v>-1.4833638516615399E-2</v>
      </c>
      <c r="J351">
        <v>0.98816490287486602</v>
      </c>
      <c r="K351">
        <v>-11.738411634873501</v>
      </c>
      <c r="L351">
        <v>784.83708732244395</v>
      </c>
      <c r="M351">
        <v>-1.49564945700009E-2</v>
      </c>
      <c r="N351">
        <v>0.98806688880018201</v>
      </c>
      <c r="O351">
        <v>-12.0529982220891</v>
      </c>
      <c r="P351">
        <v>789.70174159364603</v>
      </c>
      <c r="Q351">
        <v>-1.52627220977957E-2</v>
      </c>
      <c r="R351">
        <v>0.98782258247380705</v>
      </c>
      <c r="T351" t="str">
        <f t="shared" si="20"/>
        <v/>
      </c>
      <c r="U351" t="str">
        <f t="shared" si="21"/>
        <v/>
      </c>
      <c r="V351" t="str">
        <f t="shared" si="22"/>
        <v/>
      </c>
      <c r="W351" t="str">
        <f t="shared" si="23"/>
        <v/>
      </c>
    </row>
    <row r="352" spans="1:23" x14ac:dyDescent="0.25">
      <c r="A352">
        <v>351</v>
      </c>
      <c r="B352" t="s">
        <v>620</v>
      </c>
      <c r="C352">
        <v>-11.627118318119701</v>
      </c>
      <c r="D352">
        <v>783.80389299061096</v>
      </c>
      <c r="E352">
        <v>-1.48342186382314E-2</v>
      </c>
      <c r="F352">
        <v>0.98816444005570803</v>
      </c>
      <c r="G352">
        <v>-11.6263172001021</v>
      </c>
      <c r="H352">
        <v>783.78053955402595</v>
      </c>
      <c r="I352">
        <v>-1.4833638516615301E-2</v>
      </c>
      <c r="J352">
        <v>0.98816490287486602</v>
      </c>
      <c r="K352">
        <v>-11.738411634873501</v>
      </c>
      <c r="L352">
        <v>784.83708732244099</v>
      </c>
      <c r="M352">
        <v>-1.4956494570001E-2</v>
      </c>
      <c r="N352">
        <v>0.98806688880018201</v>
      </c>
      <c r="O352">
        <v>-12.0529982220891</v>
      </c>
      <c r="P352">
        <v>789.70174159364694</v>
      </c>
      <c r="Q352">
        <v>-1.5262722097795599E-2</v>
      </c>
      <c r="R352">
        <v>0.98782258247380705</v>
      </c>
      <c r="T352" t="str">
        <f t="shared" si="20"/>
        <v/>
      </c>
      <c r="U352" t="str">
        <f t="shared" si="21"/>
        <v/>
      </c>
      <c r="V352" t="str">
        <f t="shared" si="22"/>
        <v/>
      </c>
      <c r="W352" t="str">
        <f t="shared" si="23"/>
        <v/>
      </c>
    </row>
    <row r="353" spans="1:23" x14ac:dyDescent="0.25">
      <c r="A353">
        <v>352</v>
      </c>
      <c r="B353" t="s">
        <v>621</v>
      </c>
      <c r="C353">
        <v>-11.627118318119701</v>
      </c>
      <c r="D353">
        <v>783.803892990603</v>
      </c>
      <c r="E353">
        <v>-1.4834218638231599E-2</v>
      </c>
      <c r="F353">
        <v>0.98816444005570803</v>
      </c>
      <c r="G353">
        <v>-11.6263172001021</v>
      </c>
      <c r="H353">
        <v>783.78053955402595</v>
      </c>
      <c r="I353">
        <v>-1.4833638516615301E-2</v>
      </c>
      <c r="J353">
        <v>0.98816490287486602</v>
      </c>
      <c r="K353">
        <v>-11.738411634873501</v>
      </c>
      <c r="L353">
        <v>784.83708732244304</v>
      </c>
      <c r="M353">
        <v>-1.4956494570001E-2</v>
      </c>
      <c r="N353">
        <v>0.98806688880018201</v>
      </c>
      <c r="O353">
        <v>-12.0529982220891</v>
      </c>
      <c r="P353">
        <v>789.70174159365001</v>
      </c>
      <c r="Q353">
        <v>-1.5262722097795599E-2</v>
      </c>
      <c r="R353">
        <v>0.98782258247380705</v>
      </c>
      <c r="T353" t="str">
        <f t="shared" si="20"/>
        <v/>
      </c>
      <c r="U353" t="str">
        <f t="shared" si="21"/>
        <v/>
      </c>
      <c r="V353" t="str">
        <f t="shared" si="22"/>
        <v/>
      </c>
      <c r="W353" t="str">
        <f t="shared" si="23"/>
        <v/>
      </c>
    </row>
    <row r="354" spans="1:23" x14ac:dyDescent="0.25">
      <c r="A354">
        <v>353</v>
      </c>
      <c r="B354" t="s">
        <v>622</v>
      </c>
      <c r="C354">
        <v>-11.627118318119701</v>
      </c>
      <c r="D354">
        <v>783.80389299061096</v>
      </c>
      <c r="E354">
        <v>-1.48342186382315E-2</v>
      </c>
      <c r="F354">
        <v>0.98816444005570803</v>
      </c>
      <c r="G354">
        <v>-11.6263172001021</v>
      </c>
      <c r="H354">
        <v>783.78053955402004</v>
      </c>
      <c r="I354">
        <v>-1.4833638516615399E-2</v>
      </c>
      <c r="J354">
        <v>0.98816490287486602</v>
      </c>
      <c r="K354">
        <v>-11.738411634873501</v>
      </c>
      <c r="L354">
        <v>784.83708732244497</v>
      </c>
      <c r="M354">
        <v>-1.49564945700009E-2</v>
      </c>
      <c r="N354">
        <v>0.98806688880018201</v>
      </c>
      <c r="O354">
        <v>-12.0529982220891</v>
      </c>
      <c r="P354">
        <v>789.70174159365297</v>
      </c>
      <c r="Q354">
        <v>-1.52627220977955E-2</v>
      </c>
      <c r="R354">
        <v>0.98782258247380705</v>
      </c>
      <c r="T354" t="str">
        <f t="shared" si="20"/>
        <v/>
      </c>
      <c r="U354" t="str">
        <f t="shared" si="21"/>
        <v/>
      </c>
      <c r="V354" t="str">
        <f t="shared" si="22"/>
        <v/>
      </c>
      <c r="W354" t="str">
        <f t="shared" si="23"/>
        <v/>
      </c>
    </row>
    <row r="355" spans="1:23" x14ac:dyDescent="0.25">
      <c r="A355">
        <v>354</v>
      </c>
      <c r="B355" t="s">
        <v>623</v>
      </c>
      <c r="C355">
        <v>-11.627118318119701</v>
      </c>
      <c r="D355">
        <v>783.80389299060698</v>
      </c>
      <c r="E355">
        <v>-1.48342186382315E-2</v>
      </c>
      <c r="F355">
        <v>0.98816444005570803</v>
      </c>
      <c r="G355">
        <v>-11.6263172001021</v>
      </c>
      <c r="H355">
        <v>783.78053955402504</v>
      </c>
      <c r="I355">
        <v>-1.4833638516615301E-2</v>
      </c>
      <c r="J355">
        <v>0.98816490287486602</v>
      </c>
      <c r="K355">
        <v>-11.738411634873501</v>
      </c>
      <c r="L355">
        <v>784.837087322446</v>
      </c>
      <c r="M355">
        <v>-1.49564945700009E-2</v>
      </c>
      <c r="N355">
        <v>0.98806688880018201</v>
      </c>
      <c r="O355">
        <v>-12.0529982220891</v>
      </c>
      <c r="P355">
        <v>789.70174159364797</v>
      </c>
      <c r="Q355">
        <v>-1.5262722097795599E-2</v>
      </c>
      <c r="R355">
        <v>0.98782258247380705</v>
      </c>
      <c r="T355" t="str">
        <f t="shared" si="20"/>
        <v/>
      </c>
      <c r="U355" t="str">
        <f t="shared" si="21"/>
        <v/>
      </c>
      <c r="V355" t="str">
        <f t="shared" si="22"/>
        <v/>
      </c>
      <c r="W355" t="str">
        <f t="shared" si="23"/>
        <v/>
      </c>
    </row>
    <row r="356" spans="1:23" x14ac:dyDescent="0.25">
      <c r="A356">
        <v>355</v>
      </c>
      <c r="B356" t="s">
        <v>624</v>
      </c>
      <c r="C356">
        <v>-11.627118318119701</v>
      </c>
      <c r="D356">
        <v>783.80389299060198</v>
      </c>
      <c r="E356">
        <v>-1.4834218638231599E-2</v>
      </c>
      <c r="F356">
        <v>0.98816444005570803</v>
      </c>
      <c r="G356">
        <v>-11.6263172001021</v>
      </c>
      <c r="H356">
        <v>783.78053955402595</v>
      </c>
      <c r="I356">
        <v>-1.4833638516615301E-2</v>
      </c>
      <c r="J356">
        <v>0.98816490287486602</v>
      </c>
      <c r="K356">
        <v>-11.738411634873501</v>
      </c>
      <c r="L356">
        <v>784.83708732243997</v>
      </c>
      <c r="M356">
        <v>-1.4956494570001E-2</v>
      </c>
      <c r="N356">
        <v>0.98806688880018201</v>
      </c>
      <c r="O356">
        <v>-12.0529982220891</v>
      </c>
      <c r="P356">
        <v>789.70174159364797</v>
      </c>
      <c r="Q356">
        <v>-1.5262722097795599E-2</v>
      </c>
      <c r="R356">
        <v>0.98782258247380705</v>
      </c>
      <c r="T356" t="str">
        <f t="shared" si="20"/>
        <v/>
      </c>
      <c r="U356" t="str">
        <f t="shared" si="21"/>
        <v/>
      </c>
      <c r="V356" t="str">
        <f t="shared" si="22"/>
        <v/>
      </c>
      <c r="W356" t="str">
        <f t="shared" si="23"/>
        <v/>
      </c>
    </row>
    <row r="357" spans="1:23" x14ac:dyDescent="0.25">
      <c r="A357">
        <v>356</v>
      </c>
      <c r="B357" t="s">
        <v>625</v>
      </c>
      <c r="C357">
        <v>-11.627118318119701</v>
      </c>
      <c r="D357">
        <v>783.80389299061403</v>
      </c>
      <c r="E357">
        <v>-1.48342186382314E-2</v>
      </c>
      <c r="F357">
        <v>0.98816444005570803</v>
      </c>
      <c r="G357">
        <v>-11.6263172001021</v>
      </c>
      <c r="H357">
        <v>783.78053955402197</v>
      </c>
      <c r="I357">
        <v>-1.4833638516615399E-2</v>
      </c>
      <c r="J357">
        <v>0.98816490287486602</v>
      </c>
      <c r="K357">
        <v>-11.738411634873501</v>
      </c>
      <c r="L357">
        <v>784.83708732243997</v>
      </c>
      <c r="M357">
        <v>-1.4956494570001E-2</v>
      </c>
      <c r="N357">
        <v>0.98806688880018201</v>
      </c>
      <c r="O357">
        <v>-12.0529982220891</v>
      </c>
      <c r="P357">
        <v>789.70174159364797</v>
      </c>
      <c r="Q357">
        <v>-1.5262722097795599E-2</v>
      </c>
      <c r="R357">
        <v>0.98782258247380705</v>
      </c>
      <c r="T357" t="str">
        <f t="shared" si="20"/>
        <v/>
      </c>
      <c r="U357" t="str">
        <f t="shared" si="21"/>
        <v/>
      </c>
      <c r="V357" t="str">
        <f t="shared" si="22"/>
        <v/>
      </c>
      <c r="W357" t="str">
        <f t="shared" si="23"/>
        <v/>
      </c>
    </row>
    <row r="358" spans="1:23" x14ac:dyDescent="0.25">
      <c r="A358">
        <v>357</v>
      </c>
      <c r="B358" t="s">
        <v>626</v>
      </c>
      <c r="C358">
        <v>-11.627118318119701</v>
      </c>
      <c r="D358">
        <v>783.80389299061005</v>
      </c>
      <c r="E358">
        <v>-1.48342186382315E-2</v>
      </c>
      <c r="F358">
        <v>0.98816444005570803</v>
      </c>
      <c r="G358">
        <v>-11.6263172001022</v>
      </c>
      <c r="H358">
        <v>783.780539554028</v>
      </c>
      <c r="I358">
        <v>-1.4833638516615301E-2</v>
      </c>
      <c r="J358">
        <v>0.98816490287486602</v>
      </c>
      <c r="K358">
        <v>-11.738411634873501</v>
      </c>
      <c r="L358">
        <v>784.83708732243895</v>
      </c>
      <c r="M358">
        <v>-1.4956494570001E-2</v>
      </c>
      <c r="N358">
        <v>0.98806688880018201</v>
      </c>
      <c r="O358">
        <v>-12.0529982220891</v>
      </c>
      <c r="P358">
        <v>789.70174159364899</v>
      </c>
      <c r="Q358">
        <v>-1.5262722097795599E-2</v>
      </c>
      <c r="R358">
        <v>0.98782258247380705</v>
      </c>
      <c r="T358" t="str">
        <f t="shared" si="20"/>
        <v/>
      </c>
      <c r="U358" t="str">
        <f t="shared" si="21"/>
        <v/>
      </c>
      <c r="V358" t="str">
        <f t="shared" si="22"/>
        <v/>
      </c>
      <c r="W358" t="str">
        <f t="shared" si="23"/>
        <v/>
      </c>
    </row>
    <row r="359" spans="1:23" x14ac:dyDescent="0.25">
      <c r="A359">
        <v>358</v>
      </c>
      <c r="B359" t="s">
        <v>627</v>
      </c>
      <c r="C359">
        <v>-11.627118318119701</v>
      </c>
      <c r="D359">
        <v>783.80389299061699</v>
      </c>
      <c r="E359">
        <v>-1.4834218638231301E-2</v>
      </c>
      <c r="F359">
        <v>0.98816444005570803</v>
      </c>
      <c r="G359">
        <v>-11.6263172001021</v>
      </c>
      <c r="H359">
        <v>783.78053955402004</v>
      </c>
      <c r="I359">
        <v>-1.4833638516615399E-2</v>
      </c>
      <c r="J359">
        <v>0.98816490287486602</v>
      </c>
      <c r="K359">
        <v>-11.738411634873501</v>
      </c>
      <c r="L359">
        <v>784.83708732244099</v>
      </c>
      <c r="M359">
        <v>-1.4956494570001E-2</v>
      </c>
      <c r="N359">
        <v>0.98806688880018201</v>
      </c>
      <c r="O359">
        <v>-12.0529982220891</v>
      </c>
      <c r="P359">
        <v>789.70174159364797</v>
      </c>
      <c r="Q359">
        <v>-1.5262722097795599E-2</v>
      </c>
      <c r="R359">
        <v>0.98782258247380705</v>
      </c>
      <c r="T359" t="str">
        <f t="shared" si="20"/>
        <v/>
      </c>
      <c r="U359" t="str">
        <f t="shared" si="21"/>
        <v/>
      </c>
      <c r="V359" t="str">
        <f t="shared" si="22"/>
        <v/>
      </c>
      <c r="W359" t="str">
        <f t="shared" si="23"/>
        <v/>
      </c>
    </row>
    <row r="360" spans="1:23" x14ac:dyDescent="0.25">
      <c r="A360">
        <v>359</v>
      </c>
      <c r="B360" t="s">
        <v>628</v>
      </c>
      <c r="C360">
        <v>-11.627118318119701</v>
      </c>
      <c r="D360">
        <v>783.80389299061596</v>
      </c>
      <c r="E360">
        <v>-1.48342186382314E-2</v>
      </c>
      <c r="F360">
        <v>0.98816444005570803</v>
      </c>
      <c r="G360">
        <v>-11.6263172001021</v>
      </c>
      <c r="H360">
        <v>783.78053955402299</v>
      </c>
      <c r="I360">
        <v>-1.4833638516615399E-2</v>
      </c>
      <c r="J360">
        <v>0.98816490287486602</v>
      </c>
      <c r="K360">
        <v>-11.738411634873501</v>
      </c>
      <c r="L360">
        <v>784.83708732244702</v>
      </c>
      <c r="M360">
        <v>-1.49564945700009E-2</v>
      </c>
      <c r="N360">
        <v>0.98806688880018201</v>
      </c>
      <c r="O360">
        <v>-12.0529982220891</v>
      </c>
      <c r="P360">
        <v>789.70174159364797</v>
      </c>
      <c r="Q360">
        <v>-1.5262722097795599E-2</v>
      </c>
      <c r="R360">
        <v>0.98782258247380705</v>
      </c>
      <c r="T360" t="str">
        <f t="shared" si="20"/>
        <v/>
      </c>
      <c r="U360" t="str">
        <f t="shared" si="21"/>
        <v/>
      </c>
      <c r="V360" t="str">
        <f t="shared" si="22"/>
        <v/>
      </c>
      <c r="W360" t="str">
        <f t="shared" si="23"/>
        <v/>
      </c>
    </row>
    <row r="361" spans="1:23" x14ac:dyDescent="0.25">
      <c r="A361">
        <v>360</v>
      </c>
      <c r="B361" t="s">
        <v>629</v>
      </c>
      <c r="C361">
        <v>-11.627118318119701</v>
      </c>
      <c r="D361">
        <v>783.80389299060903</v>
      </c>
      <c r="E361">
        <v>-1.48342186382315E-2</v>
      </c>
      <c r="F361">
        <v>0.98816444005570803</v>
      </c>
      <c r="G361">
        <v>-11.6263172001022</v>
      </c>
      <c r="H361">
        <v>783.78053955402697</v>
      </c>
      <c r="I361">
        <v>-1.4833638516615301E-2</v>
      </c>
      <c r="J361">
        <v>0.98816490287486602</v>
      </c>
      <c r="K361">
        <v>-11.738411634873501</v>
      </c>
      <c r="L361">
        <v>784.83708732244395</v>
      </c>
      <c r="M361">
        <v>-1.49564945700009E-2</v>
      </c>
      <c r="N361">
        <v>0.98806688880018201</v>
      </c>
      <c r="O361">
        <v>-12.0529982220891</v>
      </c>
      <c r="P361">
        <v>789.70174159364797</v>
      </c>
      <c r="Q361">
        <v>-1.5262722097795599E-2</v>
      </c>
      <c r="R361">
        <v>0.98782258247380705</v>
      </c>
      <c r="T361" t="str">
        <f t="shared" si="20"/>
        <v/>
      </c>
      <c r="U361" t="str">
        <f t="shared" si="21"/>
        <v/>
      </c>
      <c r="V361" t="str">
        <f t="shared" si="22"/>
        <v/>
      </c>
      <c r="W361" t="str">
        <f t="shared" si="23"/>
        <v/>
      </c>
    </row>
    <row r="362" spans="1:23" x14ac:dyDescent="0.25">
      <c r="A362">
        <v>361</v>
      </c>
      <c r="B362" t="s">
        <v>630</v>
      </c>
      <c r="C362">
        <v>-11.627118318119701</v>
      </c>
      <c r="D362">
        <v>783.80389299061096</v>
      </c>
      <c r="E362">
        <v>-1.48342186382314E-2</v>
      </c>
      <c r="F362">
        <v>0.98816444005570803</v>
      </c>
      <c r="G362">
        <v>-11.6263172001021</v>
      </c>
      <c r="H362">
        <v>783.78053955402402</v>
      </c>
      <c r="I362">
        <v>-1.4833638516615399E-2</v>
      </c>
      <c r="J362">
        <v>0.98816490287486602</v>
      </c>
      <c r="K362">
        <v>-11.738411634873501</v>
      </c>
      <c r="L362">
        <v>784.83708732244304</v>
      </c>
      <c r="M362">
        <v>-1.4956494570001E-2</v>
      </c>
      <c r="N362">
        <v>0.98806688880018201</v>
      </c>
      <c r="O362">
        <v>-12.0529982220891</v>
      </c>
      <c r="P362">
        <v>789.70174159364603</v>
      </c>
      <c r="Q362">
        <v>-1.52627220977957E-2</v>
      </c>
      <c r="R362">
        <v>0.98782258247380705</v>
      </c>
      <c r="T362" t="str">
        <f t="shared" si="20"/>
        <v/>
      </c>
      <c r="U362" t="str">
        <f t="shared" si="21"/>
        <v/>
      </c>
      <c r="V362" t="str">
        <f t="shared" si="22"/>
        <v/>
      </c>
      <c r="W362" t="str">
        <f t="shared" si="23"/>
        <v/>
      </c>
    </row>
    <row r="363" spans="1:23" x14ac:dyDescent="0.25">
      <c r="A363">
        <v>362</v>
      </c>
      <c r="B363" t="s">
        <v>631</v>
      </c>
      <c r="C363">
        <v>-11.627118318119701</v>
      </c>
      <c r="D363">
        <v>783.80389299061096</v>
      </c>
      <c r="E363">
        <v>-1.48342186382315E-2</v>
      </c>
      <c r="F363">
        <v>0.98816444005570803</v>
      </c>
      <c r="G363">
        <v>-11.6263172001022</v>
      </c>
      <c r="H363">
        <v>783.78053955402697</v>
      </c>
      <c r="I363">
        <v>-1.4833638516615301E-2</v>
      </c>
      <c r="J363">
        <v>0.98816490287486602</v>
      </c>
      <c r="K363">
        <v>-11.738411634873501</v>
      </c>
      <c r="L363">
        <v>784.83708732244702</v>
      </c>
      <c r="M363">
        <v>-1.49564945700009E-2</v>
      </c>
      <c r="N363">
        <v>0.98806688880018201</v>
      </c>
      <c r="O363">
        <v>-12.0529982220891</v>
      </c>
      <c r="P363">
        <v>789.70174159364694</v>
      </c>
      <c r="Q363">
        <v>-1.5262722097795599E-2</v>
      </c>
      <c r="R363">
        <v>0.98782258247380705</v>
      </c>
      <c r="T363" t="str">
        <f t="shared" si="20"/>
        <v/>
      </c>
      <c r="U363" t="str">
        <f t="shared" si="21"/>
        <v/>
      </c>
      <c r="V363" t="str">
        <f t="shared" si="22"/>
        <v/>
      </c>
      <c r="W363" t="str">
        <f t="shared" si="23"/>
        <v/>
      </c>
    </row>
    <row r="364" spans="1:23" x14ac:dyDescent="0.25">
      <c r="A364">
        <v>363</v>
      </c>
      <c r="B364" t="s">
        <v>632</v>
      </c>
      <c r="C364">
        <v>-11.627118318119701</v>
      </c>
      <c r="D364">
        <v>783.80389299060698</v>
      </c>
      <c r="E364">
        <v>-1.48342186382315E-2</v>
      </c>
      <c r="F364">
        <v>0.98816444005570803</v>
      </c>
      <c r="G364">
        <v>-11.6263172001021</v>
      </c>
      <c r="H364">
        <v>783.78053955402197</v>
      </c>
      <c r="I364">
        <v>-1.4833638516615399E-2</v>
      </c>
      <c r="J364">
        <v>0.98816490287486602</v>
      </c>
      <c r="K364">
        <v>-11.738411634873501</v>
      </c>
      <c r="L364">
        <v>784.83708732244099</v>
      </c>
      <c r="M364">
        <v>-1.4956494570001E-2</v>
      </c>
      <c r="N364">
        <v>0.98806688880018201</v>
      </c>
      <c r="O364">
        <v>-12.0529982220891</v>
      </c>
      <c r="P364">
        <v>789.70174159365001</v>
      </c>
      <c r="Q364">
        <v>-1.5262722097795599E-2</v>
      </c>
      <c r="R364">
        <v>0.98782258247380705</v>
      </c>
      <c r="T364" t="str">
        <f t="shared" si="20"/>
        <v/>
      </c>
      <c r="U364" t="str">
        <f t="shared" si="21"/>
        <v/>
      </c>
      <c r="V364" t="str">
        <f t="shared" si="22"/>
        <v/>
      </c>
      <c r="W364" t="str">
        <f t="shared" si="23"/>
        <v/>
      </c>
    </row>
    <row r="365" spans="1:23" x14ac:dyDescent="0.25">
      <c r="A365">
        <v>364</v>
      </c>
      <c r="B365" t="s">
        <v>633</v>
      </c>
      <c r="C365">
        <v>-11.627118318119701</v>
      </c>
      <c r="D365">
        <v>783.80389299060698</v>
      </c>
      <c r="E365">
        <v>-1.48342186382315E-2</v>
      </c>
      <c r="F365">
        <v>0.98816444005570803</v>
      </c>
      <c r="G365">
        <v>-11.6263172001021</v>
      </c>
      <c r="H365">
        <v>783.78053955402197</v>
      </c>
      <c r="I365">
        <v>-1.4833638516615399E-2</v>
      </c>
      <c r="J365">
        <v>0.98816490287486602</v>
      </c>
      <c r="K365">
        <v>-11.738411634873501</v>
      </c>
      <c r="L365">
        <v>784.83708732243997</v>
      </c>
      <c r="M365">
        <v>-1.4956494570001E-2</v>
      </c>
      <c r="N365">
        <v>0.98806688880018201</v>
      </c>
      <c r="O365">
        <v>-12.0529982220891</v>
      </c>
      <c r="P365">
        <v>789.70174159365104</v>
      </c>
      <c r="Q365">
        <v>-1.5262722097795599E-2</v>
      </c>
      <c r="R365">
        <v>0.98782258247380705</v>
      </c>
      <c r="T365" t="str">
        <f t="shared" si="20"/>
        <v/>
      </c>
      <c r="U365" t="str">
        <f t="shared" si="21"/>
        <v/>
      </c>
      <c r="V365" t="str">
        <f t="shared" si="22"/>
        <v/>
      </c>
      <c r="W365" t="str">
        <f t="shared" si="23"/>
        <v/>
      </c>
    </row>
    <row r="366" spans="1:23" x14ac:dyDescent="0.25">
      <c r="A366">
        <v>365</v>
      </c>
      <c r="B366" t="s">
        <v>634</v>
      </c>
      <c r="C366">
        <v>-11.627118318119701</v>
      </c>
      <c r="D366">
        <v>783.80389299061198</v>
      </c>
      <c r="E366">
        <v>-1.48342186382314E-2</v>
      </c>
      <c r="F366">
        <v>0.98816444005570803</v>
      </c>
      <c r="G366">
        <v>-11.6263172001021</v>
      </c>
      <c r="H366">
        <v>783.78053955402197</v>
      </c>
      <c r="I366">
        <v>-1.4833638516615399E-2</v>
      </c>
      <c r="J366">
        <v>0.98816490287486602</v>
      </c>
      <c r="K366">
        <v>-11.738411634873501</v>
      </c>
      <c r="L366">
        <v>784.837087322446</v>
      </c>
      <c r="M366">
        <v>-1.49564945700009E-2</v>
      </c>
      <c r="N366">
        <v>0.98806688880018201</v>
      </c>
      <c r="O366">
        <v>-12.0529982220891</v>
      </c>
      <c r="P366">
        <v>789.70174159364603</v>
      </c>
      <c r="Q366">
        <v>-1.52627220977957E-2</v>
      </c>
      <c r="R366">
        <v>0.98782258247380705</v>
      </c>
      <c r="T366" t="str">
        <f t="shared" si="20"/>
        <v/>
      </c>
      <c r="U366" t="str">
        <f t="shared" si="21"/>
        <v/>
      </c>
      <c r="V366" t="str">
        <f t="shared" si="22"/>
        <v/>
      </c>
      <c r="W366" t="str">
        <f t="shared" si="23"/>
        <v/>
      </c>
    </row>
    <row r="367" spans="1:23" x14ac:dyDescent="0.25">
      <c r="A367">
        <v>366</v>
      </c>
      <c r="B367" t="s">
        <v>635</v>
      </c>
      <c r="C367">
        <v>-11.627118318119701</v>
      </c>
      <c r="D367">
        <v>783.80389299060903</v>
      </c>
      <c r="E367">
        <v>-1.48342186382315E-2</v>
      </c>
      <c r="F367">
        <v>0.98816444005570803</v>
      </c>
      <c r="G367">
        <v>-11.6263172001021</v>
      </c>
      <c r="H367">
        <v>783.78053955402697</v>
      </c>
      <c r="I367">
        <v>-1.4833638516615301E-2</v>
      </c>
      <c r="J367">
        <v>0.98816490287486602</v>
      </c>
      <c r="K367">
        <v>-11.738411634873501</v>
      </c>
      <c r="L367">
        <v>784.83708732243895</v>
      </c>
      <c r="M367">
        <v>-1.4956494570001E-2</v>
      </c>
      <c r="N367">
        <v>0.98806688880018201</v>
      </c>
      <c r="O367">
        <v>-12.0529982220891</v>
      </c>
      <c r="P367">
        <v>789.70174159364694</v>
      </c>
      <c r="Q367">
        <v>-1.5262722097795599E-2</v>
      </c>
      <c r="R367">
        <v>0.98782258247380705</v>
      </c>
      <c r="T367" t="str">
        <f t="shared" si="20"/>
        <v/>
      </c>
      <c r="U367" t="str">
        <f t="shared" si="21"/>
        <v/>
      </c>
      <c r="V367" t="str">
        <f t="shared" si="22"/>
        <v/>
      </c>
      <c r="W367" t="str">
        <f t="shared" si="23"/>
        <v/>
      </c>
    </row>
    <row r="368" spans="1:23" x14ac:dyDescent="0.25">
      <c r="A368">
        <v>367</v>
      </c>
      <c r="B368" t="s">
        <v>636</v>
      </c>
      <c r="C368">
        <v>-11.627118318119701</v>
      </c>
      <c r="D368">
        <v>783.80389299060505</v>
      </c>
      <c r="E368">
        <v>-1.48342186382315E-2</v>
      </c>
      <c r="F368">
        <v>0.98816444005570803</v>
      </c>
      <c r="G368">
        <v>-11.6263172001022</v>
      </c>
      <c r="H368">
        <v>783.780539554028</v>
      </c>
      <c r="I368">
        <v>-1.4833638516615301E-2</v>
      </c>
      <c r="J368">
        <v>0.98816490287486602</v>
      </c>
      <c r="K368">
        <v>-11.738411634873501</v>
      </c>
      <c r="L368">
        <v>784.83708732244099</v>
      </c>
      <c r="M368">
        <v>-1.4956494570001E-2</v>
      </c>
      <c r="N368">
        <v>0.98806688880018201</v>
      </c>
      <c r="O368">
        <v>-12.0529982220891</v>
      </c>
      <c r="P368">
        <v>789.70174159364797</v>
      </c>
      <c r="Q368">
        <v>-1.5262722097795599E-2</v>
      </c>
      <c r="R368">
        <v>0.98782258247380705</v>
      </c>
      <c r="T368" t="str">
        <f t="shared" si="20"/>
        <v/>
      </c>
      <c r="U368" t="str">
        <f t="shared" si="21"/>
        <v/>
      </c>
      <c r="V368" t="str">
        <f t="shared" si="22"/>
        <v/>
      </c>
      <c r="W368" t="str">
        <f t="shared" si="23"/>
        <v/>
      </c>
    </row>
    <row r="369" spans="1:23" x14ac:dyDescent="0.25">
      <c r="A369">
        <v>368</v>
      </c>
      <c r="B369" t="s">
        <v>637</v>
      </c>
      <c r="C369">
        <v>-11.627118318119701</v>
      </c>
      <c r="D369">
        <v>783.80389299061301</v>
      </c>
      <c r="E369">
        <v>-1.48342186382314E-2</v>
      </c>
      <c r="F369">
        <v>0.98816444005570803</v>
      </c>
      <c r="G369">
        <v>-11.6263172001021</v>
      </c>
      <c r="H369">
        <v>783.78053955402197</v>
      </c>
      <c r="I369">
        <v>-1.4833638516615399E-2</v>
      </c>
      <c r="J369">
        <v>0.98816490287486602</v>
      </c>
      <c r="K369">
        <v>-11.738411634873501</v>
      </c>
      <c r="L369">
        <v>784.83708732244099</v>
      </c>
      <c r="M369">
        <v>-1.4956494570001E-2</v>
      </c>
      <c r="N369">
        <v>0.98806688880018201</v>
      </c>
      <c r="O369">
        <v>-12.0529982220891</v>
      </c>
      <c r="P369">
        <v>789.70174159364899</v>
      </c>
      <c r="Q369">
        <v>-1.5262722097795599E-2</v>
      </c>
      <c r="R369">
        <v>0.98782258247380705</v>
      </c>
      <c r="T369" t="str">
        <f t="shared" si="20"/>
        <v/>
      </c>
      <c r="U369" t="str">
        <f t="shared" si="21"/>
        <v/>
      </c>
      <c r="V369" t="str">
        <f t="shared" si="22"/>
        <v/>
      </c>
      <c r="W369" t="str">
        <f t="shared" si="23"/>
        <v/>
      </c>
    </row>
    <row r="370" spans="1:23" x14ac:dyDescent="0.25">
      <c r="A370">
        <v>369</v>
      </c>
      <c r="B370" t="s">
        <v>638</v>
      </c>
      <c r="C370">
        <v>-11.627118318119701</v>
      </c>
      <c r="D370">
        <v>783.80389299061596</v>
      </c>
      <c r="E370">
        <v>-1.48342186382314E-2</v>
      </c>
      <c r="F370">
        <v>0.98816444005570803</v>
      </c>
      <c r="G370">
        <v>-11.6263172001021</v>
      </c>
      <c r="H370">
        <v>783.78053955402299</v>
      </c>
      <c r="I370">
        <v>-1.4833638516615399E-2</v>
      </c>
      <c r="J370">
        <v>0.98816490287486602</v>
      </c>
      <c r="K370">
        <v>-11.738411634873501</v>
      </c>
      <c r="L370">
        <v>784.83708732243997</v>
      </c>
      <c r="M370">
        <v>-1.4956494570001E-2</v>
      </c>
      <c r="N370">
        <v>0.98806688880018201</v>
      </c>
      <c r="O370">
        <v>-12.0529982220891</v>
      </c>
      <c r="P370">
        <v>789.70174159364694</v>
      </c>
      <c r="Q370">
        <v>-1.5262722097795599E-2</v>
      </c>
      <c r="R370">
        <v>0.98782258247380705</v>
      </c>
      <c r="T370" t="str">
        <f t="shared" si="20"/>
        <v/>
      </c>
      <c r="U370" t="str">
        <f t="shared" si="21"/>
        <v/>
      </c>
      <c r="V370" t="str">
        <f t="shared" si="22"/>
        <v/>
      </c>
      <c r="W370" t="str">
        <f t="shared" si="23"/>
        <v/>
      </c>
    </row>
    <row r="371" spans="1:23" x14ac:dyDescent="0.25">
      <c r="A371">
        <v>370</v>
      </c>
      <c r="B371" t="s">
        <v>639</v>
      </c>
      <c r="C371">
        <v>-11.627118318119701</v>
      </c>
      <c r="D371">
        <v>783.80389299060698</v>
      </c>
      <c r="E371">
        <v>-1.48342186382315E-2</v>
      </c>
      <c r="F371">
        <v>0.98816444005570803</v>
      </c>
      <c r="G371">
        <v>-11.6263172001021</v>
      </c>
      <c r="H371">
        <v>783.78053955402197</v>
      </c>
      <c r="I371">
        <v>-1.4833638516615399E-2</v>
      </c>
      <c r="J371">
        <v>0.98816490287486602</v>
      </c>
      <c r="K371">
        <v>-11.738411634873501</v>
      </c>
      <c r="L371">
        <v>784.83708732244304</v>
      </c>
      <c r="M371">
        <v>-1.49564945700009E-2</v>
      </c>
      <c r="N371">
        <v>0.98806688880018201</v>
      </c>
      <c r="O371">
        <v>-12.0529982220891</v>
      </c>
      <c r="P371">
        <v>789.70174159364603</v>
      </c>
      <c r="Q371">
        <v>-1.52627220977957E-2</v>
      </c>
      <c r="R371">
        <v>0.98782258247380705</v>
      </c>
      <c r="T371" t="str">
        <f t="shared" si="20"/>
        <v/>
      </c>
      <c r="U371" t="str">
        <f t="shared" si="21"/>
        <v/>
      </c>
      <c r="V371" t="str">
        <f t="shared" si="22"/>
        <v/>
      </c>
      <c r="W371" t="str">
        <f t="shared" si="23"/>
        <v/>
      </c>
    </row>
    <row r="372" spans="1:23" x14ac:dyDescent="0.25">
      <c r="A372">
        <v>371</v>
      </c>
      <c r="B372" t="s">
        <v>640</v>
      </c>
      <c r="C372">
        <v>-11.627118318119701</v>
      </c>
      <c r="D372">
        <v>783.80389299061403</v>
      </c>
      <c r="E372">
        <v>-1.48342186382314E-2</v>
      </c>
      <c r="F372">
        <v>0.98816444005570803</v>
      </c>
      <c r="G372">
        <v>-11.6263172001022</v>
      </c>
      <c r="H372">
        <v>783.78053955402697</v>
      </c>
      <c r="I372">
        <v>-1.4833638516615301E-2</v>
      </c>
      <c r="J372">
        <v>0.98816490287486602</v>
      </c>
      <c r="K372">
        <v>-11.738411634873501</v>
      </c>
      <c r="L372">
        <v>784.83708732244202</v>
      </c>
      <c r="M372">
        <v>-1.4956494570001E-2</v>
      </c>
      <c r="N372">
        <v>0.98806688880018201</v>
      </c>
      <c r="O372">
        <v>-12.0529982220891</v>
      </c>
      <c r="P372">
        <v>789.70174159364797</v>
      </c>
      <c r="Q372">
        <v>-1.5262722097795599E-2</v>
      </c>
      <c r="R372">
        <v>0.98782258247380705</v>
      </c>
      <c r="T372" t="str">
        <f t="shared" si="20"/>
        <v/>
      </c>
      <c r="U372" t="str">
        <f t="shared" si="21"/>
        <v/>
      </c>
      <c r="V372" t="str">
        <f t="shared" si="22"/>
        <v/>
      </c>
      <c r="W372" t="str">
        <f t="shared" si="23"/>
        <v/>
      </c>
    </row>
    <row r="373" spans="1:23" x14ac:dyDescent="0.25">
      <c r="A373">
        <v>372</v>
      </c>
      <c r="B373" t="s">
        <v>641</v>
      </c>
      <c r="C373">
        <v>-11.627118318119701</v>
      </c>
      <c r="D373">
        <v>783.80389299060698</v>
      </c>
      <c r="E373">
        <v>-1.48342186382315E-2</v>
      </c>
      <c r="F373">
        <v>0.98816444005570803</v>
      </c>
      <c r="G373">
        <v>-11.6263172001022</v>
      </c>
      <c r="H373">
        <v>783.780539554028</v>
      </c>
      <c r="I373">
        <v>-1.4833638516615301E-2</v>
      </c>
      <c r="J373">
        <v>0.98816490287486602</v>
      </c>
      <c r="K373">
        <v>-11.738411634873501</v>
      </c>
      <c r="L373">
        <v>784.83708732244202</v>
      </c>
      <c r="M373">
        <v>-1.4956494570001E-2</v>
      </c>
      <c r="N373">
        <v>0.98806688880018201</v>
      </c>
      <c r="O373">
        <v>-12.0529982220891</v>
      </c>
      <c r="P373">
        <v>789.70174159364603</v>
      </c>
      <c r="Q373">
        <v>-1.5262722097795599E-2</v>
      </c>
      <c r="R373">
        <v>0.98782258247380705</v>
      </c>
      <c r="T373" t="str">
        <f t="shared" si="20"/>
        <v/>
      </c>
      <c r="U373" t="str">
        <f t="shared" si="21"/>
        <v/>
      </c>
      <c r="V373" t="str">
        <f t="shared" si="22"/>
        <v/>
      </c>
      <c r="W373" t="str">
        <f t="shared" si="23"/>
        <v/>
      </c>
    </row>
    <row r="374" spans="1:23" x14ac:dyDescent="0.25">
      <c r="A374">
        <v>373</v>
      </c>
      <c r="B374" t="s">
        <v>642</v>
      </c>
      <c r="C374">
        <v>-11.627118318119701</v>
      </c>
      <c r="D374">
        <v>783.80389299060698</v>
      </c>
      <c r="E374">
        <v>-1.48342186382315E-2</v>
      </c>
      <c r="F374">
        <v>0.98816444005570803</v>
      </c>
      <c r="G374">
        <v>-11.6263172001022</v>
      </c>
      <c r="H374">
        <v>783.78053955402697</v>
      </c>
      <c r="I374">
        <v>-1.4833638516615301E-2</v>
      </c>
      <c r="J374">
        <v>0.98816490287486602</v>
      </c>
      <c r="K374">
        <v>-11.738411634873501</v>
      </c>
      <c r="L374">
        <v>784.83708732244099</v>
      </c>
      <c r="M374">
        <v>-1.4956494570001E-2</v>
      </c>
      <c r="N374">
        <v>0.98806688880018201</v>
      </c>
      <c r="O374">
        <v>-12.0529982220891</v>
      </c>
      <c r="P374">
        <v>789.70174159365001</v>
      </c>
      <c r="Q374">
        <v>-1.5262722097795599E-2</v>
      </c>
      <c r="R374">
        <v>0.98782258247380705</v>
      </c>
      <c r="T374" t="str">
        <f t="shared" si="20"/>
        <v/>
      </c>
      <c r="U374" t="str">
        <f t="shared" si="21"/>
        <v/>
      </c>
      <c r="V374" t="str">
        <f t="shared" si="22"/>
        <v/>
      </c>
      <c r="W374" t="str">
        <f t="shared" si="23"/>
        <v/>
      </c>
    </row>
    <row r="375" spans="1:23" x14ac:dyDescent="0.25">
      <c r="A375">
        <v>374</v>
      </c>
      <c r="B375" t="s">
        <v>643</v>
      </c>
      <c r="C375">
        <v>-11.627118318119701</v>
      </c>
      <c r="D375">
        <v>783.80389299060698</v>
      </c>
      <c r="E375">
        <v>-1.48342186382315E-2</v>
      </c>
      <c r="F375">
        <v>0.98816444005570803</v>
      </c>
      <c r="G375">
        <v>-11.6263172001021</v>
      </c>
      <c r="H375">
        <v>783.78053955402697</v>
      </c>
      <c r="I375">
        <v>-1.4833638516615301E-2</v>
      </c>
      <c r="J375">
        <v>0.98816490287486602</v>
      </c>
      <c r="K375">
        <v>-11.738411634873501</v>
      </c>
      <c r="L375">
        <v>784.83708732244202</v>
      </c>
      <c r="M375">
        <v>-1.4956494570001E-2</v>
      </c>
      <c r="N375">
        <v>0.98806688880018201</v>
      </c>
      <c r="O375">
        <v>-12.0529982220891</v>
      </c>
      <c r="P375">
        <v>789.70174159364797</v>
      </c>
      <c r="Q375">
        <v>-1.5262722097795599E-2</v>
      </c>
      <c r="R375">
        <v>0.98782258247380705</v>
      </c>
      <c r="T375" t="str">
        <f t="shared" si="20"/>
        <v/>
      </c>
      <c r="U375" t="str">
        <f t="shared" si="21"/>
        <v/>
      </c>
      <c r="V375" t="str">
        <f t="shared" si="22"/>
        <v/>
      </c>
      <c r="W375" t="str">
        <f t="shared" si="23"/>
        <v/>
      </c>
    </row>
    <row r="376" spans="1:23" x14ac:dyDescent="0.25">
      <c r="A376">
        <v>375</v>
      </c>
      <c r="B376" t="s">
        <v>644</v>
      </c>
      <c r="C376">
        <v>-11.627118318119701</v>
      </c>
      <c r="D376">
        <v>783.80389299060505</v>
      </c>
      <c r="E376">
        <v>-1.4834218638231599E-2</v>
      </c>
      <c r="F376">
        <v>0.98816444005570803</v>
      </c>
      <c r="G376">
        <v>-11.6263172001021</v>
      </c>
      <c r="H376">
        <v>783.78053955402299</v>
      </c>
      <c r="I376">
        <v>-1.4833638516615399E-2</v>
      </c>
      <c r="J376">
        <v>0.98816490287486602</v>
      </c>
      <c r="K376">
        <v>-11.738411634873501</v>
      </c>
      <c r="L376">
        <v>784.83708732243997</v>
      </c>
      <c r="M376">
        <v>-1.4956494570001E-2</v>
      </c>
      <c r="N376">
        <v>0.98806688880018201</v>
      </c>
      <c r="O376">
        <v>-12.0529982220891</v>
      </c>
      <c r="P376">
        <v>789.70174159365001</v>
      </c>
      <c r="Q376">
        <v>-1.5262722097795599E-2</v>
      </c>
      <c r="R376">
        <v>0.98782258247380705</v>
      </c>
      <c r="T376" t="str">
        <f t="shared" si="20"/>
        <v/>
      </c>
      <c r="U376" t="str">
        <f t="shared" si="21"/>
        <v/>
      </c>
      <c r="V376" t="str">
        <f t="shared" si="22"/>
        <v/>
      </c>
      <c r="W376" t="str">
        <f t="shared" si="23"/>
        <v/>
      </c>
    </row>
    <row r="377" spans="1:23" x14ac:dyDescent="0.25">
      <c r="A377">
        <v>376</v>
      </c>
      <c r="B377" t="s">
        <v>645</v>
      </c>
      <c r="C377">
        <v>-11.627118318119701</v>
      </c>
      <c r="D377">
        <v>783.80389299061403</v>
      </c>
      <c r="E377">
        <v>-1.48342186382314E-2</v>
      </c>
      <c r="F377">
        <v>0.98816444005570803</v>
      </c>
      <c r="G377">
        <v>-11.6263172001021</v>
      </c>
      <c r="H377">
        <v>783.78053955402197</v>
      </c>
      <c r="I377">
        <v>-1.4833638516615399E-2</v>
      </c>
      <c r="J377">
        <v>0.98816490287486602</v>
      </c>
      <c r="K377">
        <v>-11.738411634873501</v>
      </c>
      <c r="L377">
        <v>784.83708732243997</v>
      </c>
      <c r="M377">
        <v>-1.4956494570001E-2</v>
      </c>
      <c r="N377">
        <v>0.98806688880018201</v>
      </c>
      <c r="O377">
        <v>-12.0529982220891</v>
      </c>
      <c r="P377">
        <v>789.70174159365001</v>
      </c>
      <c r="Q377">
        <v>-1.5262722097795599E-2</v>
      </c>
      <c r="R377">
        <v>0.98782258247380705</v>
      </c>
      <c r="T377" t="str">
        <f t="shared" si="20"/>
        <v/>
      </c>
      <c r="U377" t="str">
        <f t="shared" si="21"/>
        <v/>
      </c>
      <c r="V377" t="str">
        <f t="shared" si="22"/>
        <v/>
      </c>
      <c r="W377" t="str">
        <f t="shared" si="23"/>
        <v/>
      </c>
    </row>
    <row r="378" spans="1:23" x14ac:dyDescent="0.25">
      <c r="A378">
        <v>377</v>
      </c>
      <c r="B378" t="s">
        <v>646</v>
      </c>
      <c r="C378">
        <v>-11.627118318119701</v>
      </c>
      <c r="D378">
        <v>783.80389299060698</v>
      </c>
      <c r="E378">
        <v>-1.48342186382315E-2</v>
      </c>
      <c r="F378">
        <v>0.98816444005570803</v>
      </c>
      <c r="G378">
        <v>-11.6263172001022</v>
      </c>
      <c r="H378">
        <v>783.78053955402697</v>
      </c>
      <c r="I378">
        <v>-1.4833638516615301E-2</v>
      </c>
      <c r="J378">
        <v>0.98816490287486602</v>
      </c>
      <c r="K378">
        <v>-11.738411634873501</v>
      </c>
      <c r="L378">
        <v>784.83708732243895</v>
      </c>
      <c r="M378">
        <v>-1.4956494570001E-2</v>
      </c>
      <c r="N378">
        <v>0.98806688880018201</v>
      </c>
      <c r="O378">
        <v>-12.0529982220891</v>
      </c>
      <c r="P378">
        <v>789.70174159364899</v>
      </c>
      <c r="Q378">
        <v>-1.5262722097795599E-2</v>
      </c>
      <c r="R378">
        <v>0.98782258247380705</v>
      </c>
      <c r="T378" t="str">
        <f t="shared" si="20"/>
        <v/>
      </c>
      <c r="U378" t="str">
        <f t="shared" si="21"/>
        <v/>
      </c>
      <c r="V378" t="str">
        <f t="shared" si="22"/>
        <v/>
      </c>
      <c r="W378" t="str">
        <f t="shared" si="23"/>
        <v/>
      </c>
    </row>
    <row r="379" spans="1:23" x14ac:dyDescent="0.25">
      <c r="A379">
        <v>378</v>
      </c>
      <c r="B379" t="s">
        <v>647</v>
      </c>
      <c r="C379">
        <v>-11.627118318119701</v>
      </c>
      <c r="D379">
        <v>783.80389299061301</v>
      </c>
      <c r="E379">
        <v>-1.48342186382314E-2</v>
      </c>
      <c r="F379">
        <v>0.98816444005570803</v>
      </c>
      <c r="G379">
        <v>-11.6263172001022</v>
      </c>
      <c r="H379">
        <v>783.78053955402595</v>
      </c>
      <c r="I379">
        <v>-1.4833638516615301E-2</v>
      </c>
      <c r="J379">
        <v>0.98816490287486602</v>
      </c>
      <c r="K379">
        <v>-11.738411634873501</v>
      </c>
      <c r="L379">
        <v>784.83708732244099</v>
      </c>
      <c r="M379">
        <v>-1.4956494570001E-2</v>
      </c>
      <c r="N379">
        <v>0.98806688880018201</v>
      </c>
      <c r="O379">
        <v>-12.0529982220891</v>
      </c>
      <c r="P379">
        <v>789.70174159365001</v>
      </c>
      <c r="Q379">
        <v>-1.5262722097795599E-2</v>
      </c>
      <c r="R379">
        <v>0.98782258247380705</v>
      </c>
      <c r="T379" t="str">
        <f t="shared" si="20"/>
        <v/>
      </c>
      <c r="U379" t="str">
        <f t="shared" si="21"/>
        <v/>
      </c>
      <c r="V379" t="str">
        <f t="shared" si="22"/>
        <v/>
      </c>
      <c r="W379" t="str">
        <f t="shared" si="23"/>
        <v/>
      </c>
    </row>
    <row r="380" spans="1:23" x14ac:dyDescent="0.25">
      <c r="A380">
        <v>379</v>
      </c>
      <c r="B380" t="s">
        <v>648</v>
      </c>
      <c r="C380">
        <v>-11.627118318119701</v>
      </c>
      <c r="D380">
        <v>783.80389299060403</v>
      </c>
      <c r="E380">
        <v>-1.4834218638231599E-2</v>
      </c>
      <c r="F380">
        <v>0.98816444005570803</v>
      </c>
      <c r="G380">
        <v>-11.6263172001022</v>
      </c>
      <c r="H380">
        <v>783.78053955402402</v>
      </c>
      <c r="I380">
        <v>-1.4833638516615399E-2</v>
      </c>
      <c r="J380">
        <v>0.98816490287486602</v>
      </c>
      <c r="K380">
        <v>-11.738411634873501</v>
      </c>
      <c r="L380">
        <v>784.83708732243895</v>
      </c>
      <c r="M380">
        <v>-1.4956494570001E-2</v>
      </c>
      <c r="N380">
        <v>0.98806688880018201</v>
      </c>
      <c r="O380">
        <v>-12.0529982220891</v>
      </c>
      <c r="P380">
        <v>789.70174159365104</v>
      </c>
      <c r="Q380">
        <v>-1.5262722097795599E-2</v>
      </c>
      <c r="R380">
        <v>0.98782258247380705</v>
      </c>
      <c r="T380" t="str">
        <f t="shared" si="20"/>
        <v/>
      </c>
      <c r="U380" t="str">
        <f t="shared" si="21"/>
        <v/>
      </c>
      <c r="V380" t="str">
        <f t="shared" si="22"/>
        <v/>
      </c>
      <c r="W380" t="str">
        <f t="shared" si="23"/>
        <v/>
      </c>
    </row>
    <row r="381" spans="1:23" x14ac:dyDescent="0.25">
      <c r="A381">
        <v>380</v>
      </c>
      <c r="B381" t="s">
        <v>649</v>
      </c>
      <c r="C381">
        <v>-11.627118318119701</v>
      </c>
      <c r="D381">
        <v>783.80389299061198</v>
      </c>
      <c r="E381">
        <v>-1.48342186382314E-2</v>
      </c>
      <c r="F381">
        <v>0.98816444005570803</v>
      </c>
      <c r="G381">
        <v>-11.6263172001021</v>
      </c>
      <c r="H381">
        <v>783.78053955402504</v>
      </c>
      <c r="I381">
        <v>-1.4833638516615301E-2</v>
      </c>
      <c r="J381">
        <v>0.98816490287486602</v>
      </c>
      <c r="K381">
        <v>-11.738411634873501</v>
      </c>
      <c r="L381">
        <v>784.83708732244304</v>
      </c>
      <c r="M381">
        <v>-1.4956494570001E-2</v>
      </c>
      <c r="N381">
        <v>0.98806688880018201</v>
      </c>
      <c r="O381">
        <v>-12.0529982220891</v>
      </c>
      <c r="P381">
        <v>789.70174159364797</v>
      </c>
      <c r="Q381">
        <v>-1.5262722097795599E-2</v>
      </c>
      <c r="R381">
        <v>0.98782258247380705</v>
      </c>
      <c r="T381" t="str">
        <f t="shared" si="20"/>
        <v/>
      </c>
      <c r="U381" t="str">
        <f t="shared" si="21"/>
        <v/>
      </c>
      <c r="V381" t="str">
        <f t="shared" si="22"/>
        <v/>
      </c>
      <c r="W381" t="str">
        <f t="shared" si="23"/>
        <v/>
      </c>
    </row>
    <row r="382" spans="1:23" x14ac:dyDescent="0.25">
      <c r="A382">
        <v>381</v>
      </c>
      <c r="B382" t="s">
        <v>650</v>
      </c>
      <c r="C382">
        <v>-11.627118318119701</v>
      </c>
      <c r="D382">
        <v>783.80389299060505</v>
      </c>
      <c r="E382">
        <v>-1.48342186382315E-2</v>
      </c>
      <c r="F382">
        <v>0.98816444005570803</v>
      </c>
      <c r="G382">
        <v>-11.6263172001021</v>
      </c>
      <c r="H382">
        <v>783.78053955401697</v>
      </c>
      <c r="I382">
        <v>-1.48336385166155E-2</v>
      </c>
      <c r="J382">
        <v>0.98816490287486602</v>
      </c>
      <c r="K382">
        <v>-11.738411634873501</v>
      </c>
      <c r="L382">
        <v>784.83708732243997</v>
      </c>
      <c r="M382">
        <v>-1.4956494570001E-2</v>
      </c>
      <c r="N382">
        <v>0.98806688880018201</v>
      </c>
      <c r="O382">
        <v>-12.0529982220891</v>
      </c>
      <c r="P382">
        <v>789.70174159365001</v>
      </c>
      <c r="Q382">
        <v>-1.5262722097795599E-2</v>
      </c>
      <c r="R382">
        <v>0.98782258247380705</v>
      </c>
      <c r="T382" t="str">
        <f t="shared" si="20"/>
        <v/>
      </c>
      <c r="U382" t="str">
        <f t="shared" si="21"/>
        <v/>
      </c>
      <c r="V382" t="str">
        <f t="shared" si="22"/>
        <v/>
      </c>
      <c r="W382" t="str">
        <f t="shared" si="23"/>
        <v/>
      </c>
    </row>
    <row r="383" spans="1:23" x14ac:dyDescent="0.25">
      <c r="A383">
        <v>382</v>
      </c>
      <c r="B383" t="s">
        <v>651</v>
      </c>
      <c r="C383">
        <v>-11.627118318119701</v>
      </c>
      <c r="D383">
        <v>783.80389299061505</v>
      </c>
      <c r="E383">
        <v>-1.48342186382314E-2</v>
      </c>
      <c r="F383">
        <v>0.98816444005570803</v>
      </c>
      <c r="G383">
        <v>-11.6263172001021</v>
      </c>
      <c r="H383">
        <v>783.78053955401799</v>
      </c>
      <c r="I383">
        <v>-1.48336385166155E-2</v>
      </c>
      <c r="J383">
        <v>0.98816490287486602</v>
      </c>
      <c r="K383">
        <v>-11.738411634873501</v>
      </c>
      <c r="L383">
        <v>784.83708732244304</v>
      </c>
      <c r="M383">
        <v>-1.4956494570001E-2</v>
      </c>
      <c r="N383">
        <v>0.98806688880018201</v>
      </c>
      <c r="O383">
        <v>-12.0529982220891</v>
      </c>
      <c r="P383">
        <v>789.70174159365399</v>
      </c>
      <c r="Q383">
        <v>-1.52627220977955E-2</v>
      </c>
      <c r="R383">
        <v>0.98782258247380705</v>
      </c>
      <c r="T383" t="str">
        <f t="shared" si="20"/>
        <v/>
      </c>
      <c r="U383" t="str">
        <f t="shared" si="21"/>
        <v/>
      </c>
      <c r="V383" t="str">
        <f t="shared" si="22"/>
        <v/>
      </c>
      <c r="W383" t="str">
        <f t="shared" si="23"/>
        <v/>
      </c>
    </row>
    <row r="384" spans="1:23" x14ac:dyDescent="0.25">
      <c r="A384">
        <v>383</v>
      </c>
      <c r="B384" t="s">
        <v>652</v>
      </c>
      <c r="C384">
        <v>2.82214861648787</v>
      </c>
      <c r="D384">
        <v>1.0663516183531001</v>
      </c>
      <c r="E384">
        <v>2.6465460059473198</v>
      </c>
      <c r="F384">
        <v>8.1318443115664992E-3</v>
      </c>
      <c r="G384">
        <v>2.8229166971406601</v>
      </c>
      <c r="H384">
        <v>1.06632152880541</v>
      </c>
      <c r="I384">
        <v>2.6473409950778501</v>
      </c>
      <c r="J384">
        <v>8.1127501559351608E-3</v>
      </c>
      <c r="K384">
        <v>2.7140112308009301</v>
      </c>
      <c r="L384">
        <v>1.06657790801165</v>
      </c>
      <c r="M384">
        <v>2.54459726796749</v>
      </c>
      <c r="N384">
        <v>1.0940383697268999E-2</v>
      </c>
      <c r="O384">
        <v>2.4098005581378699</v>
      </c>
      <c r="P384">
        <v>1.0660089574112599</v>
      </c>
      <c r="Q384">
        <v>2.26058190354229</v>
      </c>
      <c r="R384">
        <v>2.3785159393737799E-2</v>
      </c>
      <c r="T384" t="str">
        <f t="shared" si="20"/>
        <v>**</v>
      </c>
      <c r="U384" t="str">
        <f t="shared" si="21"/>
        <v>**</v>
      </c>
      <c r="V384" t="str">
        <f t="shared" si="22"/>
        <v>*</v>
      </c>
      <c r="W384" t="str">
        <f t="shared" si="23"/>
        <v>*</v>
      </c>
    </row>
    <row r="385" spans="1:23" x14ac:dyDescent="0.25">
      <c r="A385">
        <v>384</v>
      </c>
      <c r="B385" t="s">
        <v>653</v>
      </c>
      <c r="C385">
        <v>-11.6314280296475</v>
      </c>
      <c r="D385">
        <v>830.49034601693995</v>
      </c>
      <c r="E385">
        <v>-1.40054945676759E-2</v>
      </c>
      <c r="F385">
        <v>0.98882559743630405</v>
      </c>
      <c r="G385">
        <v>-11.6300815752163</v>
      </c>
      <c r="H385">
        <v>830.50897606400304</v>
      </c>
      <c r="I385">
        <v>-1.40035591551753E-2</v>
      </c>
      <c r="J385">
        <v>0.988827141520631</v>
      </c>
      <c r="K385">
        <v>-11.725200690628</v>
      </c>
      <c r="L385">
        <v>831.11225646970104</v>
      </c>
      <c r="M385">
        <v>-1.41078423514446E-2</v>
      </c>
      <c r="N385">
        <v>0.98874394378720598</v>
      </c>
      <c r="O385">
        <v>-12.0619972229357</v>
      </c>
      <c r="P385">
        <v>836.71922211561605</v>
      </c>
      <c r="Q385">
        <v>-1.4415824214528399E-2</v>
      </c>
      <c r="R385">
        <v>0.98849823480447496</v>
      </c>
      <c r="T385" t="str">
        <f t="shared" si="20"/>
        <v/>
      </c>
      <c r="U385" t="str">
        <f t="shared" si="21"/>
        <v/>
      </c>
      <c r="V385" t="str">
        <f t="shared" si="22"/>
        <v/>
      </c>
      <c r="W385" t="str">
        <f t="shared" si="23"/>
        <v/>
      </c>
    </row>
    <row r="386" spans="1:23" x14ac:dyDescent="0.25">
      <c r="A386">
        <v>385</v>
      </c>
      <c r="B386" t="s">
        <v>654</v>
      </c>
      <c r="C386">
        <v>-11.6314280296475</v>
      </c>
      <c r="D386">
        <v>830.49034601693495</v>
      </c>
      <c r="E386">
        <v>-1.40054945676759E-2</v>
      </c>
      <c r="F386">
        <v>0.98882559743630405</v>
      </c>
      <c r="G386">
        <v>-11.6300815752163</v>
      </c>
      <c r="H386">
        <v>830.50897606401099</v>
      </c>
      <c r="I386">
        <v>-1.40035591551752E-2</v>
      </c>
      <c r="J386">
        <v>0.988827141520631</v>
      </c>
      <c r="K386">
        <v>-11.725200690628</v>
      </c>
      <c r="L386">
        <v>831.11225646970604</v>
      </c>
      <c r="M386">
        <v>-1.41078423514446E-2</v>
      </c>
      <c r="N386">
        <v>0.98874394378720598</v>
      </c>
      <c r="O386">
        <v>-12.0619972229357</v>
      </c>
      <c r="P386">
        <v>836.71922211562003</v>
      </c>
      <c r="Q386">
        <v>-1.4415824214528399E-2</v>
      </c>
      <c r="R386">
        <v>0.98849823480447496</v>
      </c>
      <c r="T386" t="str">
        <f t="shared" si="20"/>
        <v/>
      </c>
      <c r="U386" t="str">
        <f t="shared" si="21"/>
        <v/>
      </c>
      <c r="V386" t="str">
        <f t="shared" si="22"/>
        <v/>
      </c>
      <c r="W386" t="str">
        <f t="shared" si="23"/>
        <v/>
      </c>
    </row>
    <row r="387" spans="1:23" x14ac:dyDescent="0.25">
      <c r="A387">
        <v>386</v>
      </c>
      <c r="B387" t="s">
        <v>655</v>
      </c>
      <c r="C387">
        <v>-11.6314280296475</v>
      </c>
      <c r="D387">
        <v>830.49034601694302</v>
      </c>
      <c r="E387">
        <v>-1.4005494567675801E-2</v>
      </c>
      <c r="F387">
        <v>0.98882559743630405</v>
      </c>
      <c r="G387">
        <v>-11.6300815752163</v>
      </c>
      <c r="H387">
        <v>830.50897606400599</v>
      </c>
      <c r="I387">
        <v>-1.40035591551753E-2</v>
      </c>
      <c r="J387">
        <v>0.988827141520631</v>
      </c>
      <c r="K387">
        <v>-11.725200690628</v>
      </c>
      <c r="L387">
        <v>831.11225646970695</v>
      </c>
      <c r="M387">
        <v>-1.4107842351444499E-2</v>
      </c>
      <c r="N387">
        <v>0.98874394378720598</v>
      </c>
      <c r="O387">
        <v>-12.0619972229357</v>
      </c>
      <c r="P387">
        <v>836.71922211561298</v>
      </c>
      <c r="Q387">
        <v>-1.44158242145285E-2</v>
      </c>
      <c r="R387">
        <v>0.98849823480447496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656</v>
      </c>
      <c r="C388">
        <v>-11.6314280296475</v>
      </c>
      <c r="D388">
        <v>830.49034601693995</v>
      </c>
      <c r="E388">
        <v>-1.40054945676759E-2</v>
      </c>
      <c r="F388">
        <v>0.98882559743630405</v>
      </c>
      <c r="G388">
        <v>-11.6300815752163</v>
      </c>
      <c r="H388">
        <v>830.50897606400702</v>
      </c>
      <c r="I388">
        <v>-1.40035591551752E-2</v>
      </c>
      <c r="J388">
        <v>0.988827141520631</v>
      </c>
      <c r="K388">
        <v>-11.725200690628</v>
      </c>
      <c r="L388">
        <v>831.11225646970797</v>
      </c>
      <c r="M388">
        <v>-1.4107842351444499E-2</v>
      </c>
      <c r="N388">
        <v>0.98874394378720598</v>
      </c>
      <c r="O388">
        <v>-12.0619972229357</v>
      </c>
      <c r="P388">
        <v>836.71922211561503</v>
      </c>
      <c r="Q388">
        <v>-1.4415824214528399E-2</v>
      </c>
      <c r="R388">
        <v>0.98849823480447496</v>
      </c>
      <c r="T388" t="str">
        <f t="shared" si="24"/>
        <v/>
      </c>
      <c r="U388" t="str">
        <f t="shared" si="25"/>
        <v/>
      </c>
      <c r="V388" t="str">
        <f t="shared" si="26"/>
        <v/>
      </c>
      <c r="W388" t="str">
        <f t="shared" si="27"/>
        <v/>
      </c>
    </row>
    <row r="389" spans="1:23" x14ac:dyDescent="0.25">
      <c r="A389">
        <v>388</v>
      </c>
      <c r="B389" t="s">
        <v>657</v>
      </c>
      <c r="C389">
        <v>-11.6314280296475</v>
      </c>
      <c r="D389">
        <v>830.49034601693995</v>
      </c>
      <c r="E389">
        <v>-1.40054945676759E-2</v>
      </c>
      <c r="F389">
        <v>0.98882559743630405</v>
      </c>
      <c r="G389">
        <v>-11.6300815752163</v>
      </c>
      <c r="H389">
        <v>830.50897606400497</v>
      </c>
      <c r="I389">
        <v>-1.40035591551753E-2</v>
      </c>
      <c r="J389">
        <v>0.988827141520631</v>
      </c>
      <c r="K389">
        <v>-11.725200690628</v>
      </c>
      <c r="L389">
        <v>831.11225646970399</v>
      </c>
      <c r="M389">
        <v>-1.41078423514446E-2</v>
      </c>
      <c r="N389">
        <v>0.98874394378720598</v>
      </c>
      <c r="O389">
        <v>-12.0619972229357</v>
      </c>
      <c r="P389">
        <v>836.71922211561196</v>
      </c>
      <c r="Q389">
        <v>-1.44158242145285E-2</v>
      </c>
      <c r="R389">
        <v>0.98849823480447496</v>
      </c>
      <c r="T389" t="str">
        <f t="shared" si="24"/>
        <v/>
      </c>
      <c r="U389" t="str">
        <f t="shared" si="25"/>
        <v/>
      </c>
      <c r="V389" t="str">
        <f t="shared" si="26"/>
        <v/>
      </c>
      <c r="W389" t="str">
        <f t="shared" si="27"/>
        <v/>
      </c>
    </row>
    <row r="390" spans="1:23" x14ac:dyDescent="0.25">
      <c r="A390">
        <v>389</v>
      </c>
      <c r="B390" t="s">
        <v>658</v>
      </c>
      <c r="C390">
        <v>-11.6314280296475</v>
      </c>
      <c r="D390">
        <v>830.490346016942</v>
      </c>
      <c r="E390">
        <v>-1.4005494567675801E-2</v>
      </c>
      <c r="F390">
        <v>0.98882559743630405</v>
      </c>
      <c r="G390">
        <v>-11.6300815752163</v>
      </c>
      <c r="H390">
        <v>830.50897606400702</v>
      </c>
      <c r="I390">
        <v>-1.40035591551752E-2</v>
      </c>
      <c r="J390">
        <v>0.988827141520631</v>
      </c>
      <c r="K390">
        <v>-11.725200690628</v>
      </c>
      <c r="L390">
        <v>831.11225646971002</v>
      </c>
      <c r="M390">
        <v>-1.4107842351444499E-2</v>
      </c>
      <c r="N390">
        <v>0.98874394378720598</v>
      </c>
      <c r="O390">
        <v>-12.0619972229357</v>
      </c>
      <c r="P390">
        <v>836.71922211561605</v>
      </c>
      <c r="Q390">
        <v>-1.4415824214528399E-2</v>
      </c>
      <c r="R390">
        <v>0.98849823480447496</v>
      </c>
      <c r="T390" t="str">
        <f t="shared" si="24"/>
        <v/>
      </c>
      <c r="U390" t="str">
        <f t="shared" si="25"/>
        <v/>
      </c>
      <c r="V390" t="str">
        <f t="shared" si="26"/>
        <v/>
      </c>
      <c r="W390" t="str">
        <f t="shared" si="27"/>
        <v/>
      </c>
    </row>
    <row r="391" spans="1:23" x14ac:dyDescent="0.25">
      <c r="A391">
        <v>390</v>
      </c>
      <c r="B391" t="s">
        <v>659</v>
      </c>
      <c r="C391">
        <v>2.9500620782723201</v>
      </c>
      <c r="D391">
        <v>1.0755689001341699</v>
      </c>
      <c r="E391">
        <v>2.7427922822092698</v>
      </c>
      <c r="F391">
        <v>6.09192076785067E-3</v>
      </c>
      <c r="G391">
        <v>2.9514989349137202</v>
      </c>
      <c r="H391">
        <v>1.07553851186118</v>
      </c>
      <c r="I391">
        <v>2.7442057186834399</v>
      </c>
      <c r="J391">
        <v>6.0657512565632102E-3</v>
      </c>
      <c r="K391">
        <v>2.8585040617250201</v>
      </c>
      <c r="L391">
        <v>1.07587122915934</v>
      </c>
      <c r="M391">
        <v>2.6569202561152099</v>
      </c>
      <c r="N391">
        <v>7.8858093943340209E-3</v>
      </c>
      <c r="O391">
        <v>2.53249005299151</v>
      </c>
      <c r="P391">
        <v>1.07496403114182</v>
      </c>
      <c r="Q391">
        <v>2.3558835269134701</v>
      </c>
      <c r="R391">
        <v>1.8478710625959401E-2</v>
      </c>
      <c r="T391" t="str">
        <f t="shared" si="24"/>
        <v>**</v>
      </c>
      <c r="U391" t="str">
        <f t="shared" si="25"/>
        <v>**</v>
      </c>
      <c r="V391" t="str">
        <f t="shared" si="26"/>
        <v>**</v>
      </c>
      <c r="W391" t="str">
        <f t="shared" si="27"/>
        <v>*</v>
      </c>
    </row>
    <row r="392" spans="1:23" x14ac:dyDescent="0.25">
      <c r="A392">
        <v>391</v>
      </c>
      <c r="B392" t="s">
        <v>660</v>
      </c>
      <c r="C392">
        <v>-11.639281653479401</v>
      </c>
      <c r="D392">
        <v>885.42797965954799</v>
      </c>
      <c r="E392">
        <v>-1.31453736733673E-2</v>
      </c>
      <c r="F392">
        <v>0.98951181136222299</v>
      </c>
      <c r="G392">
        <v>-11.635067040244699</v>
      </c>
      <c r="H392">
        <v>885.41689430879603</v>
      </c>
      <c r="I392">
        <v>-1.3140778219877599E-2</v>
      </c>
      <c r="J392">
        <v>0.98951547768693704</v>
      </c>
      <c r="K392">
        <v>-11.7287578653744</v>
      </c>
      <c r="L392">
        <v>886.18732166678399</v>
      </c>
      <c r="M392">
        <v>-1.32350774814905E-2</v>
      </c>
      <c r="N392">
        <v>0.98944024430466204</v>
      </c>
      <c r="O392">
        <v>-12.0830817476376</v>
      </c>
      <c r="P392">
        <v>893.49884765546801</v>
      </c>
      <c r="Q392">
        <v>-1.3523332211724101E-2</v>
      </c>
      <c r="R392">
        <v>0.98921027089052704</v>
      </c>
      <c r="T392" t="str">
        <f t="shared" si="24"/>
        <v/>
      </c>
      <c r="U392" t="str">
        <f t="shared" si="25"/>
        <v/>
      </c>
      <c r="V392" t="str">
        <f t="shared" si="26"/>
        <v/>
      </c>
      <c r="W392" t="str">
        <f t="shared" si="27"/>
        <v/>
      </c>
    </row>
    <row r="393" spans="1:23" x14ac:dyDescent="0.25">
      <c r="A393">
        <v>392</v>
      </c>
      <c r="B393" t="s">
        <v>661</v>
      </c>
      <c r="C393">
        <v>-11.639281653479401</v>
      </c>
      <c r="D393">
        <v>885.42797965955401</v>
      </c>
      <c r="E393">
        <v>-1.3145373673367201E-2</v>
      </c>
      <c r="F393">
        <v>0.98951181136222299</v>
      </c>
      <c r="G393">
        <v>-11.635067040244699</v>
      </c>
      <c r="H393">
        <v>885.41689430879899</v>
      </c>
      <c r="I393">
        <v>-1.3140778219877599E-2</v>
      </c>
      <c r="J393">
        <v>0.98951547768693704</v>
      </c>
      <c r="K393">
        <v>-11.7287578653744</v>
      </c>
      <c r="L393">
        <v>886.18732166678296</v>
      </c>
      <c r="M393">
        <v>-1.32350774814905E-2</v>
      </c>
      <c r="N393">
        <v>0.98944024430466204</v>
      </c>
      <c r="O393">
        <v>-12.0830817476376</v>
      </c>
      <c r="P393">
        <v>893.49884765546506</v>
      </c>
      <c r="Q393">
        <v>-1.35233322117242E-2</v>
      </c>
      <c r="R393">
        <v>0.98921027089052704</v>
      </c>
      <c r="T393" t="str">
        <f t="shared" si="24"/>
        <v/>
      </c>
      <c r="U393" t="str">
        <f t="shared" si="25"/>
        <v/>
      </c>
      <c r="V393" t="str">
        <f t="shared" si="26"/>
        <v/>
      </c>
      <c r="W393" t="str">
        <f t="shared" si="27"/>
        <v/>
      </c>
    </row>
    <row r="394" spans="1:23" x14ac:dyDescent="0.25">
      <c r="A394">
        <v>393</v>
      </c>
      <c r="B394" t="s">
        <v>662</v>
      </c>
      <c r="C394">
        <v>-11.639281653479401</v>
      </c>
      <c r="D394">
        <v>885.42797965954696</v>
      </c>
      <c r="E394">
        <v>-1.31453736733673E-2</v>
      </c>
      <c r="F394">
        <v>0.98951181136222299</v>
      </c>
      <c r="G394">
        <v>-11.635067040244699</v>
      </c>
      <c r="H394">
        <v>885.41689430880001</v>
      </c>
      <c r="I394">
        <v>-1.3140778219877599E-2</v>
      </c>
      <c r="J394">
        <v>0.98951547768693704</v>
      </c>
      <c r="K394">
        <v>-11.7287578653744</v>
      </c>
      <c r="L394">
        <v>886.18732166678001</v>
      </c>
      <c r="M394">
        <v>-1.32350774814905E-2</v>
      </c>
      <c r="N394">
        <v>0.98944024430466204</v>
      </c>
      <c r="O394">
        <v>-12.0830817476376</v>
      </c>
      <c r="P394">
        <v>893.49884765546506</v>
      </c>
      <c r="Q394">
        <v>-1.35233322117242E-2</v>
      </c>
      <c r="R394">
        <v>0.98921027089052704</v>
      </c>
      <c r="T394" t="str">
        <f t="shared" si="24"/>
        <v/>
      </c>
      <c r="U394" t="str">
        <f t="shared" si="25"/>
        <v/>
      </c>
      <c r="V394" t="str">
        <f t="shared" si="26"/>
        <v/>
      </c>
      <c r="W394" t="str">
        <f t="shared" si="27"/>
        <v/>
      </c>
    </row>
    <row r="395" spans="1:23" x14ac:dyDescent="0.25">
      <c r="A395">
        <v>394</v>
      </c>
      <c r="B395" t="s">
        <v>663</v>
      </c>
      <c r="C395">
        <v>3.0918409110056602</v>
      </c>
      <c r="D395">
        <v>1.0877654375272401</v>
      </c>
      <c r="E395">
        <v>2.8423783329926202</v>
      </c>
      <c r="F395">
        <v>4.4778318680578598E-3</v>
      </c>
      <c r="G395">
        <v>3.0961871265415799</v>
      </c>
      <c r="H395">
        <v>1.0877780094148399</v>
      </c>
      <c r="I395">
        <v>2.8463409811043499</v>
      </c>
      <c r="J395">
        <v>4.42248112117293E-3</v>
      </c>
      <c r="K395">
        <v>3.00516056636364</v>
      </c>
      <c r="L395">
        <v>1.08823796260613</v>
      </c>
      <c r="M395">
        <v>2.7614921272980002</v>
      </c>
      <c r="N395">
        <v>5.7537903768045103E-3</v>
      </c>
      <c r="O395">
        <v>2.6632225461579</v>
      </c>
      <c r="P395">
        <v>1.08669671058064</v>
      </c>
      <c r="Q395">
        <v>2.45075053621437</v>
      </c>
      <c r="R395">
        <v>1.4255871528284199E-2</v>
      </c>
      <c r="T395" t="str">
        <f t="shared" si="24"/>
        <v>**</v>
      </c>
      <c r="U395" t="str">
        <f t="shared" si="25"/>
        <v>**</v>
      </c>
      <c r="V395" t="str">
        <f t="shared" si="26"/>
        <v>**</v>
      </c>
      <c r="W395" t="str">
        <f t="shared" si="27"/>
        <v>*</v>
      </c>
    </row>
    <row r="396" spans="1:23" x14ac:dyDescent="0.25">
      <c r="A396">
        <v>395</v>
      </c>
      <c r="B396" t="s">
        <v>664</v>
      </c>
      <c r="C396">
        <v>-11.6923751551076</v>
      </c>
      <c r="D396">
        <v>955.81626054642697</v>
      </c>
      <c r="E396">
        <v>-1.22328690541666E-2</v>
      </c>
      <c r="F396">
        <v>0.99023982607172101</v>
      </c>
      <c r="G396">
        <v>-11.686685674122099</v>
      </c>
      <c r="H396">
        <v>955.66740742562899</v>
      </c>
      <c r="I396">
        <v>-1.2228821013791399E-2</v>
      </c>
      <c r="J396">
        <v>0.99024305569906301</v>
      </c>
      <c r="K396">
        <v>-11.788847435759701</v>
      </c>
      <c r="L396">
        <v>957.08612284003004</v>
      </c>
      <c r="M396">
        <v>-1.2317436387832901E-2</v>
      </c>
      <c r="N396">
        <v>0.99017235618521204</v>
      </c>
      <c r="O396">
        <v>-12.083430901500099</v>
      </c>
      <c r="P396">
        <v>963.76197422923701</v>
      </c>
      <c r="Q396">
        <v>-1.2537775119384399E-2</v>
      </c>
      <c r="R396">
        <v>0.98999656488911703</v>
      </c>
      <c r="T396" t="str">
        <f t="shared" si="24"/>
        <v/>
      </c>
      <c r="U396" t="str">
        <f t="shared" si="25"/>
        <v/>
      </c>
      <c r="V396" t="str">
        <f t="shared" si="26"/>
        <v/>
      </c>
      <c r="W396" t="str">
        <f t="shared" si="27"/>
        <v/>
      </c>
    </row>
    <row r="397" spans="1:23" x14ac:dyDescent="0.25">
      <c r="A397">
        <v>396</v>
      </c>
      <c r="B397" t="s">
        <v>665</v>
      </c>
      <c r="C397">
        <v>3.2176191044948301</v>
      </c>
      <c r="D397">
        <v>1.1027748122213701</v>
      </c>
      <c r="E397">
        <v>2.9177480922088002</v>
      </c>
      <c r="F397">
        <v>3.5256905319928601E-3</v>
      </c>
      <c r="G397">
        <v>3.2233552102334002</v>
      </c>
      <c r="H397">
        <v>1.1028748815624001</v>
      </c>
      <c r="I397">
        <v>2.9226843988567501</v>
      </c>
      <c r="J397">
        <v>3.4702806740987201E-3</v>
      </c>
      <c r="K397">
        <v>3.12424439776209</v>
      </c>
      <c r="L397">
        <v>1.10288206094871</v>
      </c>
      <c r="M397">
        <v>2.83280008659727</v>
      </c>
      <c r="N397">
        <v>4.6142233300073797E-3</v>
      </c>
      <c r="O397">
        <v>2.84309347285798</v>
      </c>
      <c r="P397">
        <v>1.1033533884095801</v>
      </c>
      <c r="Q397">
        <v>2.5767750411825299</v>
      </c>
      <c r="R397">
        <v>9.9726830441314793E-3</v>
      </c>
      <c r="T397" t="str">
        <f t="shared" si="24"/>
        <v>**</v>
      </c>
      <c r="U397" t="str">
        <f t="shared" si="25"/>
        <v>**</v>
      </c>
      <c r="V397" t="str">
        <f t="shared" si="26"/>
        <v>**</v>
      </c>
      <c r="W397" t="str">
        <f t="shared" si="27"/>
        <v>**</v>
      </c>
    </row>
    <row r="398" spans="1:23" x14ac:dyDescent="0.25">
      <c r="A398">
        <v>397</v>
      </c>
      <c r="B398" t="s">
        <v>666</v>
      </c>
      <c r="C398">
        <v>-11.722422296531301</v>
      </c>
      <c r="D398">
        <v>1050.4467466344599</v>
      </c>
      <c r="E398">
        <v>-1.1159463660665199E-2</v>
      </c>
      <c r="F398">
        <v>0.991096221042016</v>
      </c>
      <c r="G398">
        <v>-11.714707926289501</v>
      </c>
      <c r="H398">
        <v>1049.7903468899301</v>
      </c>
      <c r="I398">
        <v>-1.11590928236243E-2</v>
      </c>
      <c r="J398">
        <v>0.99109651690874301</v>
      </c>
      <c r="K398">
        <v>-11.825902577538701</v>
      </c>
      <c r="L398">
        <v>1052.23057368381</v>
      </c>
      <c r="M398">
        <v>-1.1238888959609601E-2</v>
      </c>
      <c r="N398">
        <v>0.99103285279626396</v>
      </c>
      <c r="O398">
        <v>-12.0787327735103</v>
      </c>
      <c r="P398">
        <v>1058.0933654866501</v>
      </c>
      <c r="Q398">
        <v>-1.1415564228545101E-2</v>
      </c>
      <c r="R398">
        <v>0.99089189537022404</v>
      </c>
      <c r="T398" t="str">
        <f t="shared" si="24"/>
        <v/>
      </c>
      <c r="U398" t="str">
        <f t="shared" si="25"/>
        <v/>
      </c>
      <c r="V398" t="str">
        <f t="shared" si="26"/>
        <v/>
      </c>
      <c r="W398" t="str">
        <f t="shared" si="27"/>
        <v/>
      </c>
    </row>
    <row r="399" spans="1:23" x14ac:dyDescent="0.25">
      <c r="A399">
        <v>398</v>
      </c>
      <c r="B399" t="s">
        <v>667</v>
      </c>
      <c r="C399">
        <v>-11.722422296531301</v>
      </c>
      <c r="D399">
        <v>1050.4467466344599</v>
      </c>
      <c r="E399">
        <v>-1.1159463660665199E-2</v>
      </c>
      <c r="F399">
        <v>0.991096221042016</v>
      </c>
      <c r="G399">
        <v>-11.714707926289501</v>
      </c>
      <c r="H399">
        <v>1049.7903468899201</v>
      </c>
      <c r="I399">
        <v>-1.11590928236244E-2</v>
      </c>
      <c r="J399">
        <v>0.99109651690874301</v>
      </c>
      <c r="K399">
        <v>-11.825902577538701</v>
      </c>
      <c r="L399">
        <v>1052.23057368382</v>
      </c>
      <c r="M399">
        <v>-1.1238888959609601E-2</v>
      </c>
      <c r="N399">
        <v>0.99103285279626396</v>
      </c>
      <c r="O399">
        <v>-12.0787327735103</v>
      </c>
      <c r="P399">
        <v>1058.0933654866501</v>
      </c>
      <c r="Q399">
        <v>-1.1415564228545101E-2</v>
      </c>
      <c r="R399">
        <v>0.99089189537022404</v>
      </c>
      <c r="T399" t="str">
        <f t="shared" si="24"/>
        <v/>
      </c>
      <c r="U399" t="str">
        <f t="shared" si="25"/>
        <v/>
      </c>
      <c r="V399" t="str">
        <f t="shared" si="26"/>
        <v/>
      </c>
      <c r="W399" t="str">
        <f t="shared" si="27"/>
        <v/>
      </c>
    </row>
    <row r="400" spans="1:23" x14ac:dyDescent="0.25">
      <c r="A400">
        <v>399</v>
      </c>
      <c r="B400" t="s">
        <v>668</v>
      </c>
      <c r="C400">
        <v>-11.722422296531301</v>
      </c>
      <c r="D400">
        <v>1050.4467466344599</v>
      </c>
      <c r="E400">
        <v>-1.11594636606653E-2</v>
      </c>
      <c r="F400">
        <v>0.991096221042016</v>
      </c>
      <c r="G400">
        <v>-11.714707926289501</v>
      </c>
      <c r="H400">
        <v>1049.7903468899301</v>
      </c>
      <c r="I400">
        <v>-1.11590928236243E-2</v>
      </c>
      <c r="J400">
        <v>0.99109651690874301</v>
      </c>
      <c r="K400">
        <v>-11.825902577538701</v>
      </c>
      <c r="L400">
        <v>1052.23057368382</v>
      </c>
      <c r="M400">
        <v>-1.1238888959609601E-2</v>
      </c>
      <c r="N400">
        <v>0.99103285279626396</v>
      </c>
      <c r="O400">
        <v>-12.0787327735103</v>
      </c>
      <c r="P400">
        <v>1058.0933654866601</v>
      </c>
      <c r="Q400">
        <v>-1.1415564228545101E-2</v>
      </c>
      <c r="R400">
        <v>0.99089189537022404</v>
      </c>
      <c r="T400" t="str">
        <f t="shared" si="24"/>
        <v/>
      </c>
      <c r="U400" t="str">
        <f t="shared" si="25"/>
        <v/>
      </c>
      <c r="V400" t="str">
        <f t="shared" si="26"/>
        <v/>
      </c>
      <c r="W400" t="str">
        <f t="shared" si="27"/>
        <v/>
      </c>
    </row>
    <row r="401" spans="1:23" x14ac:dyDescent="0.25">
      <c r="A401">
        <v>400</v>
      </c>
      <c r="B401" t="s">
        <v>669</v>
      </c>
      <c r="C401">
        <v>3.4175326853561598</v>
      </c>
      <c r="D401">
        <v>1.12694884661184</v>
      </c>
      <c r="E401">
        <v>3.0325535144127902</v>
      </c>
      <c r="F401">
        <v>2.4249409651494799E-3</v>
      </c>
      <c r="G401">
        <v>3.42456200675776</v>
      </c>
      <c r="H401">
        <v>1.1271226157977701</v>
      </c>
      <c r="I401">
        <v>3.03832250259115</v>
      </c>
      <c r="J401">
        <v>2.3789920577261302E-3</v>
      </c>
      <c r="K401">
        <v>3.3176103651632398</v>
      </c>
      <c r="L401">
        <v>1.1268579467777</v>
      </c>
      <c r="M401">
        <v>2.94412474496017</v>
      </c>
      <c r="N401">
        <v>3.2386943099172402E-3</v>
      </c>
      <c r="O401">
        <v>3.0764278708078101</v>
      </c>
      <c r="P401">
        <v>1.12814353926036</v>
      </c>
      <c r="Q401">
        <v>2.7269826611113701</v>
      </c>
      <c r="R401">
        <v>6.3916397618428997E-3</v>
      </c>
      <c r="T401" t="str">
        <f t="shared" si="24"/>
        <v>**</v>
      </c>
      <c r="U401" t="str">
        <f t="shared" si="25"/>
        <v>**</v>
      </c>
      <c r="V401" t="str">
        <f t="shared" si="26"/>
        <v>**</v>
      </c>
      <c r="W401" t="str">
        <f t="shared" si="27"/>
        <v>**</v>
      </c>
    </row>
    <row r="402" spans="1:23" x14ac:dyDescent="0.25">
      <c r="A402">
        <v>401</v>
      </c>
      <c r="B402" t="s">
        <v>670</v>
      </c>
      <c r="C402">
        <v>-11.685891597681699</v>
      </c>
      <c r="D402">
        <v>1169.81996076111</v>
      </c>
      <c r="E402">
        <v>-9.9894787143815396E-3</v>
      </c>
      <c r="F402">
        <v>0.99202968172280503</v>
      </c>
      <c r="G402">
        <v>-11.6751289566804</v>
      </c>
      <c r="H402">
        <v>1169.5911097877299</v>
      </c>
      <c r="I402">
        <v>-9.9822312763640404E-3</v>
      </c>
      <c r="J402">
        <v>0.99203546405339804</v>
      </c>
      <c r="K402">
        <v>-11.778592416254799</v>
      </c>
      <c r="L402">
        <v>1174.8332775644601</v>
      </c>
      <c r="M402">
        <v>-1.0025756540258101E-2</v>
      </c>
      <c r="N402">
        <v>0.99200073765508501</v>
      </c>
      <c r="O402">
        <v>-12.038800503601699</v>
      </c>
      <c r="P402">
        <v>1180.4516525056599</v>
      </c>
      <c r="Q402">
        <v>-1.01984697789594E-2</v>
      </c>
      <c r="R402">
        <v>0.99186293947409598</v>
      </c>
      <c r="T402" t="str">
        <f t="shared" si="24"/>
        <v/>
      </c>
      <c r="U402" t="str">
        <f t="shared" si="25"/>
        <v/>
      </c>
      <c r="V402" t="str">
        <f t="shared" si="26"/>
        <v/>
      </c>
      <c r="W402" t="str">
        <f t="shared" si="27"/>
        <v/>
      </c>
    </row>
    <row r="403" spans="1:23" x14ac:dyDescent="0.25">
      <c r="B403" t="s">
        <v>671</v>
      </c>
      <c r="C403">
        <v>-11.685891597681699</v>
      </c>
      <c r="D403">
        <v>1169.81996076111</v>
      </c>
      <c r="E403">
        <v>-9.9894787143815205E-3</v>
      </c>
      <c r="F403">
        <v>0.99202968172280503</v>
      </c>
      <c r="G403">
        <v>-11.6751289566804</v>
      </c>
      <c r="H403">
        <v>1169.5911097877099</v>
      </c>
      <c r="I403">
        <v>-9.9822312763641497E-3</v>
      </c>
      <c r="J403">
        <v>0.99203546405339804</v>
      </c>
      <c r="K403">
        <v>-11.778592416254799</v>
      </c>
      <c r="L403">
        <v>1174.8332775644701</v>
      </c>
      <c r="M403">
        <v>-1.0025756540258101E-2</v>
      </c>
      <c r="N403">
        <v>0.99200073765508501</v>
      </c>
      <c r="O403">
        <v>-12.038800503601699</v>
      </c>
      <c r="P403">
        <v>1180.4516525056599</v>
      </c>
      <c r="Q403">
        <v>-1.01984697789594E-2</v>
      </c>
      <c r="R403">
        <v>0.99186293947409598</v>
      </c>
    </row>
    <row r="404" spans="1:23" x14ac:dyDescent="0.25">
      <c r="B404" t="s">
        <v>672</v>
      </c>
      <c r="C404">
        <v>-11.685891597681699</v>
      </c>
      <c r="D404">
        <v>1169.8199607611</v>
      </c>
      <c r="E404">
        <v>-9.9894787143815899E-3</v>
      </c>
      <c r="F404">
        <v>0.99202968172280503</v>
      </c>
      <c r="G404">
        <v>-11.6751289566804</v>
      </c>
      <c r="H404">
        <v>1169.5911097877199</v>
      </c>
      <c r="I404">
        <v>-9.9822312763641306E-3</v>
      </c>
      <c r="J404">
        <v>0.99203546405339804</v>
      </c>
      <c r="K404">
        <v>-11.778592416254799</v>
      </c>
      <c r="L404">
        <v>1174.8332775644701</v>
      </c>
      <c r="M404">
        <v>-1.0025756540258101E-2</v>
      </c>
      <c r="N404">
        <v>0.99200073765508501</v>
      </c>
      <c r="O404">
        <v>-12.038800503601699</v>
      </c>
      <c r="P404">
        <v>1180.4516525056599</v>
      </c>
      <c r="Q404">
        <v>-1.0198469778959499E-2</v>
      </c>
      <c r="R404">
        <v>0.99186293947409598</v>
      </c>
    </row>
    <row r="405" spans="1:23" x14ac:dyDescent="0.25">
      <c r="B405" t="s">
        <v>673</v>
      </c>
      <c r="C405">
        <v>-11.685891597681699</v>
      </c>
      <c r="D405">
        <v>1169.81996076112</v>
      </c>
      <c r="E405">
        <v>-9.9894787143814806E-3</v>
      </c>
      <c r="F405">
        <v>0.99202968172280503</v>
      </c>
      <c r="G405">
        <v>-11.6751289566804</v>
      </c>
      <c r="H405">
        <v>1169.5911097877099</v>
      </c>
      <c r="I405">
        <v>-9.9822312763641792E-3</v>
      </c>
      <c r="J405">
        <v>0.99203546405339804</v>
      </c>
      <c r="K405">
        <v>-11.778592416254799</v>
      </c>
      <c r="L405">
        <v>1174.8332775644701</v>
      </c>
      <c r="M405">
        <v>-1.0025756540258101E-2</v>
      </c>
      <c r="N405">
        <v>0.99200073765508501</v>
      </c>
      <c r="O405">
        <v>-12.038800503601699</v>
      </c>
      <c r="P405">
        <v>1180.4516525056599</v>
      </c>
      <c r="Q405">
        <v>-1.0198469778959499E-2</v>
      </c>
      <c r="R405">
        <v>0.99186293947409598</v>
      </c>
    </row>
    <row r="406" spans="1:23" x14ac:dyDescent="0.25">
      <c r="B406" t="s">
        <v>674</v>
      </c>
      <c r="C406">
        <v>-11.685891597681699</v>
      </c>
      <c r="D406">
        <v>1169.81996076111</v>
      </c>
      <c r="E406">
        <v>-9.9894787143815396E-3</v>
      </c>
      <c r="F406">
        <v>0.99202968172280503</v>
      </c>
      <c r="G406">
        <v>-11.6751289566804</v>
      </c>
      <c r="H406">
        <v>1169.5911097877199</v>
      </c>
      <c r="I406">
        <v>-9.9822312763641202E-3</v>
      </c>
      <c r="J406">
        <v>0.99203546405339804</v>
      </c>
      <c r="K406">
        <v>-11.778592416254799</v>
      </c>
      <c r="L406">
        <v>1174.8332775644701</v>
      </c>
      <c r="M406">
        <v>-1.0025756540258101E-2</v>
      </c>
      <c r="N406">
        <v>0.99200073765508501</v>
      </c>
      <c r="O406">
        <v>-12.038800503601699</v>
      </c>
      <c r="P406">
        <v>1180.4516525056599</v>
      </c>
      <c r="Q406">
        <v>-1.0198469778959499E-2</v>
      </c>
      <c r="R406">
        <v>0.99186293947409598</v>
      </c>
    </row>
    <row r="407" spans="1:23" x14ac:dyDescent="0.25">
      <c r="B407" t="s">
        <v>675</v>
      </c>
      <c r="C407">
        <v>-11.685891597681699</v>
      </c>
      <c r="D407">
        <v>1169.81996076111</v>
      </c>
      <c r="E407">
        <v>-9.9894787143815292E-3</v>
      </c>
      <c r="F407">
        <v>0.99202968172280503</v>
      </c>
      <c r="G407">
        <v>-11.6751289566804</v>
      </c>
      <c r="H407">
        <v>1169.5911097877099</v>
      </c>
      <c r="I407">
        <v>-9.9822312763642208E-3</v>
      </c>
      <c r="J407">
        <v>0.99203546405339804</v>
      </c>
      <c r="K407">
        <v>-11.778592416254799</v>
      </c>
      <c r="L407">
        <v>1174.8332775644701</v>
      </c>
      <c r="M407">
        <v>-1.0025756540258101E-2</v>
      </c>
      <c r="N407">
        <v>0.99200073765508501</v>
      </c>
      <c r="O407">
        <v>-12.038800503601699</v>
      </c>
      <c r="P407">
        <v>1180.4516525056599</v>
      </c>
      <c r="Q407">
        <v>-1.0198469778959499E-2</v>
      </c>
      <c r="R407">
        <v>0.99186293947409598</v>
      </c>
    </row>
    <row r="408" spans="1:23" x14ac:dyDescent="0.25">
      <c r="B408" t="s">
        <v>676</v>
      </c>
      <c r="C408">
        <v>-11.685891597681699</v>
      </c>
      <c r="D408">
        <v>1169.81996076111</v>
      </c>
      <c r="E408">
        <v>-9.9894787143815292E-3</v>
      </c>
      <c r="F408">
        <v>0.99202968172280503</v>
      </c>
      <c r="G408">
        <v>-11.6751289566804</v>
      </c>
      <c r="H408">
        <v>1169.5911097877099</v>
      </c>
      <c r="I408">
        <v>-9.9822312763641601E-3</v>
      </c>
      <c r="J408">
        <v>0.99203546405339804</v>
      </c>
      <c r="K408">
        <v>-11.7785924162549</v>
      </c>
      <c r="L408">
        <v>1174.8332775644899</v>
      </c>
      <c r="M408">
        <v>-1.0025756540257899E-2</v>
      </c>
      <c r="N408">
        <v>0.99200073765508601</v>
      </c>
      <c r="O408">
        <v>-12.038800503601699</v>
      </c>
      <c r="P408">
        <v>1180.4516525056699</v>
      </c>
      <c r="Q408">
        <v>-1.01984697789594E-2</v>
      </c>
      <c r="R408">
        <v>0.99186293947409598</v>
      </c>
    </row>
    <row r="409" spans="1:23" x14ac:dyDescent="0.25">
      <c r="B409" t="s">
        <v>677</v>
      </c>
      <c r="C409">
        <v>-11.685891597681699</v>
      </c>
      <c r="D409">
        <v>1169.81996076111</v>
      </c>
      <c r="E409">
        <v>-9.9894787143815205E-3</v>
      </c>
      <c r="F409">
        <v>0.99202968172280503</v>
      </c>
      <c r="G409">
        <v>-11.6751289566804</v>
      </c>
      <c r="H409">
        <v>1169.5911097877099</v>
      </c>
      <c r="I409">
        <v>-9.9822312763641896E-3</v>
      </c>
      <c r="J409">
        <v>0.99203546405339804</v>
      </c>
      <c r="K409">
        <v>-11.778592416254799</v>
      </c>
      <c r="L409">
        <v>1174.8332775644701</v>
      </c>
      <c r="M409">
        <v>-1.0025756540258101E-2</v>
      </c>
      <c r="N409">
        <v>0.99200073765508501</v>
      </c>
      <c r="O409">
        <v>-12.038800503601699</v>
      </c>
      <c r="P409">
        <v>1180.4516525056699</v>
      </c>
      <c r="Q409">
        <v>-1.01984697789594E-2</v>
      </c>
      <c r="R409">
        <v>0.99186293947409598</v>
      </c>
    </row>
    <row r="410" spans="1:23" x14ac:dyDescent="0.25">
      <c r="B410" t="s">
        <v>678</v>
      </c>
      <c r="C410">
        <v>-11.685891597681699</v>
      </c>
      <c r="D410">
        <v>1169.8199607611</v>
      </c>
      <c r="E410">
        <v>-9.9894787143815795E-3</v>
      </c>
      <c r="F410">
        <v>0.99202968172280503</v>
      </c>
      <c r="G410">
        <v>-11.6751289566804</v>
      </c>
      <c r="H410">
        <v>1169.5911097877099</v>
      </c>
      <c r="I410">
        <v>-9.9822312763641792E-3</v>
      </c>
      <c r="J410">
        <v>0.99203546405339804</v>
      </c>
      <c r="K410">
        <v>-11.778592416254799</v>
      </c>
      <c r="L410">
        <v>1174.8332775644899</v>
      </c>
      <c r="M410">
        <v>-1.0025756540258E-2</v>
      </c>
      <c r="N410">
        <v>0.99200073765508601</v>
      </c>
      <c r="O410">
        <v>-12.038800503601699</v>
      </c>
      <c r="P410">
        <v>1180.4516525056599</v>
      </c>
      <c r="Q410">
        <v>-1.0198469778959499E-2</v>
      </c>
      <c r="R410">
        <v>0.99186293947409598</v>
      </c>
    </row>
    <row r="411" spans="1:23" x14ac:dyDescent="0.25">
      <c r="B411" t="s">
        <v>679</v>
      </c>
      <c r="C411">
        <v>3.7346562518265101</v>
      </c>
      <c r="D411">
        <v>1.1649961670453099</v>
      </c>
      <c r="E411">
        <v>3.2057240680013801</v>
      </c>
      <c r="F411">
        <v>1.3472311041518401E-3</v>
      </c>
      <c r="G411">
        <v>3.7456747518029401</v>
      </c>
      <c r="H411">
        <v>1.1652092053391501</v>
      </c>
      <c r="I411">
        <v>3.2145941987410902</v>
      </c>
      <c r="J411">
        <v>1.3062904672945701E-3</v>
      </c>
      <c r="K411">
        <v>3.6494328183575799</v>
      </c>
      <c r="L411">
        <v>1.1644165820232399</v>
      </c>
      <c r="M411">
        <v>3.1341298936300599</v>
      </c>
      <c r="N411">
        <v>1.72364537658951E-3</v>
      </c>
      <c r="O411">
        <v>3.4004394963260598</v>
      </c>
      <c r="P411">
        <v>1.1662448881768499</v>
      </c>
      <c r="Q411">
        <v>2.9157165281486002</v>
      </c>
      <c r="R411">
        <v>3.5487276675227899E-3</v>
      </c>
    </row>
    <row r="412" spans="1:23" x14ac:dyDescent="0.25">
      <c r="B412" t="s">
        <v>680</v>
      </c>
      <c r="C412">
        <v>-11.6657323911584</v>
      </c>
      <c r="D412">
        <v>1364.9225567588401</v>
      </c>
      <c r="E412">
        <v>-8.5468089990833798E-3</v>
      </c>
      <c r="F412">
        <v>0.99318071607804703</v>
      </c>
      <c r="G412">
        <v>-11.6529742518027</v>
      </c>
      <c r="H412">
        <v>1364.86755954465</v>
      </c>
      <c r="I412">
        <v>-8.5378058627830402E-3</v>
      </c>
      <c r="J412">
        <v>0.99318789927941198</v>
      </c>
      <c r="K412">
        <v>-11.7892773512229</v>
      </c>
      <c r="L412">
        <v>1364.8106161918399</v>
      </c>
      <c r="M412">
        <v>-8.6380316883216297E-3</v>
      </c>
      <c r="N412">
        <v>0.99310793358953697</v>
      </c>
      <c r="O412">
        <v>-12.057120019391901</v>
      </c>
      <c r="P412">
        <v>1368.29659359792</v>
      </c>
      <c r="Q412">
        <v>-8.8117737600206993E-3</v>
      </c>
      <c r="R412">
        <v>0.99296931274942302</v>
      </c>
    </row>
    <row r="413" spans="1:23" x14ac:dyDescent="0.25">
      <c r="B413" t="s">
        <v>681</v>
      </c>
      <c r="C413">
        <v>-11.6657323911584</v>
      </c>
      <c r="D413">
        <v>1364.9225567588601</v>
      </c>
      <c r="E413">
        <v>-8.5468089990832895E-3</v>
      </c>
      <c r="F413">
        <v>0.99318071607804703</v>
      </c>
      <c r="G413">
        <v>-11.6529742518027</v>
      </c>
      <c r="H413">
        <v>1364.86755954465</v>
      </c>
      <c r="I413">
        <v>-8.5378058627830402E-3</v>
      </c>
      <c r="J413">
        <v>0.99318789927941198</v>
      </c>
      <c r="K413">
        <v>-11.7892773512229</v>
      </c>
      <c r="L413">
        <v>1364.8106161918499</v>
      </c>
      <c r="M413">
        <v>-8.6380316883216107E-3</v>
      </c>
      <c r="N413">
        <v>0.99310793358953697</v>
      </c>
      <c r="O413">
        <v>-12.057120019391901</v>
      </c>
      <c r="P413">
        <v>1368.29659359794</v>
      </c>
      <c r="Q413">
        <v>-8.8117737600206195E-3</v>
      </c>
      <c r="R413">
        <v>0.99296931274942302</v>
      </c>
    </row>
    <row r="414" spans="1:23" x14ac:dyDescent="0.25">
      <c r="B414" t="s">
        <v>682</v>
      </c>
      <c r="C414">
        <v>-11.6657323911584</v>
      </c>
      <c r="D414">
        <v>1364.9225567588701</v>
      </c>
      <c r="E414">
        <v>-8.5468089990832392E-3</v>
      </c>
      <c r="F414">
        <v>0.99318071607804703</v>
      </c>
      <c r="G414">
        <v>-11.6529742518027</v>
      </c>
      <c r="H414">
        <v>1364.86755954464</v>
      </c>
      <c r="I414">
        <v>-8.5378058627830801E-3</v>
      </c>
      <c r="J414">
        <v>0.99318789927941198</v>
      </c>
      <c r="K414">
        <v>-11.7892773512229</v>
      </c>
      <c r="L414">
        <v>1364.8106161918399</v>
      </c>
      <c r="M414">
        <v>-8.6380316883216401E-3</v>
      </c>
      <c r="N414">
        <v>0.99310793358953697</v>
      </c>
      <c r="O414">
        <v>-12.057120019391901</v>
      </c>
      <c r="P414">
        <v>1368.2965935979501</v>
      </c>
      <c r="Q414">
        <v>-8.8117737600205501E-3</v>
      </c>
      <c r="R414">
        <v>0.99296931274942302</v>
      </c>
    </row>
    <row r="415" spans="1:23" x14ac:dyDescent="0.25">
      <c r="B415" t="s">
        <v>683</v>
      </c>
      <c r="C415">
        <v>-11.6657323911584</v>
      </c>
      <c r="D415">
        <v>1364.9225567588801</v>
      </c>
      <c r="E415">
        <v>-8.5468089990831698E-3</v>
      </c>
      <c r="F415">
        <v>0.99318071607804703</v>
      </c>
      <c r="G415">
        <v>-11.6529742518027</v>
      </c>
      <c r="H415">
        <v>1364.86755954465</v>
      </c>
      <c r="I415">
        <v>-8.5378058627830402E-3</v>
      </c>
      <c r="J415">
        <v>0.99318789927941198</v>
      </c>
      <c r="K415">
        <v>-11.7892773512229</v>
      </c>
      <c r="L415">
        <v>1364.8106161918499</v>
      </c>
      <c r="M415">
        <v>-8.6380316883216107E-3</v>
      </c>
      <c r="N415">
        <v>0.99310793358953697</v>
      </c>
      <c r="O415">
        <v>-12.057120019391901</v>
      </c>
      <c r="P415">
        <v>1368.29659359794</v>
      </c>
      <c r="Q415">
        <v>-8.8117737600206195E-3</v>
      </c>
      <c r="R415">
        <v>0.99296931274942302</v>
      </c>
    </row>
    <row r="416" spans="1:23" x14ac:dyDescent="0.25">
      <c r="B416" t="s">
        <v>684</v>
      </c>
      <c r="C416">
        <v>-11.6657323911584</v>
      </c>
      <c r="D416">
        <v>1364.9225567588701</v>
      </c>
      <c r="E416">
        <v>-8.5468089990832202E-3</v>
      </c>
      <c r="F416">
        <v>0.99318071607804703</v>
      </c>
      <c r="G416">
        <v>-11.6529742518027</v>
      </c>
      <c r="H416">
        <v>1364.86755954465</v>
      </c>
      <c r="I416">
        <v>-8.5378058627830298E-3</v>
      </c>
      <c r="J416">
        <v>0.99318789927941198</v>
      </c>
      <c r="K416">
        <v>-11.7892773512229</v>
      </c>
      <c r="L416">
        <v>1364.8106161918399</v>
      </c>
      <c r="M416">
        <v>-8.6380316883216193E-3</v>
      </c>
      <c r="N416">
        <v>0.99310793358953697</v>
      </c>
      <c r="O416">
        <v>-12.057120019391901</v>
      </c>
      <c r="P416">
        <v>1368.29659359793</v>
      </c>
      <c r="Q416">
        <v>-8.8117737600206802E-3</v>
      </c>
      <c r="R416">
        <v>0.99296931274942302</v>
      </c>
    </row>
    <row r="417" spans="2:18" x14ac:dyDescent="0.25">
      <c r="B417" t="s">
        <v>685</v>
      </c>
      <c r="C417">
        <v>-11.6657323911584</v>
      </c>
      <c r="D417">
        <v>1364.9225567588701</v>
      </c>
      <c r="E417">
        <v>-8.5468089990832601E-3</v>
      </c>
      <c r="F417">
        <v>0.99318071607804703</v>
      </c>
      <c r="G417">
        <v>-11.6529742518027</v>
      </c>
      <c r="H417">
        <v>1364.86755954465</v>
      </c>
      <c r="I417">
        <v>-8.5378058627830506E-3</v>
      </c>
      <c r="J417">
        <v>0.99318789927941198</v>
      </c>
      <c r="K417">
        <v>-11.7892773512229</v>
      </c>
      <c r="L417">
        <v>1364.8106161918399</v>
      </c>
      <c r="M417">
        <v>-8.6380316883216401E-3</v>
      </c>
      <c r="N417">
        <v>0.99310793358953697</v>
      </c>
      <c r="O417">
        <v>-12.057120019391901</v>
      </c>
      <c r="P417">
        <v>1368.2965935979601</v>
      </c>
      <c r="Q417">
        <v>-8.8117737600205293E-3</v>
      </c>
      <c r="R417">
        <v>0.99296931274942302</v>
      </c>
    </row>
    <row r="418" spans="2:18" x14ac:dyDescent="0.25">
      <c r="B418" t="s">
        <v>686</v>
      </c>
      <c r="C418">
        <v>-11.6657323911584</v>
      </c>
      <c r="D418">
        <v>1364.9225567588801</v>
      </c>
      <c r="E418">
        <v>-8.5468089990832097E-3</v>
      </c>
      <c r="F418">
        <v>0.99318071607804703</v>
      </c>
      <c r="G418">
        <v>-11.6529742518027</v>
      </c>
      <c r="H418">
        <v>1364.86755954465</v>
      </c>
      <c r="I418">
        <v>-8.5378058627830506E-3</v>
      </c>
      <c r="J418">
        <v>0.99318789927941198</v>
      </c>
      <c r="K418">
        <v>-11.7892773512229</v>
      </c>
      <c r="L418">
        <v>1364.8106161918499</v>
      </c>
      <c r="M418">
        <v>-8.6380316883216193E-3</v>
      </c>
      <c r="N418">
        <v>0.99310793358953697</v>
      </c>
      <c r="O418">
        <v>-12.057120019391901</v>
      </c>
      <c r="P418">
        <v>1368.29659359792</v>
      </c>
      <c r="Q418">
        <v>-8.8117737600206993E-3</v>
      </c>
      <c r="R418">
        <v>0.99296931274942302</v>
      </c>
    </row>
    <row r="419" spans="2:18" x14ac:dyDescent="0.25">
      <c r="B419" t="s">
        <v>687</v>
      </c>
      <c r="C419">
        <v>-11.6657323911584</v>
      </c>
      <c r="D419">
        <v>1364.9225567588801</v>
      </c>
      <c r="E419">
        <v>-8.5468089990831907E-3</v>
      </c>
      <c r="F419">
        <v>0.99318071607804703</v>
      </c>
      <c r="G419">
        <v>-11.6529742518027</v>
      </c>
      <c r="H419">
        <v>1364.86755954464</v>
      </c>
      <c r="I419">
        <v>-8.5378058627830992E-3</v>
      </c>
      <c r="J419">
        <v>0.99318789927941198</v>
      </c>
      <c r="K419">
        <v>-11.7892773512229</v>
      </c>
      <c r="L419">
        <v>1364.8106161918399</v>
      </c>
      <c r="M419">
        <v>-8.6380316883216506E-3</v>
      </c>
      <c r="N419">
        <v>0.99310793358953697</v>
      </c>
      <c r="O419">
        <v>-12.057120019392</v>
      </c>
      <c r="P419">
        <v>1368.2965935979601</v>
      </c>
      <c r="Q419">
        <v>-8.8117737600205102E-3</v>
      </c>
      <c r="R419">
        <v>0.99296931274942302</v>
      </c>
    </row>
    <row r="420" spans="2:18" x14ac:dyDescent="0.25">
      <c r="B420" t="s">
        <v>688</v>
      </c>
      <c r="C420">
        <v>-11.6657323911584</v>
      </c>
      <c r="D420">
        <v>1364.9225567588801</v>
      </c>
      <c r="E420">
        <v>-8.5468089990831698E-3</v>
      </c>
      <c r="F420">
        <v>0.99318071607804703</v>
      </c>
      <c r="G420">
        <v>-11.6529742518027</v>
      </c>
      <c r="H420">
        <v>1364.86755954465</v>
      </c>
      <c r="I420">
        <v>-8.5378058627830402E-3</v>
      </c>
      <c r="J420">
        <v>0.99318789927941198</v>
      </c>
      <c r="K420">
        <v>-11.7892773512229</v>
      </c>
      <c r="L420">
        <v>1364.8106161918399</v>
      </c>
      <c r="M420">
        <v>-8.6380316883216297E-3</v>
      </c>
      <c r="N420">
        <v>0.99310793358953697</v>
      </c>
      <c r="O420">
        <v>-12.057120019391901</v>
      </c>
      <c r="P420">
        <v>1368.29659359792</v>
      </c>
      <c r="Q420">
        <v>-8.8117737600207306E-3</v>
      </c>
      <c r="R420">
        <v>0.99296931274942302</v>
      </c>
    </row>
    <row r="421" spans="2:18" x14ac:dyDescent="0.25">
      <c r="B421" t="s">
        <v>689</v>
      </c>
      <c r="C421">
        <v>-11.6657323911584</v>
      </c>
      <c r="D421">
        <v>1364.9225567588801</v>
      </c>
      <c r="E421">
        <v>-8.5468089990831993E-3</v>
      </c>
      <c r="F421">
        <v>0.99318071607804703</v>
      </c>
      <c r="G421">
        <v>-11.6529742518026</v>
      </c>
      <c r="H421">
        <v>1364.86755954463</v>
      </c>
      <c r="I421">
        <v>-8.5378058627831304E-3</v>
      </c>
      <c r="J421">
        <v>0.99318789927941198</v>
      </c>
      <c r="K421">
        <v>-11.7892773512229</v>
      </c>
      <c r="L421">
        <v>1364.8106161918299</v>
      </c>
      <c r="M421">
        <v>-8.6380316883216905E-3</v>
      </c>
      <c r="N421">
        <v>0.99310793358953697</v>
      </c>
      <c r="O421">
        <v>-12.057120019391901</v>
      </c>
      <c r="P421">
        <v>1368.29659359794</v>
      </c>
      <c r="Q421">
        <v>-8.8117737600206299E-3</v>
      </c>
      <c r="R421">
        <v>0.99296931274942302</v>
      </c>
    </row>
    <row r="422" spans="2:18" x14ac:dyDescent="0.25">
      <c r="B422" t="s">
        <v>690</v>
      </c>
      <c r="C422">
        <v>-11.6657323911584</v>
      </c>
      <c r="D422">
        <v>1364.9225567588701</v>
      </c>
      <c r="E422">
        <v>-8.5468089990832392E-3</v>
      </c>
      <c r="F422">
        <v>0.99318071607804703</v>
      </c>
      <c r="G422">
        <v>-11.6529742518027</v>
      </c>
      <c r="H422">
        <v>1364.86755954464</v>
      </c>
      <c r="I422">
        <v>-8.5378058627830593E-3</v>
      </c>
      <c r="J422">
        <v>0.99318789927941198</v>
      </c>
      <c r="K422">
        <v>-11.7892773512229</v>
      </c>
      <c r="L422">
        <v>1364.8106161918299</v>
      </c>
      <c r="M422">
        <v>-8.6380316883216696E-3</v>
      </c>
      <c r="N422">
        <v>0.99310793358953697</v>
      </c>
      <c r="O422">
        <v>-12.057120019391901</v>
      </c>
      <c r="P422">
        <v>1368.29659359794</v>
      </c>
      <c r="Q422">
        <v>-8.8117737600206299E-3</v>
      </c>
      <c r="R422">
        <v>0.99296931274942302</v>
      </c>
    </row>
    <row r="423" spans="2:18" x14ac:dyDescent="0.25">
      <c r="B423" t="s">
        <v>691</v>
      </c>
      <c r="C423">
        <v>-11.6657323911584</v>
      </c>
      <c r="D423">
        <v>1364.9225567588501</v>
      </c>
      <c r="E423">
        <v>-8.5468089990833693E-3</v>
      </c>
      <c r="F423">
        <v>0.99318071607804703</v>
      </c>
      <c r="G423">
        <v>-11.6529742518027</v>
      </c>
      <c r="H423">
        <v>1364.86755954464</v>
      </c>
      <c r="I423">
        <v>-8.5378058627830697E-3</v>
      </c>
      <c r="J423">
        <v>0.99318789927941198</v>
      </c>
      <c r="K423">
        <v>-11.7892773512229</v>
      </c>
      <c r="L423">
        <v>1364.8106161918299</v>
      </c>
      <c r="M423">
        <v>-8.6380316883216592E-3</v>
      </c>
      <c r="N423">
        <v>0.99310793358953697</v>
      </c>
      <c r="O423">
        <v>-12.057120019391901</v>
      </c>
      <c r="P423">
        <v>1368.29659359793</v>
      </c>
      <c r="Q423">
        <v>-8.8117737600206907E-3</v>
      </c>
      <c r="R423">
        <v>0.99296931274942302</v>
      </c>
    </row>
    <row r="424" spans="2:18" x14ac:dyDescent="0.25">
      <c r="B424" t="s">
        <v>692</v>
      </c>
      <c r="C424">
        <v>-11.6657323911584</v>
      </c>
      <c r="D424">
        <v>1364.9225567588801</v>
      </c>
      <c r="E424">
        <v>-8.5468089990832097E-3</v>
      </c>
      <c r="F424">
        <v>0.99318071607804703</v>
      </c>
      <c r="G424">
        <v>-11.6529742518026</v>
      </c>
      <c r="H424">
        <v>1364.86755954463</v>
      </c>
      <c r="I424">
        <v>-8.5378058627831495E-3</v>
      </c>
      <c r="J424">
        <v>0.99318789927941198</v>
      </c>
      <c r="K424">
        <v>-11.7892773512229</v>
      </c>
      <c r="L424">
        <v>1364.8106161918399</v>
      </c>
      <c r="M424">
        <v>-8.6380316883216592E-3</v>
      </c>
      <c r="N424">
        <v>0.99310793358953697</v>
      </c>
      <c r="O424">
        <v>-12.057120019391901</v>
      </c>
      <c r="P424">
        <v>1368.29659359793</v>
      </c>
      <c r="Q424">
        <v>-8.8117737600206802E-3</v>
      </c>
      <c r="R424">
        <v>0.99296931274942302</v>
      </c>
    </row>
    <row r="425" spans="2:18" x14ac:dyDescent="0.25">
      <c r="B425" t="s">
        <v>693</v>
      </c>
      <c r="C425">
        <v>-11.6657323911584</v>
      </c>
      <c r="D425">
        <v>1364.9225567588701</v>
      </c>
      <c r="E425">
        <v>-8.5468089990832601E-3</v>
      </c>
      <c r="F425">
        <v>0.99318071607804703</v>
      </c>
      <c r="G425">
        <v>-11.6529742518027</v>
      </c>
      <c r="H425">
        <v>1364.86755954464</v>
      </c>
      <c r="I425">
        <v>-8.5378058627830697E-3</v>
      </c>
      <c r="J425">
        <v>0.99318789927941198</v>
      </c>
      <c r="K425">
        <v>-11.7892773512229</v>
      </c>
      <c r="L425">
        <v>1364.8106161918399</v>
      </c>
      <c r="M425">
        <v>-8.6380316883216193E-3</v>
      </c>
      <c r="N425">
        <v>0.99310793358953697</v>
      </c>
      <c r="O425">
        <v>-12.057120019391901</v>
      </c>
      <c r="P425">
        <v>1368.29659359794</v>
      </c>
      <c r="Q425">
        <v>-8.8117737600206299E-3</v>
      </c>
      <c r="R425">
        <v>0.99296931274942302</v>
      </c>
    </row>
    <row r="426" spans="2:18" x14ac:dyDescent="0.25">
      <c r="B426" t="s">
        <v>694</v>
      </c>
      <c r="C426">
        <v>-11.6657323911584</v>
      </c>
      <c r="D426">
        <v>1364.9225567588801</v>
      </c>
      <c r="E426">
        <v>-8.5468089990831594E-3</v>
      </c>
      <c r="F426">
        <v>0.99318071607804703</v>
      </c>
      <c r="G426">
        <v>-11.6529742518026</v>
      </c>
      <c r="H426">
        <v>1364.86755954462</v>
      </c>
      <c r="I426">
        <v>-8.5378058627831807E-3</v>
      </c>
      <c r="J426">
        <v>0.99318789927941198</v>
      </c>
      <c r="K426">
        <v>-11.7892773512229</v>
      </c>
      <c r="L426">
        <v>1364.8106161918299</v>
      </c>
      <c r="M426">
        <v>-8.6380316883216592E-3</v>
      </c>
      <c r="N426">
        <v>0.99310793358953697</v>
      </c>
      <c r="O426">
        <v>-12.057120019391901</v>
      </c>
      <c r="P426">
        <v>1368.29659359794</v>
      </c>
      <c r="Q426">
        <v>-8.8117737600206299E-3</v>
      </c>
      <c r="R426">
        <v>0.99296931274942302</v>
      </c>
    </row>
    <row r="427" spans="2:18" x14ac:dyDescent="0.25">
      <c r="B427" t="s">
        <v>695</v>
      </c>
      <c r="C427">
        <v>-11.6657323911584</v>
      </c>
      <c r="D427">
        <v>1364.9225567588801</v>
      </c>
      <c r="E427">
        <v>-8.5468089990832097E-3</v>
      </c>
      <c r="F427">
        <v>0.99318071607804703</v>
      </c>
      <c r="G427">
        <v>-11.6529742518026</v>
      </c>
      <c r="H427">
        <v>1364.86755954463</v>
      </c>
      <c r="I427">
        <v>-8.5378058627831096E-3</v>
      </c>
      <c r="J427">
        <v>0.99318789927941198</v>
      </c>
      <c r="K427">
        <v>-11.7892773512229</v>
      </c>
      <c r="L427">
        <v>1364.8106161918299</v>
      </c>
      <c r="M427">
        <v>-8.63803168832168E-3</v>
      </c>
      <c r="N427">
        <v>0.99310793358953697</v>
      </c>
      <c r="O427">
        <v>-12.057120019391901</v>
      </c>
      <c r="P427">
        <v>1368.29659359793</v>
      </c>
      <c r="Q427">
        <v>-8.8117737600206698E-3</v>
      </c>
      <c r="R427">
        <v>0.99296931274942302</v>
      </c>
    </row>
    <row r="428" spans="2:18" x14ac:dyDescent="0.25">
      <c r="B428" t="s">
        <v>696</v>
      </c>
      <c r="C428">
        <v>4.1820523060186297</v>
      </c>
      <c r="D428">
        <v>1.23681713148591</v>
      </c>
      <c r="E428">
        <v>3.3813020531129898</v>
      </c>
      <c r="F428">
        <v>7.2143191118791703E-4</v>
      </c>
      <c r="G428">
        <v>4.1956799477811897</v>
      </c>
      <c r="H428">
        <v>1.2370205716235001</v>
      </c>
      <c r="I428">
        <v>3.3917624686505099</v>
      </c>
      <c r="J428">
        <v>6.9444614736796704E-4</v>
      </c>
      <c r="K428">
        <v>4.0583529327837802</v>
      </c>
      <c r="L428">
        <v>1.2365693090878001</v>
      </c>
      <c r="M428">
        <v>3.2819453814340398</v>
      </c>
      <c r="N428">
        <v>1.0309357209692901E-3</v>
      </c>
      <c r="O428">
        <v>3.79826202468456</v>
      </c>
      <c r="P428">
        <v>1.2387049153535701</v>
      </c>
      <c r="Q428">
        <v>3.06631706842012</v>
      </c>
      <c r="R428">
        <v>2.1671337164905599E-3</v>
      </c>
    </row>
    <row r="429" spans="2:18" x14ac:dyDescent="0.25">
      <c r="B429" t="s">
        <v>697</v>
      </c>
      <c r="C429">
        <v>4.8739057070337699</v>
      </c>
      <c r="D429">
        <v>1.4312801444196299</v>
      </c>
      <c r="E429">
        <v>3.4052772450148798</v>
      </c>
      <c r="F429">
        <v>6.60969127241655E-4</v>
      </c>
      <c r="G429">
        <v>4.8665168756351802</v>
      </c>
      <c r="H429">
        <v>1.4315965077782</v>
      </c>
      <c r="I429">
        <v>3.3993634723151702</v>
      </c>
      <c r="J429">
        <v>6.7542891316940505E-4</v>
      </c>
      <c r="K429">
        <v>4.7761526389906903</v>
      </c>
      <c r="L429">
        <v>1.43129280217882</v>
      </c>
      <c r="M429">
        <v>3.3369500857686698</v>
      </c>
      <c r="N429">
        <v>8.4703158641566596E-4</v>
      </c>
      <c r="O429">
        <v>4.4576169271088304</v>
      </c>
      <c r="P429">
        <v>1.4338117265485399</v>
      </c>
      <c r="Q429">
        <v>3.1089276538693</v>
      </c>
      <c r="R429">
        <v>1.8776768941537101E-3</v>
      </c>
    </row>
    <row r="430" spans="2:18" x14ac:dyDescent="0.25">
      <c r="B430" t="s">
        <v>698</v>
      </c>
      <c r="C430">
        <v>-11.5485378104328</v>
      </c>
      <c r="D430">
        <v>2399.5447373450202</v>
      </c>
      <c r="E430">
        <v>-4.8128037084278997E-3</v>
      </c>
      <c r="F430">
        <v>0.99615995305142802</v>
      </c>
      <c r="G430">
        <v>-11.550638409909601</v>
      </c>
      <c r="H430">
        <v>2399.5447374</v>
      </c>
      <c r="I430">
        <v>-4.8136791241596699E-3</v>
      </c>
      <c r="J430">
        <v>0.99615925457882304</v>
      </c>
      <c r="K430">
        <v>-11.6475835669711</v>
      </c>
      <c r="L430">
        <v>2399.5447374898999</v>
      </c>
      <c r="M430">
        <v>-4.8540806032878097E-3</v>
      </c>
      <c r="N430">
        <v>0.99612701923900904</v>
      </c>
      <c r="O430">
        <v>-11.9446457159977</v>
      </c>
      <c r="P430">
        <v>2399.5447398452402</v>
      </c>
      <c r="Q430">
        <v>-4.9778799776694499E-3</v>
      </c>
      <c r="R430">
        <v>0.99602824282318103</v>
      </c>
    </row>
    <row r="431" spans="2:18" x14ac:dyDescent="0.25">
      <c r="B431" t="s">
        <v>699</v>
      </c>
      <c r="C431">
        <v>-11.5485378104328</v>
      </c>
      <c r="D431">
        <v>2399.5447373450302</v>
      </c>
      <c r="E431">
        <v>-4.8128037084278798E-3</v>
      </c>
      <c r="F431">
        <v>0.99615995305142802</v>
      </c>
      <c r="G431">
        <v>-11.550638409909601</v>
      </c>
      <c r="H431">
        <v>2399.5447374</v>
      </c>
      <c r="I431">
        <v>-4.8136791241596803E-3</v>
      </c>
      <c r="J431">
        <v>0.99615925457882304</v>
      </c>
      <c r="K431">
        <v>-11.6475835669711</v>
      </c>
      <c r="L431">
        <v>2399.5447374898999</v>
      </c>
      <c r="M431">
        <v>-4.8540806032878097E-3</v>
      </c>
      <c r="N431">
        <v>0.99612701923900904</v>
      </c>
      <c r="O431">
        <v>-11.9446457159977</v>
      </c>
      <c r="P431">
        <v>2399.5447398452502</v>
      </c>
      <c r="Q431">
        <v>-4.9778799776694404E-3</v>
      </c>
      <c r="R431">
        <v>0.99602824282318103</v>
      </c>
    </row>
    <row r="432" spans="2:18" x14ac:dyDescent="0.25">
      <c r="B432" t="s">
        <v>700</v>
      </c>
      <c r="C432">
        <v>-11.5485378104328</v>
      </c>
      <c r="D432">
        <v>2399.5447373450202</v>
      </c>
      <c r="E432">
        <v>-4.8128037084278997E-3</v>
      </c>
      <c r="F432">
        <v>0.99615995305142802</v>
      </c>
      <c r="G432">
        <v>-11.550638409909601</v>
      </c>
      <c r="H432">
        <v>2399.5447374</v>
      </c>
      <c r="I432">
        <v>-4.8136791241596803E-3</v>
      </c>
      <c r="J432">
        <v>0.99615925457882304</v>
      </c>
      <c r="K432">
        <v>-11.6475835669711</v>
      </c>
      <c r="L432">
        <v>2399.5447374899099</v>
      </c>
      <c r="M432">
        <v>-4.8540806032877897E-3</v>
      </c>
      <c r="N432">
        <v>0.99612701923900904</v>
      </c>
      <c r="O432">
        <v>-11.9446457159977</v>
      </c>
      <c r="P432">
        <v>2399.5447398452502</v>
      </c>
      <c r="Q432">
        <v>-4.9778799776694404E-3</v>
      </c>
      <c r="R432">
        <v>0.99602824282318103</v>
      </c>
    </row>
    <row r="433" spans="2:18" x14ac:dyDescent="0.25">
      <c r="B433" t="s">
        <v>701</v>
      </c>
      <c r="C433">
        <v>-11.5485378104328</v>
      </c>
      <c r="D433">
        <v>2399.5447373450302</v>
      </c>
      <c r="E433">
        <v>-4.8128037084278902E-3</v>
      </c>
      <c r="F433">
        <v>0.99615995305142802</v>
      </c>
      <c r="G433">
        <v>-11.550638409909601</v>
      </c>
      <c r="H433">
        <v>2399.5447374</v>
      </c>
      <c r="I433">
        <v>-4.8136791241596803E-3</v>
      </c>
      <c r="J433">
        <v>0.99615925457882304</v>
      </c>
      <c r="K433">
        <v>-11.6475835669711</v>
      </c>
      <c r="L433">
        <v>2399.5447374899099</v>
      </c>
      <c r="M433">
        <v>-4.8540806032878001E-3</v>
      </c>
      <c r="N433">
        <v>0.99612701923900904</v>
      </c>
      <c r="O433">
        <v>-11.9446457159977</v>
      </c>
      <c r="P433">
        <v>2399.5447398452402</v>
      </c>
      <c r="Q433">
        <v>-4.9778799776694603E-3</v>
      </c>
      <c r="R433">
        <v>0.99602824282318103</v>
      </c>
    </row>
    <row r="434" spans="2:18" x14ac:dyDescent="0.25">
      <c r="B434" t="s">
        <v>702</v>
      </c>
      <c r="C434">
        <v>-11.5485378104328</v>
      </c>
      <c r="D434">
        <v>2399.5447373450302</v>
      </c>
      <c r="E434">
        <v>-4.8128037084278798E-3</v>
      </c>
      <c r="F434">
        <v>0.99615995305142802</v>
      </c>
      <c r="G434">
        <v>-11.550638409909601</v>
      </c>
      <c r="H434">
        <v>2399.5447374</v>
      </c>
      <c r="I434">
        <v>-4.8136791241596803E-3</v>
      </c>
      <c r="J434">
        <v>0.99615925457882304</v>
      </c>
      <c r="K434">
        <v>-11.6475835669711</v>
      </c>
      <c r="L434">
        <v>2399.5447374898999</v>
      </c>
      <c r="M434">
        <v>-4.8540806032878001E-3</v>
      </c>
      <c r="N434">
        <v>0.99612701923900904</v>
      </c>
      <c r="O434">
        <v>-11.9446457159977</v>
      </c>
      <c r="P434">
        <v>2399.5447398452502</v>
      </c>
      <c r="Q434">
        <v>-4.9778799776694299E-3</v>
      </c>
      <c r="R434">
        <v>0.99602824282318103</v>
      </c>
    </row>
    <row r="435" spans="2:18" x14ac:dyDescent="0.25">
      <c r="B435" t="s">
        <v>703</v>
      </c>
      <c r="C435">
        <v>-11.5485378104328</v>
      </c>
      <c r="D435">
        <v>2399.5447373450302</v>
      </c>
      <c r="E435">
        <v>-4.8128037084278702E-3</v>
      </c>
      <c r="F435">
        <v>0.99615995305142802</v>
      </c>
      <c r="G435">
        <v>-11.550638409909601</v>
      </c>
      <c r="H435">
        <v>2399.5447374</v>
      </c>
      <c r="I435">
        <v>-4.8136791241596803E-3</v>
      </c>
      <c r="J435">
        <v>0.99615925457882304</v>
      </c>
      <c r="K435">
        <v>-11.6475835669711</v>
      </c>
      <c r="L435">
        <v>2399.54473748992</v>
      </c>
      <c r="M435">
        <v>-4.8540806032877802E-3</v>
      </c>
      <c r="N435">
        <v>0.99612701923900904</v>
      </c>
      <c r="O435">
        <v>-11.9446457159977</v>
      </c>
      <c r="P435">
        <v>2399.5447398452402</v>
      </c>
      <c r="Q435">
        <v>-4.9778799776694603E-3</v>
      </c>
      <c r="R435">
        <v>0.99602824282318103</v>
      </c>
    </row>
    <row r="436" spans="2:18" x14ac:dyDescent="0.25">
      <c r="B436" t="s">
        <v>704</v>
      </c>
      <c r="C436">
        <v>-11.5485378104328</v>
      </c>
      <c r="D436">
        <v>2399.5447373450202</v>
      </c>
      <c r="E436">
        <v>-4.8128037084278997E-3</v>
      </c>
      <c r="F436">
        <v>0.99615995305142802</v>
      </c>
      <c r="G436">
        <v>-11.550638409909601</v>
      </c>
      <c r="H436">
        <v>2399.5447374</v>
      </c>
      <c r="I436">
        <v>-4.8136791241596803E-3</v>
      </c>
      <c r="J436">
        <v>0.99615925457882304</v>
      </c>
      <c r="K436">
        <v>-11.6475835669711</v>
      </c>
      <c r="L436">
        <v>2399.5447374898999</v>
      </c>
      <c r="M436">
        <v>-4.8540806032878001E-3</v>
      </c>
      <c r="N436">
        <v>0.99612701923900904</v>
      </c>
      <c r="O436">
        <v>-11.9446457159977</v>
      </c>
      <c r="P436">
        <v>2399.5447398452402</v>
      </c>
      <c r="Q436">
        <v>-4.9778799776694499E-3</v>
      </c>
      <c r="R436">
        <v>0.99602824282318103</v>
      </c>
    </row>
    <row r="437" spans="2:18" x14ac:dyDescent="0.25">
      <c r="B437" t="s">
        <v>705</v>
      </c>
      <c r="C437">
        <v>-11.5485378104328</v>
      </c>
      <c r="D437">
        <v>2399.5447373450302</v>
      </c>
      <c r="E437">
        <v>-4.8128037084278798E-3</v>
      </c>
      <c r="F437">
        <v>0.99615995305142802</v>
      </c>
      <c r="G437">
        <v>-11.550638409909601</v>
      </c>
      <c r="H437">
        <v>2399.54473740001</v>
      </c>
      <c r="I437">
        <v>-4.8136791241596699E-3</v>
      </c>
      <c r="J437">
        <v>0.99615925457882304</v>
      </c>
      <c r="K437">
        <v>-11.6475835669711</v>
      </c>
      <c r="L437">
        <v>2399.5447374899099</v>
      </c>
      <c r="M437">
        <v>-4.8540806032878001E-3</v>
      </c>
      <c r="N437">
        <v>0.99612701923900904</v>
      </c>
      <c r="O437">
        <v>-11.9446457159977</v>
      </c>
      <c r="P437">
        <v>2399.5447398452302</v>
      </c>
      <c r="Q437">
        <v>-4.9778799776694803E-3</v>
      </c>
      <c r="R437">
        <v>0.99602824282318103</v>
      </c>
    </row>
    <row r="438" spans="2:18" x14ac:dyDescent="0.25">
      <c r="B438" t="s">
        <v>706</v>
      </c>
      <c r="C438">
        <v>-11.5485378104328</v>
      </c>
      <c r="D438">
        <v>2399.5447373450302</v>
      </c>
      <c r="E438">
        <v>-4.8128037084278798E-3</v>
      </c>
      <c r="F438">
        <v>0.99615995305142802</v>
      </c>
      <c r="G438">
        <v>-11.550638409909601</v>
      </c>
      <c r="H438">
        <v>2399.5447374</v>
      </c>
      <c r="I438">
        <v>-4.8136791241596699E-3</v>
      </c>
      <c r="J438">
        <v>0.99615925457882304</v>
      </c>
      <c r="K438">
        <v>-11.6475835669711</v>
      </c>
      <c r="L438">
        <v>2399.5447374899099</v>
      </c>
      <c r="M438">
        <v>-4.8540806032878001E-3</v>
      </c>
      <c r="N438">
        <v>0.99612701923900904</v>
      </c>
      <c r="O438">
        <v>-11.9446457159977</v>
      </c>
      <c r="P438">
        <v>2399.5447398452502</v>
      </c>
      <c r="Q438">
        <v>-4.9778799776694404E-3</v>
      </c>
      <c r="R438">
        <v>0.99602824282318103</v>
      </c>
    </row>
    <row r="439" spans="2:18" x14ac:dyDescent="0.25">
      <c r="B439" t="s">
        <v>707</v>
      </c>
      <c r="C439">
        <v>-11.5485378104328</v>
      </c>
      <c r="D439">
        <v>2399.5447373450302</v>
      </c>
      <c r="E439">
        <v>-4.8128037084278702E-3</v>
      </c>
      <c r="F439">
        <v>0.99615995305142802</v>
      </c>
      <c r="G439">
        <v>-11.550638409909601</v>
      </c>
      <c r="H439">
        <v>2399.5447374</v>
      </c>
      <c r="I439">
        <v>-4.8136791241596803E-3</v>
      </c>
      <c r="J439">
        <v>0.99615925457882304</v>
      </c>
      <c r="K439">
        <v>-11.6475835669711</v>
      </c>
      <c r="L439">
        <v>2399.5447374898999</v>
      </c>
      <c r="M439">
        <v>-4.8540806032878097E-3</v>
      </c>
      <c r="N439">
        <v>0.99612701923900904</v>
      </c>
      <c r="O439">
        <v>-11.9446457159977</v>
      </c>
      <c r="P439">
        <v>2399.5447398452402</v>
      </c>
      <c r="Q439">
        <v>-4.9778799776694603E-3</v>
      </c>
      <c r="R439">
        <v>0.99602824282318103</v>
      </c>
    </row>
    <row r="440" spans="2:18" x14ac:dyDescent="0.25">
      <c r="B440" t="s">
        <v>708</v>
      </c>
      <c r="C440">
        <v>-11.5485378104328</v>
      </c>
      <c r="D440">
        <v>2399.5447373450202</v>
      </c>
      <c r="E440">
        <v>-4.8128037084278997E-3</v>
      </c>
      <c r="F440">
        <v>0.99615995305142802</v>
      </c>
      <c r="G440">
        <v>-11.550638409909601</v>
      </c>
      <c r="H440">
        <v>2399.5447374</v>
      </c>
      <c r="I440">
        <v>-4.8136791241596699E-3</v>
      </c>
      <c r="J440">
        <v>0.99615925457882304</v>
      </c>
      <c r="K440">
        <v>-11.6475835669711</v>
      </c>
      <c r="L440">
        <v>2399.5447374899099</v>
      </c>
      <c r="M440">
        <v>-4.8540806032878001E-3</v>
      </c>
      <c r="N440">
        <v>0.99612701923900904</v>
      </c>
      <c r="O440">
        <v>-11.9446457159977</v>
      </c>
      <c r="P440">
        <v>2399.5447398452502</v>
      </c>
      <c r="Q440">
        <v>-4.9778799776694404E-3</v>
      </c>
      <c r="R440">
        <v>0.99602824282318103</v>
      </c>
    </row>
    <row r="441" spans="2:18" x14ac:dyDescent="0.25">
      <c r="B441" t="s">
        <v>709</v>
      </c>
      <c r="C441">
        <v>-11.5485378104328</v>
      </c>
      <c r="D441">
        <v>2399.5447373450302</v>
      </c>
      <c r="E441">
        <v>-4.8128037084278798E-3</v>
      </c>
      <c r="F441">
        <v>0.99615995305142802</v>
      </c>
      <c r="G441">
        <v>-11.550638409909601</v>
      </c>
      <c r="H441">
        <v>2399.5447374</v>
      </c>
      <c r="I441">
        <v>-4.8136791241596699E-3</v>
      </c>
      <c r="J441">
        <v>0.99615925457882304</v>
      </c>
      <c r="K441">
        <v>-11.6475835669711</v>
      </c>
      <c r="L441">
        <v>2399.5447374899099</v>
      </c>
      <c r="M441">
        <v>-4.8540806032877897E-3</v>
      </c>
      <c r="N441">
        <v>0.99612701923900904</v>
      </c>
      <c r="O441">
        <v>-11.9446457159977</v>
      </c>
      <c r="P441">
        <v>2399.5447398452402</v>
      </c>
      <c r="Q441">
        <v>-4.9778799776694603E-3</v>
      </c>
      <c r="R441">
        <v>0.99602824282318103</v>
      </c>
    </row>
    <row r="442" spans="2:18" x14ac:dyDescent="0.25">
      <c r="B442" t="s">
        <v>710</v>
      </c>
      <c r="C442">
        <v>-11.5485378104328</v>
      </c>
      <c r="D442">
        <v>2399.5447373450202</v>
      </c>
      <c r="E442">
        <v>-4.8128037084278997E-3</v>
      </c>
      <c r="F442">
        <v>0.99615995305142802</v>
      </c>
      <c r="G442">
        <v>-11.550638409909601</v>
      </c>
      <c r="H442">
        <v>2399.5447374</v>
      </c>
      <c r="I442">
        <v>-4.8136791241596803E-3</v>
      </c>
      <c r="J442">
        <v>0.99615925457882304</v>
      </c>
      <c r="K442">
        <v>-11.6475835669711</v>
      </c>
      <c r="L442">
        <v>2399.5447374899099</v>
      </c>
      <c r="M442">
        <v>-4.8540806032878001E-3</v>
      </c>
      <c r="N442">
        <v>0.99612701923900904</v>
      </c>
      <c r="O442">
        <v>-11.9446457159977</v>
      </c>
      <c r="P442">
        <v>2399.5447398452402</v>
      </c>
      <c r="Q442">
        <v>-4.9778799776694499E-3</v>
      </c>
      <c r="R442">
        <v>0.99602824282318103</v>
      </c>
    </row>
    <row r="443" spans="2:18" x14ac:dyDescent="0.25">
      <c r="B443" t="s">
        <v>711</v>
      </c>
      <c r="C443">
        <v>-11.5485378104328</v>
      </c>
      <c r="D443">
        <v>2399.5447373450302</v>
      </c>
      <c r="E443">
        <v>-4.8128037084278902E-3</v>
      </c>
      <c r="F443">
        <v>0.99615995305142802</v>
      </c>
      <c r="G443">
        <v>-11.550638409909601</v>
      </c>
      <c r="H443">
        <v>2399.5447374</v>
      </c>
      <c r="I443">
        <v>-4.8136791241596803E-3</v>
      </c>
      <c r="J443">
        <v>0.99615925457882304</v>
      </c>
      <c r="K443">
        <v>-11.6475835669711</v>
      </c>
      <c r="L443">
        <v>2399.5447374899099</v>
      </c>
      <c r="M443">
        <v>-4.8540806032878001E-3</v>
      </c>
      <c r="N443">
        <v>0.99612701923900904</v>
      </c>
      <c r="O443">
        <v>-11.9446457159977</v>
      </c>
      <c r="P443">
        <v>2399.5447398452502</v>
      </c>
      <c r="Q443">
        <v>-4.9778799776694404E-3</v>
      </c>
      <c r="R443">
        <v>0.99602824282318103</v>
      </c>
    </row>
    <row r="444" spans="2:18" x14ac:dyDescent="0.25">
      <c r="B444" t="s">
        <v>712</v>
      </c>
      <c r="C444">
        <v>-11.5485378104328</v>
      </c>
      <c r="D444">
        <v>2399.5447373450302</v>
      </c>
      <c r="E444">
        <v>-4.8128037084278798E-3</v>
      </c>
      <c r="F444">
        <v>0.99615995305142802</v>
      </c>
      <c r="G444">
        <v>-11.550638409909601</v>
      </c>
      <c r="H444">
        <v>2399.5447374</v>
      </c>
      <c r="I444">
        <v>-4.8136791241596803E-3</v>
      </c>
      <c r="J444">
        <v>0.99615925457882304</v>
      </c>
      <c r="K444">
        <v>-11.6475835669711</v>
      </c>
      <c r="L444">
        <v>2399.5447374899099</v>
      </c>
      <c r="M444">
        <v>-4.8540806032878001E-3</v>
      </c>
      <c r="N444">
        <v>0.99612701923900904</v>
      </c>
      <c r="O444">
        <v>-11.9446457159977</v>
      </c>
      <c r="P444">
        <v>2399.5447398452502</v>
      </c>
      <c r="Q444">
        <v>-4.9778799776694299E-3</v>
      </c>
      <c r="R444">
        <v>0.99602824282318103</v>
      </c>
    </row>
    <row r="445" spans="2:18" x14ac:dyDescent="0.25">
      <c r="B445" t="s">
        <v>713</v>
      </c>
      <c r="C445">
        <v>-11.5485378104328</v>
      </c>
      <c r="D445">
        <v>2399.5447373450402</v>
      </c>
      <c r="E445">
        <v>-4.8128037084278702E-3</v>
      </c>
      <c r="F445">
        <v>0.99615995305142802</v>
      </c>
      <c r="G445">
        <v>-11.550638409909601</v>
      </c>
      <c r="H445">
        <v>2399.5447374</v>
      </c>
      <c r="I445">
        <v>-4.8136791241596699E-3</v>
      </c>
      <c r="J445">
        <v>0.99615925457882304</v>
      </c>
      <c r="K445">
        <v>-11.6475835669711</v>
      </c>
      <c r="L445">
        <v>2399.5447374899099</v>
      </c>
      <c r="M445">
        <v>-4.8540806032878001E-3</v>
      </c>
      <c r="N445">
        <v>0.99612701923900904</v>
      </c>
      <c r="O445">
        <v>-11.9446457159977</v>
      </c>
      <c r="P445">
        <v>2399.5447398452502</v>
      </c>
      <c r="Q445">
        <v>-4.9778799776694404E-3</v>
      </c>
      <c r="R445">
        <v>0.99602824282318103</v>
      </c>
    </row>
    <row r="446" spans="2:18" x14ac:dyDescent="0.25">
      <c r="B446" t="s">
        <v>714</v>
      </c>
      <c r="C446">
        <v>-11.5485378104328</v>
      </c>
      <c r="D446">
        <v>2399.5447373450402</v>
      </c>
      <c r="E446">
        <v>-4.8128037084278702E-3</v>
      </c>
      <c r="F446">
        <v>0.99615995305142802</v>
      </c>
      <c r="G446">
        <v>-11.550638409909601</v>
      </c>
      <c r="H446">
        <v>2399.5447374</v>
      </c>
      <c r="I446">
        <v>-4.8136791241596699E-3</v>
      </c>
      <c r="J446">
        <v>0.99615925457882304</v>
      </c>
      <c r="K446">
        <v>-11.6475835669711</v>
      </c>
      <c r="L446">
        <v>2399.5447374898999</v>
      </c>
      <c r="M446">
        <v>-4.8540806032878097E-3</v>
      </c>
      <c r="N446">
        <v>0.99612701923900904</v>
      </c>
      <c r="O446">
        <v>-11.9446457159977</v>
      </c>
      <c r="P446">
        <v>2399.5447398452402</v>
      </c>
      <c r="Q446">
        <v>-4.9778799776694603E-3</v>
      </c>
      <c r="R446">
        <v>0.99602824282318103</v>
      </c>
    </row>
    <row r="447" spans="2:18" x14ac:dyDescent="0.25">
      <c r="B447" t="s">
        <v>715</v>
      </c>
      <c r="C447">
        <v>-11.5485378104328</v>
      </c>
      <c r="D447">
        <v>2399.5447373450202</v>
      </c>
      <c r="E447">
        <v>-4.8128037084278997E-3</v>
      </c>
      <c r="F447">
        <v>0.99615995305142802</v>
      </c>
      <c r="G447">
        <v>-11.550638409909601</v>
      </c>
      <c r="H447">
        <v>2399.54473740001</v>
      </c>
      <c r="I447">
        <v>-4.8136791241596604E-3</v>
      </c>
      <c r="J447">
        <v>0.99615925457882304</v>
      </c>
      <c r="K447">
        <v>-11.6475835669711</v>
      </c>
      <c r="L447">
        <v>2399.5447374899099</v>
      </c>
      <c r="M447">
        <v>-4.8540806032878001E-3</v>
      </c>
      <c r="N447">
        <v>0.99612701923900904</v>
      </c>
      <c r="O447">
        <v>-11.9446457159977</v>
      </c>
      <c r="P447">
        <v>2399.5447398452402</v>
      </c>
      <c r="Q447">
        <v>-4.9778799776694499E-3</v>
      </c>
      <c r="R447">
        <v>0.99602824282318103</v>
      </c>
    </row>
    <row r="448" spans="2:18" x14ac:dyDescent="0.25">
      <c r="B448" t="s">
        <v>716</v>
      </c>
      <c r="C448">
        <v>-11.5485378104328</v>
      </c>
      <c r="D448">
        <v>2399.5447373450202</v>
      </c>
      <c r="E448">
        <v>-4.8128037084278997E-3</v>
      </c>
      <c r="F448">
        <v>0.99615995305142802</v>
      </c>
      <c r="G448">
        <v>-11.550638409909601</v>
      </c>
      <c r="H448">
        <v>2399.5447374</v>
      </c>
      <c r="I448">
        <v>-4.8136791241596803E-3</v>
      </c>
      <c r="J448">
        <v>0.99615925457882304</v>
      </c>
      <c r="K448">
        <v>-11.6475835669711</v>
      </c>
      <c r="L448">
        <v>2399.54473748992</v>
      </c>
      <c r="M448">
        <v>-4.8540806032877802E-3</v>
      </c>
      <c r="N448">
        <v>0.99612701923900904</v>
      </c>
      <c r="O448">
        <v>-11.9446457159977</v>
      </c>
      <c r="P448">
        <v>2399.5447398452402</v>
      </c>
      <c r="Q448">
        <v>-4.9778799776694499E-3</v>
      </c>
      <c r="R448">
        <v>0.99602824282318103</v>
      </c>
    </row>
    <row r="449" spans="2:18" x14ac:dyDescent="0.25">
      <c r="B449" t="s">
        <v>717</v>
      </c>
      <c r="C449">
        <v>-11.5485378104328</v>
      </c>
      <c r="D449">
        <v>2399.5447373450302</v>
      </c>
      <c r="E449">
        <v>-4.8128037084278798E-3</v>
      </c>
      <c r="F449">
        <v>0.99615995305142802</v>
      </c>
      <c r="G449">
        <v>-11.550638409909601</v>
      </c>
      <c r="H449">
        <v>2399.5447374</v>
      </c>
      <c r="I449">
        <v>-4.8136791241596803E-3</v>
      </c>
      <c r="J449">
        <v>0.99615925457882304</v>
      </c>
      <c r="K449">
        <v>-11.6475835669711</v>
      </c>
      <c r="L449">
        <v>2399.5447374899099</v>
      </c>
      <c r="M449">
        <v>-4.8540806032878001E-3</v>
      </c>
      <c r="N449">
        <v>0.99612701923900904</v>
      </c>
      <c r="O449">
        <v>-11.9446457159977</v>
      </c>
      <c r="P449">
        <v>2399.5447398452402</v>
      </c>
      <c r="Q449">
        <v>-4.9778799776694603E-3</v>
      </c>
      <c r="R449">
        <v>0.99602824282318103</v>
      </c>
    </row>
    <row r="450" spans="2:18" x14ac:dyDescent="0.25">
      <c r="B450" t="s">
        <v>718</v>
      </c>
      <c r="C450">
        <v>-11.5485378104328</v>
      </c>
      <c r="D450">
        <v>2399.5447373450202</v>
      </c>
      <c r="E450">
        <v>-4.8128037084278997E-3</v>
      </c>
      <c r="F450">
        <v>0.99615995305142802</v>
      </c>
      <c r="G450">
        <v>-11.550638409909601</v>
      </c>
      <c r="H450">
        <v>2399.5447374</v>
      </c>
      <c r="I450">
        <v>-4.8136791241596699E-3</v>
      </c>
      <c r="J450">
        <v>0.99615925457882304</v>
      </c>
      <c r="K450">
        <v>-11.6475835669711</v>
      </c>
      <c r="L450">
        <v>2399.5447374899099</v>
      </c>
      <c r="M450">
        <v>-4.8540806032878001E-3</v>
      </c>
      <c r="N450">
        <v>0.99612701923900904</v>
      </c>
      <c r="O450">
        <v>-11.9446457159977</v>
      </c>
      <c r="P450">
        <v>2399.5447398452502</v>
      </c>
      <c r="Q450">
        <v>-4.9778799776694404E-3</v>
      </c>
      <c r="R450">
        <v>0.99602824282318103</v>
      </c>
    </row>
    <row r="451" spans="2:18" x14ac:dyDescent="0.25">
      <c r="B451" t="s">
        <v>719</v>
      </c>
      <c r="C451">
        <v>-11.5485378104328</v>
      </c>
      <c r="D451">
        <v>2399.5447373450402</v>
      </c>
      <c r="E451">
        <v>-4.8128037084278702E-3</v>
      </c>
      <c r="F451">
        <v>0.99615995305142802</v>
      </c>
      <c r="G451">
        <v>-11.550638409909601</v>
      </c>
      <c r="H451">
        <v>2399.5447374</v>
      </c>
      <c r="I451">
        <v>-4.8136791241596803E-3</v>
      </c>
      <c r="J451">
        <v>0.99615925457882304</v>
      </c>
      <c r="K451">
        <v>-11.6475835669711</v>
      </c>
      <c r="L451">
        <v>2399.54473748992</v>
      </c>
      <c r="M451">
        <v>-4.8540806032877698E-3</v>
      </c>
      <c r="N451">
        <v>0.99612701923900904</v>
      </c>
      <c r="O451">
        <v>-11.9446457159977</v>
      </c>
      <c r="P451">
        <v>2399.5447398452502</v>
      </c>
      <c r="Q451">
        <v>-4.9778799776694404E-3</v>
      </c>
      <c r="R451">
        <v>0.99602824282318103</v>
      </c>
    </row>
    <row r="452" spans="2:18" x14ac:dyDescent="0.25">
      <c r="B452" t="s">
        <v>720</v>
      </c>
      <c r="C452">
        <v>-11.5485378104328</v>
      </c>
      <c r="D452">
        <v>2399.5447373450402</v>
      </c>
      <c r="E452">
        <v>-4.8128037084278702E-3</v>
      </c>
      <c r="F452">
        <v>0.99615995305142802</v>
      </c>
      <c r="G452">
        <v>-11.550638409909601</v>
      </c>
      <c r="H452">
        <v>2399.5447374</v>
      </c>
      <c r="I452">
        <v>-4.8136791241596699E-3</v>
      </c>
      <c r="J452">
        <v>0.99615925457882304</v>
      </c>
      <c r="K452">
        <v>-11.6475835669711</v>
      </c>
      <c r="L452">
        <v>2399.5447374899099</v>
      </c>
      <c r="M452">
        <v>-4.8540806032878001E-3</v>
      </c>
      <c r="N452">
        <v>0.99612701923900904</v>
      </c>
      <c r="O452">
        <v>-11.9446457159977</v>
      </c>
      <c r="P452">
        <v>2399.5447398452402</v>
      </c>
      <c r="Q452">
        <v>-4.9778799776694499E-3</v>
      </c>
      <c r="R452">
        <v>0.99602824282318103</v>
      </c>
    </row>
    <row r="453" spans="2:18" x14ac:dyDescent="0.25">
      <c r="B453" t="s">
        <v>721</v>
      </c>
      <c r="C453">
        <v>-11.5485378104328</v>
      </c>
      <c r="D453">
        <v>2399.5447373450302</v>
      </c>
      <c r="E453">
        <v>-4.8128037084278798E-3</v>
      </c>
      <c r="F453">
        <v>0.99615995305142802</v>
      </c>
      <c r="G453">
        <v>-11.550638409909601</v>
      </c>
      <c r="H453">
        <v>2399.54473739999</v>
      </c>
      <c r="I453">
        <v>-4.8136791241596899E-3</v>
      </c>
      <c r="J453">
        <v>0.99615925457882304</v>
      </c>
      <c r="K453">
        <v>-11.6475835669711</v>
      </c>
      <c r="L453">
        <v>2399.5447374898999</v>
      </c>
      <c r="M453">
        <v>-4.8540806032878097E-3</v>
      </c>
      <c r="N453">
        <v>0.99612701923900904</v>
      </c>
      <c r="O453">
        <v>-11.9446457159977</v>
      </c>
      <c r="P453">
        <v>2399.5447398452502</v>
      </c>
      <c r="Q453">
        <v>-4.9778799776694404E-3</v>
      </c>
      <c r="R453">
        <v>0.99602824282318103</v>
      </c>
    </row>
    <row r="454" spans="2:18" x14ac:dyDescent="0.25">
      <c r="B454" t="s">
        <v>722</v>
      </c>
      <c r="C454">
        <v>-11.5485378104328</v>
      </c>
      <c r="D454">
        <v>2399.5447373450402</v>
      </c>
      <c r="E454">
        <v>-4.8128037084278598E-3</v>
      </c>
      <c r="F454">
        <v>0.99615995305142802</v>
      </c>
      <c r="G454">
        <v>-11.550638409909601</v>
      </c>
      <c r="H454">
        <v>2399.54473739999</v>
      </c>
      <c r="I454">
        <v>-4.8136791241596899E-3</v>
      </c>
      <c r="J454">
        <v>0.99615925457882304</v>
      </c>
      <c r="K454">
        <v>-11.6475835669711</v>
      </c>
      <c r="L454">
        <v>2399.5447374899099</v>
      </c>
      <c r="M454">
        <v>-4.8540806032878001E-3</v>
      </c>
      <c r="N454">
        <v>0.99612701923900904</v>
      </c>
      <c r="O454">
        <v>-11.9446457159977</v>
      </c>
      <c r="P454">
        <v>2399.5447398452502</v>
      </c>
      <c r="Q454">
        <v>-4.9778799776694404E-3</v>
      </c>
      <c r="R454">
        <v>0.99602824282318103</v>
      </c>
    </row>
    <row r="455" spans="2:18" x14ac:dyDescent="0.25">
      <c r="B455" t="s">
        <v>723</v>
      </c>
      <c r="C455">
        <v>-11.5485378104328</v>
      </c>
      <c r="D455">
        <v>2399.5447373450302</v>
      </c>
      <c r="E455">
        <v>-4.8128037084278902E-3</v>
      </c>
      <c r="F455">
        <v>0.99615995305142802</v>
      </c>
      <c r="G455">
        <v>-11.550638409909601</v>
      </c>
      <c r="H455">
        <v>2399.5447374</v>
      </c>
      <c r="I455">
        <v>-4.8136791241596699E-3</v>
      </c>
      <c r="J455">
        <v>0.99615925457882304</v>
      </c>
      <c r="K455">
        <v>-11.6475835669711</v>
      </c>
      <c r="L455">
        <v>2399.5447374898999</v>
      </c>
      <c r="M455">
        <v>-4.8540806032878097E-3</v>
      </c>
      <c r="N455">
        <v>0.99612701923900904</v>
      </c>
      <c r="O455">
        <v>-11.9446457159977</v>
      </c>
      <c r="P455">
        <v>2399.5447398452502</v>
      </c>
      <c r="Q455">
        <v>-4.9778799776694404E-3</v>
      </c>
      <c r="R455">
        <v>0.99602824282318103</v>
      </c>
    </row>
    <row r="456" spans="2:18" x14ac:dyDescent="0.25">
      <c r="B456" t="s">
        <v>724</v>
      </c>
      <c r="C456">
        <v>-11.5485378104328</v>
      </c>
      <c r="D456">
        <v>2399.5447373450302</v>
      </c>
      <c r="E456">
        <v>-4.8128037084278902E-3</v>
      </c>
      <c r="F456">
        <v>0.99615995305142802</v>
      </c>
      <c r="G456">
        <v>-11.550638409909601</v>
      </c>
      <c r="H456">
        <v>2399.54473739999</v>
      </c>
      <c r="I456">
        <v>-4.8136791241596899E-3</v>
      </c>
      <c r="J456">
        <v>0.99615925457882304</v>
      </c>
      <c r="K456">
        <v>-11.6475835669711</v>
      </c>
      <c r="L456">
        <v>2399.54473748992</v>
      </c>
      <c r="M456">
        <v>-4.8540806032877802E-3</v>
      </c>
      <c r="N456">
        <v>0.99612701923900904</v>
      </c>
      <c r="O456">
        <v>-11.9446457159977</v>
      </c>
      <c r="P456">
        <v>2399.5447398452402</v>
      </c>
      <c r="Q456">
        <v>-4.9778799776694603E-3</v>
      </c>
      <c r="R456">
        <v>0.99602824282318103</v>
      </c>
    </row>
    <row r="457" spans="2:18" x14ac:dyDescent="0.25">
      <c r="B457" t="s">
        <v>725</v>
      </c>
      <c r="C457">
        <v>-11.5485378104328</v>
      </c>
      <c r="D457">
        <v>2399.5447373450202</v>
      </c>
      <c r="E457">
        <v>-4.8128037084278997E-3</v>
      </c>
      <c r="F457">
        <v>0.99615995305142802</v>
      </c>
      <c r="G457">
        <v>-11.550638409909601</v>
      </c>
      <c r="H457">
        <v>2399.5447374</v>
      </c>
      <c r="I457">
        <v>-4.8136791241596699E-3</v>
      </c>
      <c r="J457">
        <v>0.99615925457882304</v>
      </c>
      <c r="K457">
        <v>-11.6475835669711</v>
      </c>
      <c r="L457">
        <v>2399.54473748992</v>
      </c>
      <c r="M457">
        <v>-4.8540806032877698E-3</v>
      </c>
      <c r="N457">
        <v>0.99612701923900904</v>
      </c>
      <c r="O457">
        <v>-11.9446457159977</v>
      </c>
      <c r="P457">
        <v>2399.5447398452502</v>
      </c>
      <c r="Q457">
        <v>-4.9778799776694299E-3</v>
      </c>
      <c r="R457">
        <v>0.99602824282318103</v>
      </c>
    </row>
    <row r="458" spans="2:18" x14ac:dyDescent="0.25">
      <c r="B458" t="s">
        <v>726</v>
      </c>
      <c r="C458">
        <v>-11.5485378104328</v>
      </c>
      <c r="D458">
        <v>2399.5447373450302</v>
      </c>
      <c r="E458">
        <v>-4.8128037084278902E-3</v>
      </c>
      <c r="F458">
        <v>0.99615995305142802</v>
      </c>
      <c r="G458">
        <v>-11.550638409909601</v>
      </c>
      <c r="H458">
        <v>2399.54473739999</v>
      </c>
      <c r="I458">
        <v>-4.8136791241596899E-3</v>
      </c>
      <c r="J458">
        <v>0.99615925457882304</v>
      </c>
      <c r="K458">
        <v>-11.6475835669711</v>
      </c>
      <c r="L458">
        <v>2399.5447374898999</v>
      </c>
      <c r="M458">
        <v>-4.8540806032878097E-3</v>
      </c>
      <c r="N458">
        <v>0.99612701923900904</v>
      </c>
      <c r="O458">
        <v>-11.9446457159977</v>
      </c>
      <c r="P458">
        <v>2399.5447398452402</v>
      </c>
      <c r="Q458">
        <v>-4.9778799776694499E-3</v>
      </c>
      <c r="R458">
        <v>0.99602824282318103</v>
      </c>
    </row>
    <row r="459" spans="2:18" x14ac:dyDescent="0.25">
      <c r="B459" t="s">
        <v>727</v>
      </c>
      <c r="C459">
        <v>-11.5485378104328</v>
      </c>
      <c r="D459">
        <v>2399.5447373450302</v>
      </c>
      <c r="E459">
        <v>-4.8128037084278902E-3</v>
      </c>
      <c r="F459">
        <v>0.99615995305142802</v>
      </c>
      <c r="G459">
        <v>-11.550638409909601</v>
      </c>
      <c r="H459">
        <v>2399.5447374</v>
      </c>
      <c r="I459">
        <v>-4.8136791241596803E-3</v>
      </c>
      <c r="J459">
        <v>0.99615925457882304</v>
      </c>
      <c r="K459">
        <v>-11.6475835669711</v>
      </c>
      <c r="L459">
        <v>2399.5447374899099</v>
      </c>
      <c r="M459">
        <v>-4.8540806032878001E-3</v>
      </c>
      <c r="N459">
        <v>0.99612701923900904</v>
      </c>
      <c r="O459">
        <v>-11.9446457159977</v>
      </c>
      <c r="P459">
        <v>2399.5447398452502</v>
      </c>
      <c r="Q459">
        <v>-4.9778799776694499E-3</v>
      </c>
      <c r="R459">
        <v>0.99602824282318103</v>
      </c>
    </row>
    <row r="460" spans="2:18" x14ac:dyDescent="0.25">
      <c r="B460" t="s">
        <v>728</v>
      </c>
      <c r="C460">
        <v>-11.5485378104328</v>
      </c>
      <c r="D460">
        <v>2399.5447373450302</v>
      </c>
      <c r="E460">
        <v>-4.8128037084278902E-3</v>
      </c>
      <c r="F460">
        <v>0.99615995305142802</v>
      </c>
      <c r="G460">
        <v>-11.550638409909601</v>
      </c>
      <c r="H460">
        <v>2399.54473739999</v>
      </c>
      <c r="I460">
        <v>-4.8136791241596899E-3</v>
      </c>
      <c r="J460">
        <v>0.99615925457882304</v>
      </c>
      <c r="K460">
        <v>-11.6475835669711</v>
      </c>
      <c r="L460">
        <v>2399.54473748992</v>
      </c>
      <c r="M460">
        <v>-4.8540806032877897E-3</v>
      </c>
      <c r="N460">
        <v>0.99612701923900904</v>
      </c>
      <c r="O460">
        <v>-11.9446457159977</v>
      </c>
      <c r="P460">
        <v>2399.5447398452402</v>
      </c>
      <c r="Q460">
        <v>-4.9778799776694603E-3</v>
      </c>
      <c r="R460">
        <v>0.99602824282318103</v>
      </c>
    </row>
    <row r="461" spans="2:18" x14ac:dyDescent="0.25">
      <c r="B461" t="s">
        <v>729</v>
      </c>
      <c r="C461">
        <v>-11.5485378104328</v>
      </c>
      <c r="D461">
        <v>2399.5447373450502</v>
      </c>
      <c r="E461">
        <v>-4.8128037084278503E-3</v>
      </c>
      <c r="F461">
        <v>0.99615995305142901</v>
      </c>
      <c r="G461">
        <v>-11.550638409909601</v>
      </c>
      <c r="H461">
        <v>2399.5447374</v>
      </c>
      <c r="I461">
        <v>-4.8136791241596803E-3</v>
      </c>
      <c r="J461">
        <v>0.99615925457882304</v>
      </c>
      <c r="K461">
        <v>-11.6475835669711</v>
      </c>
      <c r="L461">
        <v>2399.54473748992</v>
      </c>
      <c r="M461">
        <v>-4.8540806032877698E-3</v>
      </c>
      <c r="N461">
        <v>0.99612701923900904</v>
      </c>
      <c r="O461">
        <v>-11.9446457159977</v>
      </c>
      <c r="P461">
        <v>2399.5447398452402</v>
      </c>
      <c r="Q461">
        <v>-4.9778799776694499E-3</v>
      </c>
      <c r="R461">
        <v>0.99602824282318103</v>
      </c>
    </row>
    <row r="462" spans="2:18" x14ac:dyDescent="0.25">
      <c r="B462" t="s">
        <v>730</v>
      </c>
      <c r="C462">
        <v>-11.5485378104328</v>
      </c>
      <c r="D462">
        <v>2399.5447373450402</v>
      </c>
      <c r="E462">
        <v>-4.8128037084278503E-3</v>
      </c>
      <c r="F462">
        <v>0.99615995305142802</v>
      </c>
      <c r="G462">
        <v>-11.550638409909601</v>
      </c>
      <c r="H462">
        <v>2399.5447374</v>
      </c>
      <c r="I462">
        <v>-4.8136791241596699E-3</v>
      </c>
      <c r="J462">
        <v>0.99615925457882304</v>
      </c>
      <c r="K462">
        <v>-11.6475835669711</v>
      </c>
      <c r="L462">
        <v>2399.54473748992</v>
      </c>
      <c r="M462">
        <v>-4.8540806032877897E-3</v>
      </c>
      <c r="N462">
        <v>0.99612701923900904</v>
      </c>
      <c r="O462">
        <v>-11.9446457159977</v>
      </c>
      <c r="P462">
        <v>2399.5447398452502</v>
      </c>
      <c r="Q462">
        <v>-4.9778799776694299E-3</v>
      </c>
      <c r="R462">
        <v>0.99602824282318103</v>
      </c>
    </row>
    <row r="463" spans="2:18" x14ac:dyDescent="0.25">
      <c r="B463" t="s">
        <v>731</v>
      </c>
      <c r="C463">
        <v>-11.5485378104328</v>
      </c>
      <c r="D463">
        <v>2399.5447373450502</v>
      </c>
      <c r="E463">
        <v>-4.8128037084278503E-3</v>
      </c>
      <c r="F463">
        <v>0.99615995305142802</v>
      </c>
      <c r="G463">
        <v>-11.550638409909601</v>
      </c>
      <c r="H463">
        <v>2399.5447374</v>
      </c>
      <c r="I463">
        <v>-4.8136791241596699E-3</v>
      </c>
      <c r="J463">
        <v>0.99615925457882304</v>
      </c>
      <c r="K463">
        <v>-11.6475835669711</v>
      </c>
      <c r="L463">
        <v>2399.5447374899099</v>
      </c>
      <c r="M463">
        <v>-4.8540806032877897E-3</v>
      </c>
      <c r="N463">
        <v>0.99612701923900904</v>
      </c>
      <c r="O463">
        <v>-11.9446457159977</v>
      </c>
      <c r="P463">
        <v>2399.5447398452602</v>
      </c>
      <c r="Q463">
        <v>-4.9778799776694204E-3</v>
      </c>
      <c r="R463">
        <v>0.99602824282318103</v>
      </c>
    </row>
    <row r="464" spans="2:18" x14ac:dyDescent="0.25">
      <c r="B464" t="s">
        <v>732</v>
      </c>
      <c r="C464">
        <v>-11.5485378104328</v>
      </c>
      <c r="D464">
        <v>2399.5447373450402</v>
      </c>
      <c r="E464">
        <v>-4.8128037084278598E-3</v>
      </c>
      <c r="F464">
        <v>0.99615995305142802</v>
      </c>
      <c r="G464">
        <v>-11.550638409909601</v>
      </c>
      <c r="H464">
        <v>2399.5447374</v>
      </c>
      <c r="I464">
        <v>-4.8136791241596699E-3</v>
      </c>
      <c r="J464">
        <v>0.99615925457882304</v>
      </c>
      <c r="K464">
        <v>-11.6475835669711</v>
      </c>
      <c r="L464">
        <v>2399.54473748992</v>
      </c>
      <c r="M464">
        <v>-4.8540806032877802E-3</v>
      </c>
      <c r="N464">
        <v>0.99612701923900904</v>
      </c>
      <c r="O464">
        <v>-11.9446457159977</v>
      </c>
      <c r="P464">
        <v>2399.5447398452502</v>
      </c>
      <c r="Q464">
        <v>-4.9778799776694404E-3</v>
      </c>
      <c r="R464">
        <v>0.99602824282318103</v>
      </c>
    </row>
    <row r="465" spans="2:18" x14ac:dyDescent="0.25">
      <c r="B465" t="s">
        <v>733</v>
      </c>
      <c r="C465">
        <v>-11.5485378104328</v>
      </c>
      <c r="D465">
        <v>2399.5447373450302</v>
      </c>
      <c r="E465">
        <v>-4.8128037084278902E-3</v>
      </c>
      <c r="F465">
        <v>0.99615995305142802</v>
      </c>
      <c r="G465">
        <v>-11.550638409909601</v>
      </c>
      <c r="H465">
        <v>2399.5447374</v>
      </c>
      <c r="I465">
        <v>-4.8136791241596803E-3</v>
      </c>
      <c r="J465">
        <v>0.99615925457882304</v>
      </c>
      <c r="K465">
        <v>-11.6475835669711</v>
      </c>
      <c r="L465">
        <v>2399.5447374899099</v>
      </c>
      <c r="M465">
        <v>-4.8540806032878001E-3</v>
      </c>
      <c r="N465">
        <v>0.99612701923900904</v>
      </c>
      <c r="O465">
        <v>-11.9446457159977</v>
      </c>
      <c r="P465">
        <v>2399.5447398452402</v>
      </c>
      <c r="Q465">
        <v>-4.9778799776694499E-3</v>
      </c>
      <c r="R465">
        <v>0.99602824282318103</v>
      </c>
    </row>
    <row r="466" spans="2:18" x14ac:dyDescent="0.25">
      <c r="B466" t="s">
        <v>734</v>
      </c>
      <c r="C466">
        <v>-11.5485378104328</v>
      </c>
      <c r="D466">
        <v>2399.5447373450302</v>
      </c>
      <c r="E466">
        <v>-4.8128037084278902E-3</v>
      </c>
      <c r="F466">
        <v>0.99615995305142802</v>
      </c>
      <c r="G466">
        <v>-11.550638409909601</v>
      </c>
      <c r="H466">
        <v>2399.54473739999</v>
      </c>
      <c r="I466">
        <v>-4.8136791241597003E-3</v>
      </c>
      <c r="J466">
        <v>0.99615925457882304</v>
      </c>
      <c r="K466">
        <v>-11.6475835669711</v>
      </c>
      <c r="L466">
        <v>2399.54473748992</v>
      </c>
      <c r="M466">
        <v>-4.8540806032877897E-3</v>
      </c>
      <c r="N466">
        <v>0.99612701923900904</v>
      </c>
      <c r="O466">
        <v>-11.9446457159977</v>
      </c>
      <c r="P466">
        <v>2399.5447398452502</v>
      </c>
      <c r="Q466">
        <v>-4.9778799776694404E-3</v>
      </c>
      <c r="R466">
        <v>0.99602824282318103</v>
      </c>
    </row>
    <row r="467" spans="2:18" x14ac:dyDescent="0.25">
      <c r="B467" t="s">
        <v>735</v>
      </c>
      <c r="C467">
        <v>-11.5485378104328</v>
      </c>
      <c r="D467">
        <v>2399.5447373450502</v>
      </c>
      <c r="E467">
        <v>-4.8128037084278399E-3</v>
      </c>
      <c r="F467">
        <v>0.99615995305142901</v>
      </c>
      <c r="G467">
        <v>-11.550638409909601</v>
      </c>
      <c r="H467">
        <v>2399.5447374</v>
      </c>
      <c r="I467">
        <v>-4.8136791241596803E-3</v>
      </c>
      <c r="J467">
        <v>0.99615925457882304</v>
      </c>
      <c r="K467">
        <v>-11.6475835669711</v>
      </c>
      <c r="L467">
        <v>2399.5447374898999</v>
      </c>
      <c r="M467">
        <v>-4.8540806032878097E-3</v>
      </c>
      <c r="N467">
        <v>0.99612701923900904</v>
      </c>
      <c r="O467">
        <v>-11.9446457159977</v>
      </c>
      <c r="P467">
        <v>2399.5447398452402</v>
      </c>
      <c r="Q467">
        <v>-4.9778799776694499E-3</v>
      </c>
      <c r="R467">
        <v>0.99602824282318103</v>
      </c>
    </row>
    <row r="468" spans="2:18" x14ac:dyDescent="0.25">
      <c r="B468" t="s">
        <v>736</v>
      </c>
      <c r="C468">
        <v>-11.5485378104328</v>
      </c>
      <c r="D468">
        <v>2399.5447373450202</v>
      </c>
      <c r="E468">
        <v>-4.8128037084278902E-3</v>
      </c>
      <c r="F468">
        <v>0.99615995305142802</v>
      </c>
      <c r="G468">
        <v>-11.550638409909601</v>
      </c>
      <c r="H468">
        <v>2399.54473740001</v>
      </c>
      <c r="I468">
        <v>-4.8136791241596699E-3</v>
      </c>
      <c r="J468">
        <v>0.99615925457882304</v>
      </c>
      <c r="K468">
        <v>-11.6475835669711</v>
      </c>
      <c r="L468">
        <v>2399.54473748992</v>
      </c>
      <c r="M468">
        <v>-4.8540806032877802E-3</v>
      </c>
      <c r="N468">
        <v>0.99612701923900904</v>
      </c>
      <c r="O468">
        <v>-11.9446457159977</v>
      </c>
      <c r="P468">
        <v>2399.5447398452502</v>
      </c>
      <c r="Q468">
        <v>-4.9778799776694404E-3</v>
      </c>
      <c r="R468">
        <v>0.99602824282318103</v>
      </c>
    </row>
    <row r="469" spans="2:18" x14ac:dyDescent="0.25">
      <c r="B469" t="s">
        <v>737</v>
      </c>
      <c r="C469">
        <v>-11.5485378104328</v>
      </c>
      <c r="D469">
        <v>2399.5447373450302</v>
      </c>
      <c r="E469">
        <v>-4.8128037084278902E-3</v>
      </c>
      <c r="F469">
        <v>0.99615995305142802</v>
      </c>
      <c r="G469">
        <v>-11.550638409909601</v>
      </c>
      <c r="H469">
        <v>2399.54473740001</v>
      </c>
      <c r="I469">
        <v>-4.8136791241596699E-3</v>
      </c>
      <c r="J469">
        <v>0.99615925457882304</v>
      </c>
      <c r="K469">
        <v>-11.6475835669711</v>
      </c>
      <c r="L469">
        <v>2399.5447374899099</v>
      </c>
      <c r="M469">
        <v>-4.8540806032877897E-3</v>
      </c>
      <c r="N469">
        <v>0.99612701923900904</v>
      </c>
      <c r="O469">
        <v>-11.9446457159977</v>
      </c>
      <c r="P469">
        <v>2399.5447398452502</v>
      </c>
      <c r="Q469">
        <v>-4.9778799776694404E-3</v>
      </c>
      <c r="R469">
        <v>0.99602824282318103</v>
      </c>
    </row>
    <row r="470" spans="2:18" x14ac:dyDescent="0.25">
      <c r="B470" t="s">
        <v>738</v>
      </c>
      <c r="C470">
        <v>-11.5485378104328</v>
      </c>
      <c r="D470">
        <v>2399.5447373450302</v>
      </c>
      <c r="E470">
        <v>-4.8128037084278902E-3</v>
      </c>
      <c r="F470">
        <v>0.99615995305142802</v>
      </c>
      <c r="G470">
        <v>-11.550638409909601</v>
      </c>
      <c r="H470">
        <v>2399.54473740001</v>
      </c>
      <c r="I470">
        <v>-4.8136791241596604E-3</v>
      </c>
      <c r="J470">
        <v>0.99615925457882304</v>
      </c>
      <c r="K470">
        <v>-11.6475835669711</v>
      </c>
      <c r="L470">
        <v>2399.54473748992</v>
      </c>
      <c r="M470">
        <v>-4.8540806032877802E-3</v>
      </c>
      <c r="N470">
        <v>0.99612701923900904</v>
      </c>
      <c r="O470">
        <v>-11.9446457159977</v>
      </c>
      <c r="P470">
        <v>2399.5447398452402</v>
      </c>
      <c r="Q470">
        <v>-4.9778799776694499E-3</v>
      </c>
      <c r="R470">
        <v>0.99602824282318103</v>
      </c>
    </row>
    <row r="471" spans="2:18" x14ac:dyDescent="0.25">
      <c r="B471" t="s">
        <v>739</v>
      </c>
      <c r="C471">
        <v>-11.5485378104328</v>
      </c>
      <c r="D471">
        <v>2399.5447373450302</v>
      </c>
      <c r="E471">
        <v>-4.8128037084278902E-3</v>
      </c>
      <c r="F471">
        <v>0.99615995305142802</v>
      </c>
      <c r="G471">
        <v>-11.550638409909601</v>
      </c>
      <c r="H471">
        <v>2399.5447374</v>
      </c>
      <c r="I471">
        <v>-4.8136791241596699E-3</v>
      </c>
      <c r="J471">
        <v>0.99615925457882304</v>
      </c>
      <c r="K471">
        <v>-11.6475835669711</v>
      </c>
      <c r="L471">
        <v>2399.5447374899099</v>
      </c>
      <c r="M471">
        <v>-4.8540806032878001E-3</v>
      </c>
      <c r="N471">
        <v>0.99612701923900904</v>
      </c>
      <c r="O471">
        <v>-11.9446457159977</v>
      </c>
      <c r="P471">
        <v>2399.5447398452602</v>
      </c>
      <c r="Q471">
        <v>-4.9778799776694204E-3</v>
      </c>
      <c r="R471">
        <v>0.99602824282318103</v>
      </c>
    </row>
    <row r="472" spans="2:18" x14ac:dyDescent="0.25">
      <c r="B472" t="s">
        <v>740</v>
      </c>
      <c r="C472">
        <v>-11.5485378104328</v>
      </c>
      <c r="D472">
        <v>2399.5447373450302</v>
      </c>
      <c r="E472">
        <v>-4.8128037084278798E-3</v>
      </c>
      <c r="F472">
        <v>0.99615995305142802</v>
      </c>
      <c r="G472">
        <v>-11.550638409909601</v>
      </c>
      <c r="H472">
        <v>2399.54473740001</v>
      </c>
      <c r="I472">
        <v>-4.8136791241596604E-3</v>
      </c>
      <c r="J472">
        <v>0.99615925457882304</v>
      </c>
      <c r="K472">
        <v>-11.6475835669711</v>
      </c>
      <c r="L472">
        <v>2399.5447374898999</v>
      </c>
      <c r="M472">
        <v>-4.8540806032878097E-3</v>
      </c>
      <c r="N472">
        <v>0.99612701923900904</v>
      </c>
      <c r="O472">
        <v>-11.9446457159977</v>
      </c>
      <c r="P472">
        <v>2399.5447398452402</v>
      </c>
      <c r="Q472">
        <v>-4.9778799776694499E-3</v>
      </c>
      <c r="R472">
        <v>0.99602824282318103</v>
      </c>
    </row>
    <row r="473" spans="2:18" x14ac:dyDescent="0.25">
      <c r="B473" t="s">
        <v>741</v>
      </c>
      <c r="C473">
        <v>-11.5485378104328</v>
      </c>
      <c r="D473">
        <v>2399.5447373450302</v>
      </c>
      <c r="E473">
        <v>-4.8128037084278702E-3</v>
      </c>
      <c r="F473">
        <v>0.99615995305142802</v>
      </c>
      <c r="G473">
        <v>-11.550638409909601</v>
      </c>
      <c r="H473">
        <v>2399.5447374</v>
      </c>
      <c r="I473">
        <v>-4.8136791241596803E-3</v>
      </c>
      <c r="J473">
        <v>0.99615925457882304</v>
      </c>
      <c r="K473">
        <v>-11.6475835669711</v>
      </c>
      <c r="L473">
        <v>2399.5447374898999</v>
      </c>
      <c r="M473">
        <v>-4.8540806032878097E-3</v>
      </c>
      <c r="N473">
        <v>0.99612701923900904</v>
      </c>
      <c r="O473">
        <v>-11.9446457159977</v>
      </c>
      <c r="P473">
        <v>2399.5447398452502</v>
      </c>
      <c r="Q473">
        <v>-4.9778799776694404E-3</v>
      </c>
      <c r="R473">
        <v>0.99602824282318103</v>
      </c>
    </row>
    <row r="474" spans="2:18" x14ac:dyDescent="0.25">
      <c r="B474" t="s">
        <v>742</v>
      </c>
      <c r="C474">
        <v>-11.5485378104328</v>
      </c>
      <c r="D474">
        <v>2399.5447373450602</v>
      </c>
      <c r="E474">
        <v>-4.8128037084278303E-3</v>
      </c>
      <c r="F474">
        <v>0.99615995305142901</v>
      </c>
      <c r="G474">
        <v>-11.550638409909601</v>
      </c>
      <c r="H474">
        <v>2399.5447374</v>
      </c>
      <c r="I474">
        <v>-4.8136791241596803E-3</v>
      </c>
      <c r="J474">
        <v>0.99615925457882304</v>
      </c>
      <c r="K474">
        <v>-11.6475835669711</v>
      </c>
      <c r="L474">
        <v>2399.54473748992</v>
      </c>
      <c r="M474">
        <v>-4.8540806032877802E-3</v>
      </c>
      <c r="N474">
        <v>0.99612701923900904</v>
      </c>
      <c r="O474">
        <v>-11.9446457159977</v>
      </c>
      <c r="P474">
        <v>2399.5447398452602</v>
      </c>
      <c r="Q474">
        <v>-4.9778799776694204E-3</v>
      </c>
      <c r="R474">
        <v>0.99602824282318103</v>
      </c>
    </row>
    <row r="475" spans="2:18" x14ac:dyDescent="0.25">
      <c r="B475" t="s">
        <v>743</v>
      </c>
      <c r="C475">
        <v>-11.5485378104328</v>
      </c>
      <c r="D475">
        <v>2399.5447373450302</v>
      </c>
      <c r="E475">
        <v>-4.8128037084278702E-3</v>
      </c>
      <c r="F475">
        <v>0.99615995305142802</v>
      </c>
      <c r="G475">
        <v>-11.550638409909601</v>
      </c>
      <c r="H475">
        <v>2399.54473740001</v>
      </c>
      <c r="I475">
        <v>-4.8136791241596604E-3</v>
      </c>
      <c r="J475">
        <v>0.99615925457882304</v>
      </c>
      <c r="K475">
        <v>-11.6475835669711</v>
      </c>
      <c r="L475">
        <v>2399.5447374898999</v>
      </c>
      <c r="M475">
        <v>-4.8540806032878097E-3</v>
      </c>
      <c r="N475">
        <v>0.99612701923900904</v>
      </c>
      <c r="O475">
        <v>-11.9446457159977</v>
      </c>
      <c r="P475">
        <v>2399.5447398452502</v>
      </c>
      <c r="Q475">
        <v>-4.9778799776694404E-3</v>
      </c>
      <c r="R475">
        <v>0.99602824282318103</v>
      </c>
    </row>
    <row r="476" spans="2:18" x14ac:dyDescent="0.25">
      <c r="B476" t="s">
        <v>744</v>
      </c>
      <c r="C476">
        <v>-11.5485378104328</v>
      </c>
      <c r="D476">
        <v>2399.5447373450302</v>
      </c>
      <c r="E476">
        <v>-4.8128037084278902E-3</v>
      </c>
      <c r="F476">
        <v>0.99615995305142802</v>
      </c>
      <c r="G476">
        <v>-11.550638409909601</v>
      </c>
      <c r="H476">
        <v>2399.5447374</v>
      </c>
      <c r="I476">
        <v>-4.8136791241596803E-3</v>
      </c>
      <c r="J476">
        <v>0.99615925457882304</v>
      </c>
      <c r="K476">
        <v>-11.6475835669711</v>
      </c>
      <c r="L476">
        <v>2399.5447374899099</v>
      </c>
      <c r="M476">
        <v>-4.8540806032877897E-3</v>
      </c>
      <c r="N476">
        <v>0.99612701923900904</v>
      </c>
      <c r="O476">
        <v>-11.9446457159977</v>
      </c>
      <c r="P476">
        <v>2399.5447398452402</v>
      </c>
      <c r="Q476">
        <v>-4.9778799776694499E-3</v>
      </c>
      <c r="R476">
        <v>0.99602824282318103</v>
      </c>
    </row>
    <row r="477" spans="2:18" x14ac:dyDescent="0.25">
      <c r="B477" t="s">
        <v>745</v>
      </c>
      <c r="C477">
        <v>21.583599034102999</v>
      </c>
      <c r="D477">
        <v>2399.5447368672399</v>
      </c>
      <c r="E477">
        <v>8.9948725283120704E-3</v>
      </c>
      <c r="F477">
        <v>0.992823226859473</v>
      </c>
      <c r="G477">
        <v>21.581498434180499</v>
      </c>
      <c r="H477">
        <v>2399.5447363876501</v>
      </c>
      <c r="I477">
        <v>8.9939971140817008E-3</v>
      </c>
      <c r="J477">
        <v>0.99282392531071895</v>
      </c>
      <c r="K477">
        <v>21.4845532775539</v>
      </c>
      <c r="L477">
        <v>2399.5447369992498</v>
      </c>
      <c r="M477">
        <v>8.9535956326537696E-3</v>
      </c>
      <c r="N477">
        <v>0.99285615973105201</v>
      </c>
      <c r="O477">
        <v>21.187491128509201</v>
      </c>
      <c r="P477">
        <v>2399.54473933293</v>
      </c>
      <c r="Q477">
        <v>8.8297962447657103E-3</v>
      </c>
      <c r="R477">
        <v>0.99295493344650898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76" sqref="B1:F78"/>
    </sheetView>
  </sheetViews>
  <sheetFormatPr defaultRowHeight="15" x14ac:dyDescent="0.25"/>
  <cols>
    <col min="1" max="1" width="3" style="11" bestFit="1" customWidth="1"/>
    <col min="2" max="2" width="18" style="11" bestFit="1" customWidth="1"/>
    <col min="3" max="6" width="9.28515625" style="20" bestFit="1" customWidth="1"/>
    <col min="7" max="16384" width="9.140625" style="11"/>
  </cols>
  <sheetData>
    <row r="1" spans="2:8" ht="18.75" x14ac:dyDescent="0.3">
      <c r="B1" s="85" t="s">
        <v>187</v>
      </c>
      <c r="C1" s="85"/>
      <c r="D1" s="85"/>
      <c r="E1" s="85"/>
      <c r="F1" s="85"/>
    </row>
    <row r="2" spans="2:8" ht="18.75" x14ac:dyDescent="0.3">
      <c r="B2" s="86" t="s">
        <v>332</v>
      </c>
      <c r="C2" s="86"/>
      <c r="D2" s="86"/>
      <c r="E2" s="86"/>
      <c r="F2" s="86"/>
    </row>
    <row r="3" spans="2:8" ht="15.75" thickBot="1" x14ac:dyDescent="0.3">
      <c r="B3" s="145"/>
      <c r="C3" s="146" t="s">
        <v>113</v>
      </c>
      <c r="D3" s="146" t="s">
        <v>114</v>
      </c>
      <c r="E3" s="146" t="s">
        <v>115</v>
      </c>
      <c r="F3" s="146" t="s">
        <v>116</v>
      </c>
    </row>
    <row r="4" spans="2:8" x14ac:dyDescent="0.25">
      <c r="B4" s="147" t="s">
        <v>122</v>
      </c>
      <c r="C4" s="148" t="str">
        <f>_xlfn.CONCAT(FIXED(VLOOKUP($H4,'mod2'!A:G,2,0),4)," ",VLOOKUP($H4,'mod2'!A:G,7,0))</f>
        <v>-0.0771 *</v>
      </c>
      <c r="D4" s="148" t="str">
        <f>_xlfn.CONCAT(FIXED(VLOOKUP($H4,'mod2.fr'!$A:H,2,0),4)," ",VLOOKUP($H4,'mod2.fr'!$A:H,7,0))</f>
        <v>-0.0710 ^</v>
      </c>
      <c r="E4" s="148" t="str">
        <f>_xlfn.CONCAT(FIXED(VLOOKUP($H4,'mod3.fr'!$A:G,2,0),4)," ",VLOOKUP($H4,'mod3.fr'!$A:G,7,0))</f>
        <v>-0.0645 ^</v>
      </c>
      <c r="F4" s="148" t="str">
        <f>_xlfn.CONCAT(FIXED(VLOOKUP($H4,'mod4.fr'!$A:H,2,0),4)," ",VLOOKUP($H4,'mod4.fr'!$A:H,7,0))</f>
        <v>-0.0643 ^</v>
      </c>
      <c r="H4" s="11" t="s">
        <v>119</v>
      </c>
    </row>
    <row r="5" spans="2:8" x14ac:dyDescent="0.25">
      <c r="B5" s="149" t="s">
        <v>1</v>
      </c>
      <c r="C5" s="150" t="str">
        <f>_xlfn.CONCAT("(",FIXED(VLOOKUP($H4,'mod2'!A:G,4,0),4),")")</f>
        <v>(0.0313)</v>
      </c>
      <c r="D5" s="150" t="str">
        <f>_xlfn.CONCAT("(",FIXED(VLOOKUP($H4,'mod2.fr'!$A:H,4,0),4),")")</f>
        <v>(0.0371)</v>
      </c>
      <c r="E5" s="150" t="str">
        <f>_xlfn.CONCAT("(",FIXED(VLOOKUP($H4,'mod3.fr'!$A:G,4,0),4),")")</f>
        <v>(0.0370)</v>
      </c>
      <c r="F5" s="150" t="str">
        <f>_xlfn.CONCAT("(",FIXED(VLOOKUP($H4,'mod4.fr'!$A:H,4,0),4),")")</f>
        <v>(0.0370)</v>
      </c>
    </row>
    <row r="6" spans="2:8" x14ac:dyDescent="0.25">
      <c r="B6" s="147" t="s">
        <v>0</v>
      </c>
      <c r="C6" s="148" t="str">
        <f>_xlfn.CONCAT(FIXED(VLOOKUP($H6,'mod2'!A:G,2,0),4)," ",VLOOKUP($H6,'mod2'!A:G,7,0))</f>
        <v xml:space="preserve">-0.0233 </v>
      </c>
      <c r="D6" s="148" t="str">
        <f>_xlfn.CONCAT(FIXED(VLOOKUP($H6,'mod2.fr'!$A:H,2,0),4)," ",VLOOKUP($H6,'mod2.fr'!$A:H,7,0))</f>
        <v xml:space="preserve">-0.0292 </v>
      </c>
      <c r="E6" s="148" t="str">
        <f>_xlfn.CONCAT(FIXED(VLOOKUP($H6,'mod3.fr'!$A:G,2,0),4)," ",VLOOKUP($H6,'mod3.fr'!$A:G,7,0))</f>
        <v xml:space="preserve">-0.0212 </v>
      </c>
      <c r="F6" s="148" t="str">
        <f>_xlfn.CONCAT(FIXED(VLOOKUP($H6,'mod4.fr'!$A:H,2,0),4)," ",VLOOKUP($H6,'mod4.fr'!$A:H,7,0))</f>
        <v xml:space="preserve">-0.0209 </v>
      </c>
      <c r="H6" s="11" t="s">
        <v>10</v>
      </c>
    </row>
    <row r="7" spans="2:8" x14ac:dyDescent="0.25">
      <c r="B7" s="149" t="s">
        <v>1</v>
      </c>
      <c r="C7" s="150" t="str">
        <f>_xlfn.CONCAT("(",FIXED(VLOOKUP($H6,'mod2'!A:G,4,0),4),")")</f>
        <v>(0.0152)</v>
      </c>
      <c r="D7" s="150" t="str">
        <f>_xlfn.CONCAT("(",FIXED(VLOOKUP($H6,'mod2.fr'!$A:H,4,0),4),")")</f>
        <v>(0.0180)</v>
      </c>
      <c r="E7" s="150" t="str">
        <f>_xlfn.CONCAT("(",FIXED(VLOOKUP($H6,'mod3.fr'!$A:G,4,0),4),")")</f>
        <v>(0.0180)</v>
      </c>
      <c r="F7" s="150" t="str">
        <f>_xlfn.CONCAT("(",FIXED(VLOOKUP($H6,'mod4.fr'!$A:H,4,0),4),")")</f>
        <v>(0.0180)</v>
      </c>
    </row>
    <row r="8" spans="2:8" x14ac:dyDescent="0.25">
      <c r="B8" s="147" t="s">
        <v>2</v>
      </c>
      <c r="C8" s="148" t="str">
        <f>_xlfn.CONCAT(FIXED(VLOOKUP($H8,'mod2'!A:G,2,0),4)," ",VLOOKUP($H8,'mod2'!A:G,7,0))</f>
        <v>-0.0574 ***</v>
      </c>
      <c r="D8" s="148" t="str">
        <f>_xlfn.CONCAT(FIXED(VLOOKUP($H8,'mod2.fr'!$A:H,2,0),4)," ",VLOOKUP($H8,'mod2.fr'!$A:H,7,0))</f>
        <v>-0.0714 ***</v>
      </c>
      <c r="E8" s="148" t="str">
        <f>_xlfn.CONCAT(FIXED(VLOOKUP($H8,'mod3.fr'!$A:G,2,0),4)," ",VLOOKUP($H8,'mod3.fr'!$A:G,7,0))</f>
        <v>-0.0565 **</v>
      </c>
      <c r="F8" s="148" t="str">
        <f>_xlfn.CONCAT(FIXED(VLOOKUP($H8,'mod4.fr'!$A:H,2,0),4)," ",VLOOKUP($H8,'mod4.fr'!$A:H,7,0))</f>
        <v>-0.0550 **</v>
      </c>
      <c r="H8" s="11" t="s">
        <v>12</v>
      </c>
    </row>
    <row r="9" spans="2:8" x14ac:dyDescent="0.25">
      <c r="B9" s="149" t="s">
        <v>1</v>
      </c>
      <c r="C9" s="150" t="str">
        <f>_xlfn.CONCAT("(",FIXED(VLOOKUP($H8,'mod2'!A:G,4,0),4),")")</f>
        <v>(0.0165)</v>
      </c>
      <c r="D9" s="150" t="str">
        <f>_xlfn.CONCAT("(",FIXED(VLOOKUP($H8,'mod2.fr'!$A:H,4,0),4),")")</f>
        <v>(0.0212)</v>
      </c>
      <c r="E9" s="150" t="str">
        <f>_xlfn.CONCAT("(",FIXED(VLOOKUP($H8,'mod3.fr'!$A:G,4,0),4),")")</f>
        <v>(0.0212)</v>
      </c>
      <c r="F9" s="150" t="str">
        <f>_xlfn.CONCAT("(",FIXED(VLOOKUP($H8,'mod4.fr'!$A:H,4,0),4),")")</f>
        <v>(0.0212)</v>
      </c>
    </row>
    <row r="10" spans="2:8" x14ac:dyDescent="0.25">
      <c r="B10" s="147" t="s">
        <v>89</v>
      </c>
      <c r="C10" s="148" t="str">
        <f>_xlfn.CONCAT(FIXED(VLOOKUP($H10,'mod2'!A:G,2,0),4)," ",VLOOKUP($H10,'mod2'!A:G,7,0))</f>
        <v>0.0687 ***</v>
      </c>
      <c r="D10" s="148" t="str">
        <f>_xlfn.CONCAT(FIXED(VLOOKUP($H10,'mod2.fr'!$A:H,2,0),4)," ",VLOOKUP($H10,'mod2.fr'!$A:H,7,0))</f>
        <v>0.0969 ***</v>
      </c>
      <c r="E10" s="148" t="str">
        <f>_xlfn.CONCAT(FIXED(VLOOKUP($H10,'mod3.fr'!$A:G,2,0),4)," ",VLOOKUP($H10,'mod3.fr'!$A:G,7,0))</f>
        <v>0.0823 ***</v>
      </c>
      <c r="F10" s="148" t="str">
        <f>_xlfn.CONCAT(FIXED(VLOOKUP($H10,'mod4.fr'!$A:H,2,0),4)," ",VLOOKUP($H10,'mod4.fr'!$A:H,7,0))</f>
        <v>0.0881 ***</v>
      </c>
      <c r="H10" s="11" t="s">
        <v>123</v>
      </c>
    </row>
    <row r="11" spans="2:8" x14ac:dyDescent="0.25">
      <c r="B11" s="149"/>
      <c r="C11" s="150" t="str">
        <f>_xlfn.CONCAT("(",FIXED(VLOOKUP($H10,'mod2'!A:G,4,0),4),")")</f>
        <v>(0.0129)</v>
      </c>
      <c r="D11" s="150" t="str">
        <f>_xlfn.CONCAT("(",FIXED(VLOOKUP($H10,'mod2.fr'!$A:H,4,0),4),")")</f>
        <v>(0.0177)</v>
      </c>
      <c r="E11" s="150" t="str">
        <f>_xlfn.CONCAT("(",FIXED(VLOOKUP($H10,'mod3.fr'!$A:G,4,0),4),")")</f>
        <v>(0.0176)</v>
      </c>
      <c r="F11" s="150" t="str">
        <f>_xlfn.CONCAT("(",FIXED(VLOOKUP($H10,'mod4.fr'!$A:H,4,0),4),")")</f>
        <v>(0.0181)</v>
      </c>
    </row>
    <row r="12" spans="2:8" x14ac:dyDescent="0.25">
      <c r="B12" s="147" t="s">
        <v>31</v>
      </c>
      <c r="C12" s="148" t="str">
        <f>_xlfn.CONCAT(FIXED(VLOOKUP($H12,'mod2'!A:G,2,0),4)," ",VLOOKUP($H12,'mod2'!A:G,7,0))</f>
        <v>-0.0558 ***</v>
      </c>
      <c r="D12" s="148" t="str">
        <f>_xlfn.CONCAT(FIXED(VLOOKUP($H12,'mod2.fr'!$A:H,2,0),4)," ",VLOOKUP($H12,'mod2.fr'!$A:H,7,0))</f>
        <v>-0.0520 ***</v>
      </c>
      <c r="E12" s="148" t="str">
        <f>_xlfn.CONCAT(FIXED(VLOOKUP($H12,'mod3.fr'!$A:G,2,0),4)," ",VLOOKUP($H12,'mod3.fr'!$A:G,7,0))</f>
        <v>-0.0539 ***</v>
      </c>
      <c r="F12" s="148" t="str">
        <f>_xlfn.CONCAT(FIXED(VLOOKUP($H12,'mod4.fr'!$A:H,2,0),4)," ",VLOOKUP($H12,'mod4.fr'!$A:H,7,0))</f>
        <v>-0.0542 ***</v>
      </c>
      <c r="H12" s="11" t="s">
        <v>31</v>
      </c>
    </row>
    <row r="13" spans="2:8" x14ac:dyDescent="0.25">
      <c r="B13" s="149"/>
      <c r="C13" s="150" t="str">
        <f>_xlfn.CONCAT("(",FIXED(VLOOKUP($H12,'mod2'!A:G,4,0),4),")")</f>
        <v>(0.0027)</v>
      </c>
      <c r="D13" s="150" t="str">
        <f>_xlfn.CONCAT("(",FIXED(VLOOKUP($H12,'mod2.fr'!$A:H,4,0),4),")")</f>
        <v>(0.0032)</v>
      </c>
      <c r="E13" s="150" t="str">
        <f>_xlfn.CONCAT("(",FIXED(VLOOKUP($H12,'mod3.fr'!$A:G,4,0),4),")")</f>
        <v>(0.0031)</v>
      </c>
      <c r="F13" s="150" t="str">
        <f>_xlfn.CONCAT("(",FIXED(VLOOKUP($H12,'mod4.fr'!$A:H,4,0),4),")")</f>
        <v>(0.0031)</v>
      </c>
    </row>
    <row r="14" spans="2:8" x14ac:dyDescent="0.25">
      <c r="B14" s="147" t="s">
        <v>186</v>
      </c>
      <c r="C14" s="148" t="str">
        <f>_xlfn.CONCAT(FIXED(VLOOKUP($H14,'mod2'!A:G,2,0),4)," ",VLOOKUP($H14,'mod2'!A:G,7,0))</f>
        <v>-0.1398 ***</v>
      </c>
      <c r="D14" s="148" t="str">
        <f>_xlfn.CONCAT(FIXED(VLOOKUP($H14,'mod2.fr'!$A:H,2,0),4)," ",VLOOKUP($H14,'mod2.fr'!$A:H,7,0))</f>
        <v>-0.1600 ***</v>
      </c>
      <c r="E14" s="148" t="str">
        <f>_xlfn.CONCAT(FIXED(VLOOKUP($H14,'mod3.fr'!$A:G,2,0),4)," ",VLOOKUP($H14,'mod3.fr'!$A:G,7,0))</f>
        <v>-0.0604 **</v>
      </c>
      <c r="F14" s="148" t="str">
        <f>_xlfn.CONCAT(FIXED(VLOOKUP($H14,'mod4.fr'!$A:H,2,0),4)," ",VLOOKUP($H14,'mod4.fr'!$A:H,7,0))</f>
        <v>-0.0601 **</v>
      </c>
      <c r="H14" s="11" t="s">
        <v>172</v>
      </c>
    </row>
    <row r="15" spans="2:8" x14ac:dyDescent="0.25">
      <c r="B15" s="149"/>
      <c r="C15" s="150" t="str">
        <f>_xlfn.CONCAT("(",FIXED(VLOOKUP($H14,'mod2'!A:G,4,0),4),")")</f>
        <v>(0.0207)</v>
      </c>
      <c r="D15" s="150" t="str">
        <f>_xlfn.CONCAT("(",FIXED(VLOOKUP($H14,'mod2.fr'!$A:H,4,0),4),")")</f>
        <v>(0.0222)</v>
      </c>
      <c r="E15" s="150" t="str">
        <f>_xlfn.CONCAT("(",FIXED(VLOOKUP($H14,'mod3.fr'!$A:G,4,0),4),")")</f>
        <v>(0.0224)</v>
      </c>
      <c r="F15" s="150" t="str">
        <f>_xlfn.CONCAT("(",FIXED(VLOOKUP($H14,'mod4.fr'!$A:H,4,0),4),")")</f>
        <v>(0.0224)</v>
      </c>
    </row>
    <row r="16" spans="2:8" x14ac:dyDescent="0.25">
      <c r="B16" s="147" t="s">
        <v>90</v>
      </c>
      <c r="C16" s="148" t="str">
        <f>_xlfn.CONCAT(FIXED(VLOOKUP($H16,'mod2'!A:G,2,0),4)," ",VLOOKUP($H16,'mod2'!A:G,7,0))</f>
        <v>-0.1324 ***</v>
      </c>
      <c r="D16" s="148" t="str">
        <f>_xlfn.CONCAT(FIXED(VLOOKUP($H16,'mod2.fr'!$A:H,2,0),4)," ",VLOOKUP($H16,'mod2.fr'!$A:H,7,0))</f>
        <v>-0.1735 ***</v>
      </c>
      <c r="E16" s="148" t="str">
        <f>_xlfn.CONCAT(FIXED(VLOOKUP($H16,'mod3.fr'!$A:G,2,0),4)," ",VLOOKUP($H16,'mod3.fr'!$A:G,7,0))</f>
        <v>-0.1831 ***</v>
      </c>
      <c r="F16" s="148" t="str">
        <f>_xlfn.CONCAT(FIXED(VLOOKUP($H16,'mod4.fr'!$A:H,2,0),4)," ",VLOOKUP($H16,'mod4.fr'!$A:H,7,0))</f>
        <v>-0.1807 ***</v>
      </c>
      <c r="H16" s="11" t="s">
        <v>23</v>
      </c>
    </row>
    <row r="17" spans="2:8" x14ac:dyDescent="0.25">
      <c r="B17" s="149"/>
      <c r="C17" s="150" t="str">
        <f>_xlfn.CONCAT("(",FIXED(VLOOKUP($H16,'mod2'!A:G,4,0),4),")")</f>
        <v>(0.0162)</v>
      </c>
      <c r="D17" s="150" t="str">
        <f>_xlfn.CONCAT("(",FIXED(VLOOKUP($H16,'mod2.fr'!$A:H,4,0),4),")")</f>
        <v>(0.0227)</v>
      </c>
      <c r="E17" s="150" t="str">
        <f>_xlfn.CONCAT("(",FIXED(VLOOKUP($H16,'mod3.fr'!$A:G,4,0),4),")")</f>
        <v>(0.0226)</v>
      </c>
      <c r="F17" s="150" t="str">
        <f>_xlfn.CONCAT("(",FIXED(VLOOKUP($H16,'mod4.fr'!$A:H,4,0),4),")")</f>
        <v>(0.0227)</v>
      </c>
    </row>
    <row r="18" spans="2:8" x14ac:dyDescent="0.25">
      <c r="B18" s="147" t="s">
        <v>91</v>
      </c>
      <c r="C18" s="148" t="str">
        <f>_xlfn.CONCAT(FIXED(VLOOKUP($H18,'mod2'!A:G,2,0),4)," ",VLOOKUP($H18,'mod2'!A:G,7,0))</f>
        <v xml:space="preserve">0.0102 </v>
      </c>
      <c r="D18" s="148" t="str">
        <f>_xlfn.CONCAT(FIXED(VLOOKUP($H18,'mod2.fr'!$A:H,2,0),4)," ",VLOOKUP($H18,'mod2.fr'!$A:H,7,0))</f>
        <v xml:space="preserve">0.0033 </v>
      </c>
      <c r="E18" s="148" t="str">
        <f>_xlfn.CONCAT(FIXED(VLOOKUP($H18,'mod3.fr'!$A:G,2,0),4)," ",VLOOKUP($H18,'mod3.fr'!$A:G,7,0))</f>
        <v xml:space="preserve">-0.0057 </v>
      </c>
      <c r="F18" s="148" t="str">
        <f>_xlfn.CONCAT(FIXED(VLOOKUP($H18,'mod4.fr'!$A:H,2,0),4)," ",VLOOKUP($H18,'mod4.fr'!$A:H,7,0))</f>
        <v xml:space="preserve">-0.0028 </v>
      </c>
      <c r="H18" s="11" t="s">
        <v>24</v>
      </c>
    </row>
    <row r="19" spans="2:8" x14ac:dyDescent="0.25">
      <c r="B19" s="149"/>
      <c r="C19" s="150" t="str">
        <f>_xlfn.CONCAT("(",FIXED(VLOOKUP($H18,'mod2'!A:G,4,0),4),")")</f>
        <v>(0.0181)</v>
      </c>
      <c r="D19" s="150" t="str">
        <f>_xlfn.CONCAT("(",FIXED(VLOOKUP($H18,'mod2.fr'!$A:H,4,0),4),")")</f>
        <v>(0.0248)</v>
      </c>
      <c r="E19" s="150" t="str">
        <f>_xlfn.CONCAT("(",FIXED(VLOOKUP($H18,'mod3.fr'!$A:G,4,0),4),")")</f>
        <v>(0.0247)</v>
      </c>
      <c r="F19" s="150" t="str">
        <f>_xlfn.CONCAT("(",FIXED(VLOOKUP($H18,'mod4.fr'!$A:H,4,0),4),")")</f>
        <v>(0.0247)</v>
      </c>
    </row>
    <row r="20" spans="2:8" x14ac:dyDescent="0.25">
      <c r="B20" s="147" t="s">
        <v>92</v>
      </c>
      <c r="C20" s="148" t="str">
        <f>_xlfn.CONCAT(FIXED(VLOOKUP($H20,'mod2'!A:G,2,0),4)," ",VLOOKUP($H20,'mod2'!A:G,7,0))</f>
        <v>0.0369 .</v>
      </c>
      <c r="D20" s="148" t="str">
        <f>_xlfn.CONCAT(FIXED(VLOOKUP($H20,'mod2.fr'!$A:H,2,0),4)," ",VLOOKUP($H20,'mod2.fr'!$A:H,7,0))</f>
        <v xml:space="preserve">0.0287 </v>
      </c>
      <c r="E20" s="148" t="str">
        <f>_xlfn.CONCAT(FIXED(VLOOKUP($H20,'mod3.fr'!$A:G,2,0),4)," ",VLOOKUP($H20,'mod3.fr'!$A:G,7,0))</f>
        <v xml:space="preserve">0.0312 </v>
      </c>
      <c r="F20" s="148" t="str">
        <f>_xlfn.CONCAT(FIXED(VLOOKUP($H20,'mod4.fr'!$A:H,2,0),4)," ",VLOOKUP($H20,'mod4.fr'!$A:H,7,0))</f>
        <v xml:space="preserve">0.0332 </v>
      </c>
      <c r="H20" s="11" t="s">
        <v>25</v>
      </c>
    </row>
    <row r="21" spans="2:8" x14ac:dyDescent="0.25">
      <c r="B21" s="149"/>
      <c r="C21" s="150" t="str">
        <f>_xlfn.CONCAT("(",FIXED(VLOOKUP($H20,'mod2'!A:G,4,0),4),")")</f>
        <v>(0.0198)</v>
      </c>
      <c r="D21" s="150" t="str">
        <f>_xlfn.CONCAT("(",FIXED(VLOOKUP($H20,'mod2.fr'!$A:H,4,0),4),")")</f>
        <v>(0.0236)</v>
      </c>
      <c r="E21" s="150" t="str">
        <f>_xlfn.CONCAT("(",FIXED(VLOOKUP($H20,'mod3.fr'!$A:G,4,0),4),")")</f>
        <v>(0.0236)</v>
      </c>
      <c r="F21" s="150" t="str">
        <f>_xlfn.CONCAT("(",FIXED(VLOOKUP($H20,'mod4.fr'!$A:H,4,0),4),")")</f>
        <v>(0.0236)</v>
      </c>
    </row>
    <row r="22" spans="2:8" x14ac:dyDescent="0.25">
      <c r="B22" s="147" t="s">
        <v>93</v>
      </c>
      <c r="C22" s="148" t="str">
        <f>_xlfn.CONCAT(FIXED(VLOOKUP($H22,'mod2'!A:G,2,0),4)," ",VLOOKUP($H22,'mod2'!A:G,7,0))</f>
        <v xml:space="preserve">-0.0405 </v>
      </c>
      <c r="D22" s="148" t="str">
        <f>_xlfn.CONCAT(FIXED(VLOOKUP($H22,'mod2.fr'!$A:H,2,0),4)," ",VLOOKUP($H22,'mod2.fr'!$A:H,7,0))</f>
        <v>-0.0610 ^</v>
      </c>
      <c r="E22" s="148" t="str">
        <f>_xlfn.CONCAT(FIXED(VLOOKUP($H22,'mod3.fr'!$A:G,2,0),4)," ",VLOOKUP($H22,'mod3.fr'!$A:G,7,0))</f>
        <v xml:space="preserve">-0.0490 </v>
      </c>
      <c r="F22" s="148" t="str">
        <f>_xlfn.CONCAT(FIXED(VLOOKUP($H22,'mod4.fr'!$A:H,2,0),4)," ",VLOOKUP($H22,'mod4.fr'!$A:H,7,0))</f>
        <v xml:space="preserve">-0.0475 </v>
      </c>
      <c r="H22" s="11" t="s">
        <v>26</v>
      </c>
    </row>
    <row r="23" spans="2:8" x14ac:dyDescent="0.25">
      <c r="B23" s="149"/>
      <c r="C23" s="150" t="str">
        <f>_xlfn.CONCAT("(",FIXED(VLOOKUP($H22,'mod2'!A:G,4,0),4),")")</f>
        <v>(0.0305)</v>
      </c>
      <c r="D23" s="150" t="str">
        <f>_xlfn.CONCAT("(",FIXED(VLOOKUP($H22,'mod2.fr'!$A:H,4,0),4),")")</f>
        <v>(0.0367)</v>
      </c>
      <c r="E23" s="150" t="str">
        <f>_xlfn.CONCAT("(",FIXED(VLOOKUP($H22,'mod3.fr'!$A:G,4,0),4),")")</f>
        <v>(0.0366)</v>
      </c>
      <c r="F23" s="150" t="str">
        <f>_xlfn.CONCAT("(",FIXED(VLOOKUP($H22,'mod4.fr'!$A:H,4,0),4),")")</f>
        <v>(0.0367)</v>
      </c>
    </row>
    <row r="24" spans="2:8" x14ac:dyDescent="0.25">
      <c r="B24" s="147" t="s">
        <v>32</v>
      </c>
      <c r="C24" s="148" t="str">
        <f>_xlfn.CONCAT(FIXED(VLOOKUP($H24,'mod2'!A:G,2,0),4)," ",VLOOKUP($H24,'mod2'!A:G,7,0))</f>
        <v xml:space="preserve">0.0104 </v>
      </c>
      <c r="D24" s="148" t="str">
        <f>_xlfn.CONCAT(FIXED(VLOOKUP($H24,'mod2.fr'!$A:H,2,0),4)," ",VLOOKUP($H24,'mod2.fr'!$A:H,7,0))</f>
        <v xml:space="preserve">0.0125 </v>
      </c>
      <c r="E24" s="148" t="str">
        <f>_xlfn.CONCAT(FIXED(VLOOKUP($H24,'mod3.fr'!$A:G,2,0),4)," ",VLOOKUP($H24,'mod3.fr'!$A:G,7,0))</f>
        <v>0.0219 ^</v>
      </c>
      <c r="F24" s="148" t="str">
        <f>_xlfn.CONCAT(FIXED(VLOOKUP($H24,'mod4.fr'!$A:H,2,0),4)," ",VLOOKUP($H24,'mod4.fr'!$A:H,7,0))</f>
        <v>0.0206 ^</v>
      </c>
      <c r="H24" s="11" t="s">
        <v>32</v>
      </c>
    </row>
    <row r="25" spans="2:8" x14ac:dyDescent="0.25">
      <c r="B25" s="149"/>
      <c r="C25" s="150" t="str">
        <f>_xlfn.CONCAT("(",FIXED(VLOOKUP($H24,'mod2'!A:G,4,0),4),")")</f>
        <v>(0.0100)</v>
      </c>
      <c r="D25" s="150" t="str">
        <f>_xlfn.CONCAT("(",FIXED(VLOOKUP($H24,'mod2.fr'!$A:H,4,0),4),")")</f>
        <v>(0.0114)</v>
      </c>
      <c r="E25" s="150" t="str">
        <f>_xlfn.CONCAT("(",FIXED(VLOOKUP($H24,'mod3.fr'!$A:G,4,0),4),")")</f>
        <v>(0.0114)</v>
      </c>
      <c r="F25" s="150" t="str">
        <f>_xlfn.CONCAT("(",FIXED(VLOOKUP($H24,'mod4.fr'!$A:H,4,0),4),")")</f>
        <v>(0.0114)</v>
      </c>
    </row>
    <row r="26" spans="2:8" x14ac:dyDescent="0.25">
      <c r="B26" s="147" t="s">
        <v>94</v>
      </c>
      <c r="C26" s="148" t="str">
        <f>_xlfn.CONCAT(FIXED(VLOOKUP($H26,'mod2'!A:G,2,0),4)," ",VLOOKUP($H26,'mod2'!A:G,7,0))</f>
        <v>0.0154 ***</v>
      </c>
      <c r="D26" s="148" t="str">
        <f>_xlfn.CONCAT(FIXED(VLOOKUP($H26,'mod2.fr'!$A:H,2,0),4)," ",VLOOKUP($H26,'mod2.fr'!$A:H,7,0))</f>
        <v>0.0170 ***</v>
      </c>
      <c r="E26" s="148" t="str">
        <f>_xlfn.CONCAT(FIXED(VLOOKUP($H26,'mod3.fr'!$A:G,2,0),4)," ",VLOOKUP($H26,'mod3.fr'!$A:G,7,0))</f>
        <v>0.0187 ***</v>
      </c>
      <c r="F26" s="148" t="str">
        <f>_xlfn.CONCAT(FIXED(VLOOKUP($H26,'mod4.fr'!$A:H,2,0),4)," ",VLOOKUP($H26,'mod4.fr'!$A:H,7,0))</f>
        <v>0.0188 ***</v>
      </c>
      <c r="H26" s="11" t="s">
        <v>33</v>
      </c>
    </row>
    <row r="27" spans="2:8" x14ac:dyDescent="0.25">
      <c r="B27" s="149"/>
      <c r="C27" s="150" t="str">
        <f>_xlfn.CONCAT("(",FIXED(VLOOKUP($H26,'mod2'!A:G,4,0),4),")")</f>
        <v>(0.0026)</v>
      </c>
      <c r="D27" s="150" t="str">
        <f>_xlfn.CONCAT("(",FIXED(VLOOKUP($H26,'mod2.fr'!$A:H,4,0),4),")")</f>
        <v>(0.0029)</v>
      </c>
      <c r="E27" s="150" t="str">
        <f>_xlfn.CONCAT("(",FIXED(VLOOKUP($H26,'mod3.fr'!$A:G,4,0),4),")")</f>
        <v>(0.0029)</v>
      </c>
      <c r="F27" s="150" t="str">
        <f>_xlfn.CONCAT("(",FIXED(VLOOKUP($H26,'mod4.fr'!$A:H,4,0),4),")")</f>
        <v>(0.0029)</v>
      </c>
    </row>
    <row r="28" spans="2:8" x14ac:dyDescent="0.25">
      <c r="B28" s="147" t="s">
        <v>124</v>
      </c>
      <c r="C28" s="148" t="str">
        <f>_xlfn.CONCAT(FIXED(VLOOKUP($H28,'mod2'!A:G,2,0),4)," ",VLOOKUP($H28,'mod2'!A:G,7,0))</f>
        <v xml:space="preserve">-0.0039 </v>
      </c>
      <c r="D28" s="148" t="str">
        <f>_xlfn.CONCAT(FIXED(VLOOKUP($H28,'mod2.fr'!$A:H,2,0),4)," ",VLOOKUP($H28,'mod2.fr'!$A:H,7,0))</f>
        <v xml:space="preserve">-0.0063 </v>
      </c>
      <c r="E28" s="148" t="str">
        <f>_xlfn.CONCAT(FIXED(VLOOKUP($H28,'mod3.fr'!$A:G,2,0),4)," ",VLOOKUP($H28,'mod3.fr'!$A:G,7,0))</f>
        <v>-0.0095 *</v>
      </c>
      <c r="F28" s="148" t="str">
        <f>_xlfn.CONCAT(FIXED(VLOOKUP($H28,'mod4.fr'!$A:H,2,0),4)," ",VLOOKUP($H28,'mod4.fr'!$A:H,7,0))</f>
        <v>-0.0096 *</v>
      </c>
      <c r="H28" s="11" t="s">
        <v>117</v>
      </c>
    </row>
    <row r="29" spans="2:8" x14ac:dyDescent="0.25">
      <c r="B29" s="149"/>
      <c r="C29" s="150" t="str">
        <f>_xlfn.CONCAT("(",FIXED(VLOOKUP($H28,'mod2'!A:G,4,0),4),")")</f>
        <v>(0.0041)</v>
      </c>
      <c r="D29" s="150" t="str">
        <f>_xlfn.CONCAT("(",FIXED(VLOOKUP($H28,'mod2.fr'!$A:H,4,0),4),")")</f>
        <v>(0.0048)</v>
      </c>
      <c r="E29" s="150" t="str">
        <f>_xlfn.CONCAT("(",FIXED(VLOOKUP($H28,'mod3.fr'!$A:G,4,0),4),")")</f>
        <v>(0.0048)</v>
      </c>
      <c r="F29" s="150" t="str">
        <f>_xlfn.CONCAT("(",FIXED(VLOOKUP($H28,'mod4.fr'!$A:H,4,0),4),")")</f>
        <v>(0.0048)</v>
      </c>
    </row>
    <row r="30" spans="2:8" x14ac:dyDescent="0.25">
      <c r="B30" s="147" t="s">
        <v>95</v>
      </c>
      <c r="C30" s="148" t="str">
        <f>_xlfn.CONCAT(FIXED(VLOOKUP($H30,'mod2'!A:G,2,0),4)," ",VLOOKUP($H30,'mod2'!A:G,7,0))</f>
        <v xml:space="preserve">0.0048 </v>
      </c>
      <c r="D30" s="148" t="str">
        <f>_xlfn.CONCAT(FIXED(VLOOKUP($H30,'mod2.fr'!$A:H,2,0),4)," ",VLOOKUP($H30,'mod2.fr'!$A:H,7,0))</f>
        <v xml:space="preserve">0.0058 </v>
      </c>
      <c r="E30" s="148" t="str">
        <f>_xlfn.CONCAT(FIXED(VLOOKUP($H30,'mod3.fr'!$A:G,2,0),4)," ",VLOOKUP($H30,'mod3.fr'!$A:G,7,0))</f>
        <v>0.0408 ^</v>
      </c>
      <c r="F30" s="148" t="str">
        <f>_xlfn.CONCAT(FIXED(VLOOKUP($H30,'mod4.fr'!$A:H,2,0),4)," ",VLOOKUP($H30,'mod4.fr'!$A:H,7,0))</f>
        <v>0.0427 *</v>
      </c>
      <c r="H30" s="11" t="s">
        <v>29</v>
      </c>
    </row>
    <row r="31" spans="2:8" x14ac:dyDescent="0.25">
      <c r="B31" s="149"/>
      <c r="C31" s="150" t="str">
        <f>_xlfn.CONCAT("(",FIXED(VLOOKUP($H30,'mod2'!A:G,4,0),4),")")</f>
        <v>(0.0172)</v>
      </c>
      <c r="D31" s="150" t="str">
        <f>_xlfn.CONCAT("(",FIXED(VLOOKUP($H30,'mod2.fr'!$A:H,4,0),4),")")</f>
        <v>(0.0212)</v>
      </c>
      <c r="E31" s="150" t="str">
        <f>_xlfn.CONCAT("(",FIXED(VLOOKUP($H30,'mod3.fr'!$A:G,4,0),4),")")</f>
        <v>(0.0212)</v>
      </c>
      <c r="F31" s="150" t="str">
        <f>_xlfn.CONCAT("(",FIXED(VLOOKUP($H30,'mod4.fr'!$A:H,4,0),4),")")</f>
        <v>(0.0213)</v>
      </c>
    </row>
    <row r="32" spans="2:8" x14ac:dyDescent="0.25">
      <c r="B32" s="147" t="s">
        <v>96</v>
      </c>
      <c r="C32" s="148" t="str">
        <f>_xlfn.CONCAT(FIXED(VLOOKUP($H32,'mod2'!A:G,2,0),4)," ",VLOOKUP($H32,'mod2'!A:G,7,0))</f>
        <v>0.0993 ***</v>
      </c>
      <c r="D32" s="148" t="str">
        <f>_xlfn.CONCAT(FIXED(VLOOKUP($H32,'mod2.fr'!$A:H,2,0),4)," ",VLOOKUP($H32,'mod2.fr'!$A:H,7,0))</f>
        <v>0.0986 ***</v>
      </c>
      <c r="E32" s="148" t="str">
        <f>_xlfn.CONCAT(FIXED(VLOOKUP($H32,'mod3.fr'!$A:G,2,0),4)," ",VLOOKUP($H32,'mod3.fr'!$A:G,7,0))</f>
        <v>0.1460 ***</v>
      </c>
      <c r="F32" s="148" t="str">
        <f>_xlfn.CONCAT(FIXED(VLOOKUP($H32,'mod4.fr'!$A:H,2,0),4)," ",VLOOKUP($H32,'mod4.fr'!$A:H,7,0))</f>
        <v>0.1531 ***</v>
      </c>
      <c r="H32" s="11" t="s">
        <v>30</v>
      </c>
    </row>
    <row r="33" spans="2:8" x14ac:dyDescent="0.25">
      <c r="B33" s="149"/>
      <c r="C33" s="150" t="str">
        <f>_xlfn.CONCAT("(",FIXED(VLOOKUP($H32,'mod2'!A:G,4,0),4),")")</f>
        <v>(0.0182)</v>
      </c>
      <c r="D33" s="150" t="str">
        <f>_xlfn.CONCAT("(",FIXED(VLOOKUP($H32,'mod2.fr'!$A:H,4,0),4),")")</f>
        <v>(0.0227)</v>
      </c>
      <c r="E33" s="150" t="str">
        <f>_xlfn.CONCAT("(",FIXED(VLOOKUP($H32,'mod3.fr'!$A:G,4,0),4),")")</f>
        <v>(0.0228)</v>
      </c>
      <c r="F33" s="150" t="str">
        <f>_xlfn.CONCAT("(",FIXED(VLOOKUP($H32,'mod4.fr'!$A:H,4,0),4),")")</f>
        <v>(0.0228)</v>
      </c>
    </row>
    <row r="34" spans="2:8" x14ac:dyDescent="0.25">
      <c r="B34" s="147" t="s">
        <v>97</v>
      </c>
      <c r="C34" s="148" t="str">
        <f>_xlfn.CONCAT(FIXED(VLOOKUP($H34,'mod2'!A:G,2,0),4)," ",VLOOKUP($H34,'mod2'!A:G,7,0))</f>
        <v>0.1025 **</v>
      </c>
      <c r="D34" s="148" t="str">
        <f>_xlfn.CONCAT(FIXED(VLOOKUP($H34,'mod2.fr'!$A:H,2,0),4)," ",VLOOKUP($H34,'mod2.fr'!$A:H,7,0))</f>
        <v xml:space="preserve">0.0528 </v>
      </c>
      <c r="E34" s="148" t="str">
        <f>_xlfn.CONCAT(FIXED(VLOOKUP($H34,'mod3.fr'!$A:G,2,0),4)," ",VLOOKUP($H34,'mod3.fr'!$A:G,7,0))</f>
        <v>0.0891 *</v>
      </c>
      <c r="F34" s="148" t="str">
        <f>_xlfn.CONCAT(FIXED(VLOOKUP($H34,'mod4.fr'!$A:H,2,0),4)," ",VLOOKUP($H34,'mod4.fr'!$A:H,7,0))</f>
        <v>0.1113 **</v>
      </c>
      <c r="H34" s="11" t="s">
        <v>27</v>
      </c>
    </row>
    <row r="35" spans="2:8" x14ac:dyDescent="0.25">
      <c r="B35" s="149"/>
      <c r="C35" s="150" t="str">
        <f>_xlfn.CONCAT("(",FIXED(VLOOKUP($H34,'mod2'!A:G,4,0),4),")")</f>
        <v>(0.0321)</v>
      </c>
      <c r="D35" s="150" t="str">
        <f>_xlfn.CONCAT("(",FIXED(VLOOKUP($H34,'mod2.fr'!$A:H,4,0),4),")")</f>
        <v>(0.0385)</v>
      </c>
      <c r="E35" s="150" t="str">
        <f>_xlfn.CONCAT("(",FIXED(VLOOKUP($H34,'mod3.fr'!$A:G,4,0),4),")")</f>
        <v>(0.0385)</v>
      </c>
      <c r="F35" s="150" t="str">
        <f>_xlfn.CONCAT("(",FIXED(VLOOKUP($H34,'mod4.fr'!$A:H,4,0),4),")")</f>
        <v>(0.0392)</v>
      </c>
    </row>
    <row r="36" spans="2:8" x14ac:dyDescent="0.25">
      <c r="B36" s="147" t="s">
        <v>98</v>
      </c>
      <c r="C36" s="148" t="str">
        <f>_xlfn.CONCAT(FIXED(VLOOKUP($H36,'mod2'!A:G,2,0),4)," ",VLOOKUP($H36,'mod2'!A:G,7,0))</f>
        <v xml:space="preserve">0.0204 </v>
      </c>
      <c r="D36" s="148" t="str">
        <f>_xlfn.CONCAT(FIXED(VLOOKUP($H36,'mod2.fr'!$A:H,2,0),4)," ",VLOOKUP($H36,'mod2.fr'!$A:H,7,0))</f>
        <v xml:space="preserve">-0.0251 </v>
      </c>
      <c r="E36" s="148" t="str">
        <f>_xlfn.CONCAT(FIXED(VLOOKUP($H36,'mod3.fr'!$A:G,2,0),4)," ",VLOOKUP($H36,'mod3.fr'!$A:G,7,0))</f>
        <v xml:space="preserve">0.0341 </v>
      </c>
      <c r="F36" s="148" t="str">
        <f>_xlfn.CONCAT(FIXED(VLOOKUP($H36,'mod4.fr'!$A:H,2,0),4)," ",VLOOKUP($H36,'mod4.fr'!$A:H,7,0))</f>
        <v xml:space="preserve">0.0542 </v>
      </c>
      <c r="H36" s="11" t="s">
        <v>28</v>
      </c>
    </row>
    <row r="37" spans="2:8" x14ac:dyDescent="0.25">
      <c r="B37" s="149"/>
      <c r="C37" s="150" t="str">
        <f>_xlfn.CONCAT("(",FIXED(VLOOKUP($H36,'mod2'!A:G,4,0),4),")")</f>
        <v>(0.0451)</v>
      </c>
      <c r="D37" s="150" t="str">
        <f>_xlfn.CONCAT("(",FIXED(VLOOKUP($H36,'mod2.fr'!$A:H,4,0),4),")")</f>
        <v>(0.0534)</v>
      </c>
      <c r="E37" s="150" t="str">
        <f>_xlfn.CONCAT("(",FIXED(VLOOKUP($H36,'mod3.fr'!$A:G,4,0),4),")")</f>
        <v>(0.0533)</v>
      </c>
      <c r="F37" s="150" t="str">
        <f>_xlfn.CONCAT("(",FIXED(VLOOKUP($H36,'mod4.fr'!$A:H,4,0),4),")")</f>
        <v>(0.0540)</v>
      </c>
    </row>
    <row r="38" spans="2:8" x14ac:dyDescent="0.25">
      <c r="B38" s="147" t="s">
        <v>34</v>
      </c>
      <c r="C38" s="148" t="str">
        <f>_xlfn.CONCAT(FIXED(VLOOKUP($H38,'mod2'!A:G,2,0),4)," ",VLOOKUP($H38,'mod2'!A:G,7,0))</f>
        <v>0.0038 ***</v>
      </c>
      <c r="D38" s="148" t="str">
        <f>_xlfn.CONCAT(FIXED(VLOOKUP($H38,'mod2.fr'!$A:H,2,0),4)," ",VLOOKUP($H38,'mod2.fr'!$A:H,7,0))</f>
        <v>0.0048 ***</v>
      </c>
      <c r="E38" s="148" t="str">
        <f>_xlfn.CONCAT(FIXED(VLOOKUP($H38,'mod3.fr'!$A:G,2,0),4)," ",VLOOKUP($H38,'mod3.fr'!$A:G,7,0))</f>
        <v>0.0043 ***</v>
      </c>
      <c r="F38" s="148" t="str">
        <f>_xlfn.CONCAT(FIXED(VLOOKUP($H38,'mod4.fr'!$A:H,2,0),4)," ",VLOOKUP($H38,'mod4.fr'!$A:H,7,0))</f>
        <v>0.0044 ***</v>
      </c>
      <c r="H38" s="11" t="s">
        <v>34</v>
      </c>
    </row>
    <row r="39" spans="2:8" x14ac:dyDescent="0.25">
      <c r="B39" s="149"/>
      <c r="C39" s="150" t="str">
        <f>_xlfn.CONCAT("(",FIXED(VLOOKUP($H38,'mod2'!A:G,4,0),4),")")</f>
        <v>(0.0003)</v>
      </c>
      <c r="D39" s="150" t="str">
        <f>_xlfn.CONCAT("(",FIXED(VLOOKUP($H38,'mod2.fr'!$A:H,4,0),4),")")</f>
        <v>(0.0004)</v>
      </c>
      <c r="E39" s="150" t="str">
        <f>_xlfn.CONCAT("(",FIXED(VLOOKUP($H38,'mod3.fr'!$A:G,4,0),4),")")</f>
        <v>(0.0004)</v>
      </c>
      <c r="F39" s="150" t="str">
        <f>_xlfn.CONCAT("(",FIXED(VLOOKUP($H38,'mod4.fr'!$A:H,4,0),4),")")</f>
        <v>(0.0004)</v>
      </c>
    </row>
    <row r="40" spans="2:8" x14ac:dyDescent="0.25">
      <c r="B40" s="147" t="s">
        <v>99</v>
      </c>
      <c r="C40" s="148" t="str">
        <f>_xlfn.CONCAT(FIXED(VLOOKUP($H40,'mod2'!A:G,2,0),4)," ",VLOOKUP($H40,'mod2'!A:G,7,0))</f>
        <v>-0.0009 ***</v>
      </c>
      <c r="D40" s="148" t="str">
        <f>_xlfn.CONCAT(FIXED(VLOOKUP($H40,'mod2.fr'!$A:H,2,0),4)," ",VLOOKUP($H40,'mod2.fr'!$A:H,7,0))</f>
        <v>-0.0009 ***</v>
      </c>
      <c r="E40" s="148" t="str">
        <f>_xlfn.CONCAT(FIXED(VLOOKUP($H40,'mod3.fr'!$A:G,2,0),4)," ",VLOOKUP($H40,'mod3.fr'!$A:G,7,0))</f>
        <v>-0.0006 ***</v>
      </c>
      <c r="F40" s="148" t="str">
        <f>_xlfn.CONCAT(FIXED(VLOOKUP($H40,'mod4.fr'!$A:H,2,0),4)," ",VLOOKUP($H40,'mod4.fr'!$A:H,7,0))</f>
        <v>-0.0005 ***</v>
      </c>
      <c r="H40" s="11" t="s">
        <v>35</v>
      </c>
    </row>
    <row r="41" spans="2:8" x14ac:dyDescent="0.25">
      <c r="B41" s="149"/>
      <c r="C41" s="150" t="str">
        <f>_xlfn.CONCAT("(",FIXED(VLOOKUP($H40,'mod2'!A:G,4,0),4),")")</f>
        <v>(0.0001)</v>
      </c>
      <c r="D41" s="150" t="str">
        <f>_xlfn.CONCAT("(",FIXED(VLOOKUP($H40,'mod2.fr'!$A:H,4,0),4),")")</f>
        <v>(0.0001)</v>
      </c>
      <c r="E41" s="150" t="str">
        <f>_xlfn.CONCAT("(",FIXED(VLOOKUP($H40,'mod3.fr'!$A:G,4,0),4),")")</f>
        <v>(0.0001)</v>
      </c>
      <c r="F41" s="150" t="str">
        <f>_xlfn.CONCAT("(",FIXED(VLOOKUP($H40,'mod4.fr'!$A:H,4,0),4),")")</f>
        <v>(0.0001)</v>
      </c>
    </row>
    <row r="42" spans="2:8" x14ac:dyDescent="0.25">
      <c r="B42" s="147" t="s">
        <v>100</v>
      </c>
      <c r="C42" s="148" t="str">
        <f>_xlfn.CONCAT(FIXED(VLOOKUP($H42,'mod2'!A:G,2,0),4)," ",VLOOKUP($H42,'mod2'!A:G,7,0))</f>
        <v>0.0005 ***</v>
      </c>
      <c r="D42" s="148" t="str">
        <f>_xlfn.CONCAT(FIXED(VLOOKUP($H42,'mod2.fr'!$A:H,2,0),4)," ",VLOOKUP($H42,'mod2.fr'!$A:H,7,0))</f>
        <v>0.0003 ***</v>
      </c>
      <c r="E42" s="148" t="str">
        <f>_xlfn.CONCAT(FIXED(VLOOKUP($H42,'mod3.fr'!$A:G,2,0),4)," ",VLOOKUP($H42,'mod3.fr'!$A:G,7,0))</f>
        <v>0.0004 ***</v>
      </c>
      <c r="F42" s="148" t="str">
        <f>_xlfn.CONCAT(FIXED(VLOOKUP($H42,'mod4.fr'!$A:H,2,0),4)," ",VLOOKUP($H42,'mod4.fr'!$A:H,7,0))</f>
        <v>0.0004 ***</v>
      </c>
      <c r="H42" s="11" t="s">
        <v>36</v>
      </c>
    </row>
    <row r="43" spans="2:8" x14ac:dyDescent="0.25">
      <c r="B43" s="149"/>
      <c r="C43" s="150" t="str">
        <f>_xlfn.CONCAT("(",FIXED(VLOOKUP($H42,'mod2'!A:G,4,0),4),")")</f>
        <v>(0.0001)</v>
      </c>
      <c r="D43" s="150" t="str">
        <f>_xlfn.CONCAT("(",FIXED(VLOOKUP($H42,'mod2.fr'!$A:H,4,0),4),")")</f>
        <v>(0.0001)</v>
      </c>
      <c r="E43" s="150" t="str">
        <f>_xlfn.CONCAT("(",FIXED(VLOOKUP($H42,'mod3.fr'!$A:G,4,0),4),")")</f>
        <v>(0.0001)</v>
      </c>
      <c r="F43" s="150" t="str">
        <f>_xlfn.CONCAT("(",FIXED(VLOOKUP($H42,'mod4.fr'!$A:H,4,0),4),")")</f>
        <v>(0.0001)</v>
      </c>
    </row>
    <row r="44" spans="2:8" x14ac:dyDescent="0.25">
      <c r="B44" s="147" t="s">
        <v>101</v>
      </c>
      <c r="C44" s="148" t="str">
        <f>_xlfn.CONCAT(FIXED(VLOOKUP($H44,'mod2'!A:G,2,0),4)," ",VLOOKUP($H44,'mod2'!A:G,7,0))</f>
        <v>-0.0474 ***</v>
      </c>
      <c r="D44" s="148" t="str">
        <f>_xlfn.CONCAT(FIXED(VLOOKUP($H44,'mod2.fr'!$A:H,2,0),4)," ",VLOOKUP($H44,'mod2.fr'!$A:H,7,0))</f>
        <v>-0.0395 *</v>
      </c>
      <c r="E44" s="148" t="str">
        <f>_xlfn.CONCAT(FIXED(VLOOKUP($H44,'mod3.fr'!$A:G,2,0),4)," ",VLOOKUP($H44,'mod3.fr'!$A:G,7,0))</f>
        <v>-0.0301 ^</v>
      </c>
      <c r="F44" s="148" t="str">
        <f>_xlfn.CONCAT(FIXED(VLOOKUP($H44,'mod4.fr'!$A:H,2,0),4)," ",VLOOKUP($H44,'mod4.fr'!$A:H,7,0))</f>
        <v>-0.0313 ^</v>
      </c>
      <c r="H44" s="11" t="s">
        <v>37</v>
      </c>
    </row>
    <row r="45" spans="2:8" x14ac:dyDescent="0.25">
      <c r="B45" s="149"/>
      <c r="C45" s="150" t="str">
        <f>_xlfn.CONCAT("(",FIXED(VLOOKUP($H44,'mod2'!A:G,4,0),4),")")</f>
        <v>(0.0141)</v>
      </c>
      <c r="D45" s="150" t="str">
        <f>_xlfn.CONCAT("(",FIXED(VLOOKUP($H44,'mod2.fr'!$A:H,4,0),4),")")</f>
        <v>(0.0161)</v>
      </c>
      <c r="E45" s="150" t="str">
        <f>_xlfn.CONCAT("(",FIXED(VLOOKUP($H44,'mod3.fr'!$A:G,4,0),4),")")</f>
        <v>(0.0161)</v>
      </c>
      <c r="F45" s="150" t="str">
        <f>_xlfn.CONCAT("(",FIXED(VLOOKUP($H44,'mod4.fr'!$A:H,4,0),4),")")</f>
        <v>(0.0161)</v>
      </c>
    </row>
    <row r="46" spans="2:8" x14ac:dyDescent="0.25">
      <c r="B46" s="147" t="s">
        <v>102</v>
      </c>
      <c r="C46" s="148" t="str">
        <f>_xlfn.CONCAT(FIXED(VLOOKUP($H46,'mod2'!A:G,2,0),4)," ",VLOOKUP($H46,'mod2'!A:G,7,0))</f>
        <v>-0.0711 ***</v>
      </c>
      <c r="D46" s="148" t="str">
        <f>_xlfn.CONCAT(FIXED(VLOOKUP($H46,'mod2.fr'!$A:H,2,0),4)," ",VLOOKUP($H46,'mod2.fr'!$A:H,7,0))</f>
        <v>-0.0480 *</v>
      </c>
      <c r="E46" s="148" t="str">
        <f>_xlfn.CONCAT(FIXED(VLOOKUP($H46,'mod3.fr'!$A:G,2,0),4)," ",VLOOKUP($H46,'mod3.fr'!$A:G,7,0))</f>
        <v xml:space="preserve">-0.0378 </v>
      </c>
      <c r="F46" s="148" t="str">
        <f>_xlfn.CONCAT(FIXED(VLOOKUP($H46,'mod4.fr'!$A:H,2,0),4)," ",VLOOKUP($H46,'mod4.fr'!$A:H,7,0))</f>
        <v>-0.0411 ^</v>
      </c>
      <c r="H46" s="11" t="s">
        <v>38</v>
      </c>
    </row>
    <row r="47" spans="2:8" x14ac:dyDescent="0.25">
      <c r="B47" s="149"/>
      <c r="C47" s="150" t="str">
        <f>_xlfn.CONCAT("(",FIXED(VLOOKUP($H46,'mod2'!A:G,4,0),4),")")</f>
        <v>(0.0203)</v>
      </c>
      <c r="D47" s="150" t="str">
        <f>_xlfn.CONCAT("(",FIXED(VLOOKUP($H46,'mod2.fr'!$A:H,4,0),4),")")</f>
        <v>(0.0237)</v>
      </c>
      <c r="E47" s="150" t="str">
        <f>_xlfn.CONCAT("(",FIXED(VLOOKUP($H46,'mod3.fr'!$A:G,4,0),4),")")</f>
        <v>(0.0237)</v>
      </c>
      <c r="F47" s="150" t="str">
        <f>_xlfn.CONCAT("(",FIXED(VLOOKUP($H46,'mod4.fr'!$A:H,4,0),4),")")</f>
        <v>(0.0237)</v>
      </c>
    </row>
    <row r="48" spans="2:8" x14ac:dyDescent="0.25">
      <c r="B48" s="147" t="s">
        <v>126</v>
      </c>
      <c r="C48" s="148" t="str">
        <f>_xlfn.CONCAT(FIXED(VLOOKUP($H48,'mod2'!A:G,2,0),4)," ",VLOOKUP($H48,'mod2'!A:G,7,0))</f>
        <v>-0.0454 *</v>
      </c>
      <c r="D48" s="148" t="str">
        <f>_xlfn.CONCAT(FIXED(VLOOKUP($H48,'mod2.fr'!$A:H,2,0),4)," ",VLOOKUP($H48,'mod2.fr'!$A:H,7,0))</f>
        <v xml:space="preserve">-0.0380 </v>
      </c>
      <c r="E48" s="148" t="str">
        <f>_xlfn.CONCAT(FIXED(VLOOKUP($H48,'mod3.fr'!$A:G,2,0),4)," ",VLOOKUP($H48,'mod3.fr'!$A:G,7,0))</f>
        <v>-0.0876 ***</v>
      </c>
      <c r="F48" s="148" t="str">
        <f>_xlfn.CONCAT(FIXED(VLOOKUP($H48,'mod4.fr'!$A:H,2,0),4)," ",VLOOKUP($H48,'mod4.fr'!$A:H,7,0))</f>
        <v>-0.0924 ***</v>
      </c>
      <c r="H48" s="11" t="s">
        <v>39</v>
      </c>
    </row>
    <row r="49" spans="2:10" x14ac:dyDescent="0.25">
      <c r="B49" s="149"/>
      <c r="C49" s="150" t="str">
        <f>_xlfn.CONCAT("(",FIXED(VLOOKUP($H48,'mod2'!A:G,4,0),4),")")</f>
        <v>(0.0197)</v>
      </c>
      <c r="D49" s="150" t="str">
        <f>_xlfn.CONCAT("(",FIXED(VLOOKUP($H48,'mod2.fr'!$A:H,4,0),4),")")</f>
        <v>(0.0265)</v>
      </c>
      <c r="E49" s="150" t="str">
        <f>_xlfn.CONCAT("(",FIXED(VLOOKUP($H48,'mod3.fr'!$A:G,4,0),4),")")</f>
        <v>(0.0265)</v>
      </c>
      <c r="F49" s="150" t="str">
        <f>_xlfn.CONCAT("(",FIXED(VLOOKUP($H48,'mod4.fr'!$A:H,4,0),4),")")</f>
        <v>(0.0266)</v>
      </c>
    </row>
    <row r="50" spans="2:10" x14ac:dyDescent="0.25">
      <c r="B50" s="147" t="s">
        <v>125</v>
      </c>
      <c r="C50" s="148" t="str">
        <f>_xlfn.CONCAT(FIXED(VLOOKUP($H50,'mod2'!A:G,2,0),4)," ",VLOOKUP($H50,'mod2'!A:G,7,0))</f>
        <v>-0.1348 ***</v>
      </c>
      <c r="D50" s="148" t="str">
        <f>_xlfn.CONCAT(FIXED(VLOOKUP($H50,'mod2.fr'!$A:H,2,0),4)," ",VLOOKUP($H50,'mod2.fr'!$A:H,7,0))</f>
        <v>-0.1693 ***</v>
      </c>
      <c r="E50" s="148" t="str">
        <f>_xlfn.CONCAT(FIXED(VLOOKUP($H50,'mod3.fr'!$A:G,2,0),4)," ",VLOOKUP($H50,'mod3.fr'!$A:G,7,0))</f>
        <v>-0.2332 ***</v>
      </c>
      <c r="F50" s="148" t="str">
        <f>_xlfn.CONCAT(FIXED(VLOOKUP($H50,'mod4.fr'!$A:H,2,0),4)," ",VLOOKUP($H50,'mod4.fr'!$A:H,7,0))</f>
        <v>-0.2358 ***</v>
      </c>
      <c r="H50" s="11" t="s">
        <v>40</v>
      </c>
    </row>
    <row r="51" spans="2:10" x14ac:dyDescent="0.25">
      <c r="B51" s="149"/>
      <c r="C51" s="150" t="str">
        <f>_xlfn.CONCAT("(",FIXED(VLOOKUP($H50,'mod2'!A:G,4,0),4),")")</f>
        <v>(0.0211)</v>
      </c>
      <c r="D51" s="150" t="str">
        <f>_xlfn.CONCAT("(",FIXED(VLOOKUP($H50,'mod2.fr'!$A:H,4,0),4),")")</f>
        <v>(0.0283)</v>
      </c>
      <c r="E51" s="150" t="str">
        <f>_xlfn.CONCAT("(",FIXED(VLOOKUP($H50,'mod3.fr'!$A:G,4,0),4),")")</f>
        <v>(0.0284)</v>
      </c>
      <c r="F51" s="150" t="str">
        <f>_xlfn.CONCAT("(",FIXED(VLOOKUP($H50,'mod4.fr'!$A:H,4,0),4),")")</f>
        <v>(0.0284)</v>
      </c>
    </row>
    <row r="52" spans="2:10" x14ac:dyDescent="0.25">
      <c r="B52" s="147" t="s">
        <v>103</v>
      </c>
      <c r="C52" s="148" t="str">
        <f>_xlfn.CONCAT(FIXED(VLOOKUP($H52,'mod2'!A:G,2,0),4)," ",VLOOKUP($H52,'mod2'!A:G,7,0))</f>
        <v>-0.0345 .</v>
      </c>
      <c r="D52" s="148" t="str">
        <f>_xlfn.CONCAT(FIXED(VLOOKUP($H52,'mod2.fr'!$A:H,2,0),4)," ",VLOOKUP($H52,'mod2.fr'!$A:H,7,0))</f>
        <v xml:space="preserve">-0.0483 </v>
      </c>
      <c r="E52" s="148" t="str">
        <f>_xlfn.CONCAT(FIXED(VLOOKUP($H52,'mod3.fr'!$A:G,2,0),4)," ",VLOOKUP($H52,'mod3.fr'!$A:G,7,0))</f>
        <v>-0.1040 ***</v>
      </c>
      <c r="F52" s="148" t="str">
        <f>_xlfn.CONCAT(FIXED(VLOOKUP($H52,'mod4.fr'!$A:H,2,0),4)," ",VLOOKUP($H52,'mod4.fr'!$A:H,7,0))</f>
        <v>-0.1080 ***</v>
      </c>
      <c r="H52" s="11" t="s">
        <v>41</v>
      </c>
    </row>
    <row r="53" spans="2:10" x14ac:dyDescent="0.25">
      <c r="B53" s="149"/>
      <c r="C53" s="150" t="str">
        <f>_xlfn.CONCAT("(",FIXED(VLOOKUP($H52,'mod2'!A:G,4,0),4),")")</f>
        <v>(0.0177)</v>
      </c>
      <c r="D53" s="150" t="str">
        <f>_xlfn.CONCAT("(",FIXED(VLOOKUP($H52,'mod2.fr'!$A:H,4,0),4),")")</f>
        <v>(0.0236)</v>
      </c>
      <c r="E53" s="150" t="str">
        <f>_xlfn.CONCAT("(",FIXED(VLOOKUP($H52,'mod3.fr'!$A:G,4,0),4),")")</f>
        <v>(0.0238)</v>
      </c>
      <c r="F53" s="150" t="str">
        <f>_xlfn.CONCAT("(",FIXED(VLOOKUP($H52,'mod4.fr'!$A:H,4,0),4),")")</f>
        <v>(0.0238)</v>
      </c>
    </row>
    <row r="54" spans="2:10" x14ac:dyDescent="0.25">
      <c r="B54" s="147" t="s">
        <v>104</v>
      </c>
      <c r="C54" s="148"/>
      <c r="D54" s="148"/>
      <c r="E54" s="148" t="str">
        <f>_xlfn.CONCAT(FIXED(VLOOKUP($H54,'mod3.fr'!$A:G,2,0),4)," ",VLOOKUP($H54,'mod3.fr'!$A:G,7,0))</f>
        <v>-0.0771 ***</v>
      </c>
      <c r="F54" s="148" t="str">
        <f>_xlfn.CONCAT(FIXED(VLOOKUP($H54,'mod4.fr'!$A:H,2,0),4)," ",VLOOKUP($H54,'mod4.fr'!$A:H,7,0))</f>
        <v>-0.0770 ***</v>
      </c>
      <c r="H54" s="11" t="s">
        <v>43</v>
      </c>
    </row>
    <row r="55" spans="2:10" x14ac:dyDescent="0.25">
      <c r="B55" s="149"/>
      <c r="C55" s="150"/>
      <c r="D55" s="150"/>
      <c r="E55" s="150" t="str">
        <f>_xlfn.CONCAT("(",FIXED(VLOOKUP($H54,'mod3.fr'!$A:G,4,0),4),")")</f>
        <v>(0.0043)</v>
      </c>
      <c r="F55" s="150" t="str">
        <f>_xlfn.CONCAT("(",FIXED(VLOOKUP($H54,'mod4.fr'!$A:H,4,0),4),")")</f>
        <v>(0.0043)</v>
      </c>
      <c r="J55" t="s">
        <v>144</v>
      </c>
    </row>
    <row r="56" spans="2:10" x14ac:dyDescent="0.25">
      <c r="B56" s="147" t="s">
        <v>105</v>
      </c>
      <c r="C56" s="148"/>
      <c r="D56" s="148"/>
      <c r="E56" s="148" t="str">
        <f>_xlfn.CONCAT(FIXED(VLOOKUP($H56,'mod3.fr'!$A:G,2,0),4)," ",VLOOKUP($H56,'mod3.fr'!$A:G,7,0))</f>
        <v xml:space="preserve">0.0159 </v>
      </c>
      <c r="F56" s="148" t="str">
        <f>_xlfn.CONCAT(FIXED(VLOOKUP($H56,'mod4.fr'!$A:H,2,0),4)," ",VLOOKUP($H56,'mod4.fr'!$A:H,7,0))</f>
        <v xml:space="preserve">0.0153 </v>
      </c>
      <c r="H56" s="11" t="s">
        <v>44</v>
      </c>
    </row>
    <row r="57" spans="2:10" x14ac:dyDescent="0.25">
      <c r="B57" s="149"/>
      <c r="C57" s="150"/>
      <c r="D57" s="150"/>
      <c r="E57" s="150" t="str">
        <f>_xlfn.CONCAT("(",FIXED(VLOOKUP($H56,'mod3.fr'!$A:G,4,0),4),")")</f>
        <v>(0.0127)</v>
      </c>
      <c r="F57" s="150" t="str">
        <f>_xlfn.CONCAT("(",FIXED(VLOOKUP($H56,'mod4.fr'!$A:H,4,0),4),")")</f>
        <v>(0.0128)</v>
      </c>
    </row>
    <row r="58" spans="2:10" x14ac:dyDescent="0.25">
      <c r="B58" s="147" t="s">
        <v>145</v>
      </c>
      <c r="C58" s="148"/>
      <c r="D58" s="148"/>
      <c r="E58" s="148" t="str">
        <f>_xlfn.CONCAT(FIXED(VLOOKUP($H58,'mod3.fr'!$A:G,2,0),4)," ",VLOOKUP($H58,'mod3.fr'!$A:G,7,0))</f>
        <v>-0.4864 ***</v>
      </c>
      <c r="F58" s="148" t="str">
        <f>_xlfn.CONCAT(FIXED(VLOOKUP($H58,'mod4.fr'!$A:H,2,0),4)," ",VLOOKUP($H58,'mod4.fr'!$A:H,7,0))</f>
        <v>-0.3615 *</v>
      </c>
      <c r="H58" t="s">
        <v>144</v>
      </c>
    </row>
    <row r="59" spans="2:10" x14ac:dyDescent="0.25">
      <c r="B59" s="149"/>
      <c r="C59" s="150"/>
      <c r="D59" s="150"/>
      <c r="E59" s="150" t="str">
        <f>_xlfn.CONCAT("(",FIXED(VLOOKUP($H58,'mod3.fr'!$A:G,4,0),4),")")</f>
        <v>(0.0804)</v>
      </c>
      <c r="F59" s="150" t="str">
        <f>_xlfn.CONCAT("(",FIXED(VLOOKUP($H58,'mod4.fr'!$A:H,4,0),4),")")</f>
        <v>(0.1594)</v>
      </c>
    </row>
    <row r="60" spans="2:10" x14ac:dyDescent="0.25">
      <c r="B60" s="147" t="s">
        <v>131</v>
      </c>
      <c r="C60" s="148"/>
      <c r="D60" s="148"/>
      <c r="E60" s="148" t="str">
        <f>_xlfn.CONCAT(FIXED(VLOOKUP($H60,'mod3.fr'!$A:G,2,0),4)," ",VLOOKUP($H60,'mod3.fr'!$A:G,7,0))</f>
        <v>-0.3078 *</v>
      </c>
      <c r="F60" s="148" t="str">
        <f>_xlfn.CONCAT(FIXED(VLOOKUP($H60,'mod4.fr'!$A:H,2,0),4)," ",VLOOKUP($H60,'mod4.fr'!$A:H,7,0))</f>
        <v xml:space="preserve">-0.1753 </v>
      </c>
      <c r="H60" s="11" t="s">
        <v>45</v>
      </c>
    </row>
    <row r="61" spans="2:10" x14ac:dyDescent="0.25">
      <c r="B61" s="149"/>
      <c r="C61" s="150"/>
      <c r="D61" s="150"/>
      <c r="E61" s="150" t="str">
        <f>_xlfn.CONCAT("(",FIXED(VLOOKUP($H60,'mod3.fr'!$A:G,4,0),4),")")</f>
        <v>(0.1509)</v>
      </c>
      <c r="F61" s="150" t="str">
        <f>_xlfn.CONCAT("(",FIXED(VLOOKUP($H60,'mod4.fr'!$A:H,4,0),4),")")</f>
        <v>(0.2055)</v>
      </c>
    </row>
    <row r="62" spans="2:10" x14ac:dyDescent="0.25">
      <c r="B62" s="147" t="s">
        <v>132</v>
      </c>
      <c r="C62" s="148"/>
      <c r="D62" s="148"/>
      <c r="E62" s="148" t="str">
        <f>_xlfn.CONCAT(FIXED(VLOOKUP($H62,'mod3.fr'!$A:G,2,0),4)," ",VLOOKUP($H62,'mod3.fr'!$A:G,7,0))</f>
        <v>-0.4067 ***</v>
      </c>
      <c r="F62" s="148" t="str">
        <f>_xlfn.CONCAT(FIXED(VLOOKUP($H62,'mod4.fr'!$A:H,2,0),4)," ",VLOOKUP($H62,'mod4.fr'!$A:H,7,0))</f>
        <v>-0.2892 ^</v>
      </c>
      <c r="H62" s="11" t="s">
        <v>128</v>
      </c>
    </row>
    <row r="63" spans="2:10" x14ac:dyDescent="0.25">
      <c r="B63" s="149"/>
      <c r="C63" s="150"/>
      <c r="D63" s="150"/>
      <c r="E63" s="150" t="str">
        <f>_xlfn.CONCAT("(",FIXED(VLOOKUP($H62,'mod3.fr'!$A:G,4,0),4),")")</f>
        <v>(0.0640)</v>
      </c>
      <c r="F63" s="150" t="str">
        <f>_xlfn.CONCAT("(",FIXED(VLOOKUP($H62,'mod4.fr'!$A:H,4,0),4),")")</f>
        <v>(0.1522)</v>
      </c>
    </row>
    <row r="64" spans="2:10" x14ac:dyDescent="0.25">
      <c r="B64" s="147" t="s">
        <v>133</v>
      </c>
      <c r="C64" s="148"/>
      <c r="D64" s="148"/>
      <c r="E64" s="148" t="str">
        <f>_xlfn.CONCAT(FIXED(VLOOKUP($H64,'mod3.fr'!$A:G,2,0),4)," ",VLOOKUP($H64,'mod3.fr'!$A:G,7,0))</f>
        <v>-0.3194 ***</v>
      </c>
      <c r="F64" s="148" t="str">
        <f>_xlfn.CONCAT(FIXED(VLOOKUP($H64,'mod4.fr'!$A:H,2,0),4)," ",VLOOKUP($H64,'mod4.fr'!$A:H,7,0))</f>
        <v xml:space="preserve">-0.2028 </v>
      </c>
      <c r="H64" s="11" t="s">
        <v>129</v>
      </c>
    </row>
    <row r="65" spans="2:8" x14ac:dyDescent="0.25">
      <c r="B65" s="149"/>
      <c r="C65" s="150"/>
      <c r="D65" s="150"/>
      <c r="E65" s="150" t="str">
        <f>_xlfn.CONCAT("(",FIXED(VLOOKUP($H64,'mod3.fr'!$A:G,4,0),4),")")</f>
        <v>(0.0593)</v>
      </c>
      <c r="F65" s="150" t="str">
        <f>_xlfn.CONCAT("(",FIXED(VLOOKUP($H64,'mod4.fr'!$A:H,4,0),4),")")</f>
        <v>(0.1506)</v>
      </c>
    </row>
    <row r="66" spans="2:8" x14ac:dyDescent="0.25">
      <c r="B66" s="147" t="s">
        <v>135</v>
      </c>
      <c r="C66" s="148"/>
      <c r="D66" s="148"/>
      <c r="E66" s="148" t="str">
        <f>_xlfn.CONCAT(FIXED(VLOOKUP($H66,'mod3.fr'!$A:G,2,0),4)," ",VLOOKUP($H66,'mod3.fr'!$A:G,7,0))</f>
        <v>-0.3437 ***</v>
      </c>
      <c r="F66" s="148" t="str">
        <f>_xlfn.CONCAT(FIXED(VLOOKUP($H66,'mod4.fr'!$A:H,2,0),4)," ",VLOOKUP($H66,'mod4.fr'!$A:H,7,0))</f>
        <v xml:space="preserve">-0.2278 </v>
      </c>
      <c r="H66" s="11" t="s">
        <v>46</v>
      </c>
    </row>
    <row r="67" spans="2:8" x14ac:dyDescent="0.25">
      <c r="B67" s="149"/>
      <c r="C67" s="150"/>
      <c r="D67" s="150"/>
      <c r="E67" s="150" t="str">
        <f>_xlfn.CONCAT("(",FIXED(VLOOKUP($H66,'mod3.fr'!$A:G,4,0),4),")")</f>
        <v>(0.0498)</v>
      </c>
      <c r="F67" s="150" t="str">
        <f>_xlfn.CONCAT("(",FIXED(VLOOKUP($H66,'mod4.fr'!$A:H,4,0),4),")")</f>
        <v>(0.1474)</v>
      </c>
    </row>
    <row r="68" spans="2:8" x14ac:dyDescent="0.25">
      <c r="B68" s="147" t="s">
        <v>134</v>
      </c>
      <c r="C68" s="148"/>
      <c r="D68" s="148"/>
      <c r="E68" s="148" t="str">
        <f>_xlfn.CONCAT(FIXED(VLOOKUP($H68,'mod3.fr'!$A:G,2,0),4)," ",VLOOKUP($H68,'mod3.fr'!$A:G,7,0))</f>
        <v>-0.0871 ***</v>
      </c>
      <c r="F68" s="148" t="str">
        <f>_xlfn.CONCAT(FIXED(VLOOKUP($H68,'mod4.fr'!$A:H,2,0),4)," ",VLOOKUP($H68,'mod4.fr'!$A:H,7,0))</f>
        <v xml:space="preserve">0.0367 </v>
      </c>
      <c r="H68" s="11" t="s">
        <v>130</v>
      </c>
    </row>
    <row r="69" spans="2:8" x14ac:dyDescent="0.25">
      <c r="B69" s="149"/>
      <c r="C69" s="150"/>
      <c r="D69" s="150"/>
      <c r="E69" s="150" t="str">
        <f>_xlfn.CONCAT("(",FIXED(VLOOKUP($H68,'mod3.fr'!$A:G,4,0),4),")")</f>
        <v>(0.0179)</v>
      </c>
      <c r="F69" s="150" t="str">
        <f>_xlfn.CONCAT("(",FIXED(VLOOKUP($H68,'mod4.fr'!$A:H,4,0),4),")")</f>
        <v>(0.1389)</v>
      </c>
    </row>
    <row r="70" spans="2:8" x14ac:dyDescent="0.25">
      <c r="B70" s="147" t="s">
        <v>106</v>
      </c>
      <c r="C70" s="148"/>
      <c r="D70" s="148"/>
      <c r="E70" s="148"/>
      <c r="F70" s="148" t="str">
        <f>_xlfn.CONCAT(FIXED(VLOOKUP($H70,'mod4.fr'!$A:H,2,0),4)," ",VLOOKUP($H70,'mod4.fr'!$A:H,7,0))</f>
        <v xml:space="preserve">0.0070 </v>
      </c>
      <c r="H70" s="11" t="s">
        <v>106</v>
      </c>
    </row>
    <row r="71" spans="2:8" x14ac:dyDescent="0.25">
      <c r="B71" s="149"/>
      <c r="C71" s="150"/>
      <c r="D71" s="150"/>
      <c r="E71" s="150"/>
      <c r="F71" s="150" t="str">
        <f>_xlfn.CONCAT("(",FIXED(VLOOKUP($H70,'mod4.fr'!$A:H,4,0),4),")")</f>
        <v>(0.0486)</v>
      </c>
    </row>
    <row r="72" spans="2:8" x14ac:dyDescent="0.25">
      <c r="B72" s="151" t="s">
        <v>107</v>
      </c>
      <c r="C72" s="148" t="s">
        <v>299</v>
      </c>
      <c r="D72" s="152" t="s">
        <v>299</v>
      </c>
      <c r="E72" s="148" t="s">
        <v>299</v>
      </c>
      <c r="F72" s="153" t="s">
        <v>111</v>
      </c>
    </row>
    <row r="73" spans="2:8" x14ac:dyDescent="0.25">
      <c r="B73" s="151" t="s">
        <v>108</v>
      </c>
      <c r="C73" s="148" t="s">
        <v>299</v>
      </c>
      <c r="D73" s="152" t="s">
        <v>299</v>
      </c>
      <c r="E73" s="148" t="s">
        <v>299</v>
      </c>
      <c r="F73" s="148" t="s">
        <v>111</v>
      </c>
    </row>
    <row r="74" spans="2:8" x14ac:dyDescent="0.25">
      <c r="B74" s="151" t="s">
        <v>3</v>
      </c>
      <c r="C74" s="154" t="str">
        <f>FIXED('mod2'!B30,2)</f>
        <v>488,487.00</v>
      </c>
      <c r="D74" s="155" t="str">
        <f>FIXED('mod2.fr'!B35,2)</f>
        <v>487,095.20</v>
      </c>
      <c r="E74" s="154" t="str">
        <f>FIXED('mod3.fr'!B40,2)</f>
        <v>486,634.30</v>
      </c>
      <c r="F74" s="154" t="str">
        <f>FIXED('mod4.fr'!B79,2)</f>
        <v>486,646.40</v>
      </c>
    </row>
    <row r="75" spans="2:8" ht="15.75" thickBot="1" x14ac:dyDescent="0.3">
      <c r="B75" s="156" t="s">
        <v>112</v>
      </c>
      <c r="C75" s="157" t="s">
        <v>169</v>
      </c>
      <c r="D75" s="158" t="str">
        <f>FIXED('mod2.fr'!C32,4)</f>
        <v>0.3793</v>
      </c>
      <c r="E75" s="157" t="str">
        <f>FIXED('mod3.fr'!C37,4)</f>
        <v>0.3751</v>
      </c>
      <c r="F75" s="157" t="str">
        <f>FIXED('mod4.fr'!C76,4)</f>
        <v>0.3747</v>
      </c>
    </row>
    <row r="76" spans="2:8" x14ac:dyDescent="0.25">
      <c r="B76" s="93" t="s">
        <v>281</v>
      </c>
      <c r="C76" s="93"/>
      <c r="D76" s="93"/>
      <c r="E76" s="93"/>
      <c r="F76" s="93"/>
    </row>
    <row r="77" spans="2:8" x14ac:dyDescent="0.25">
      <c r="B77" s="94"/>
      <c r="C77" s="94"/>
      <c r="D77" s="94"/>
      <c r="E77" s="94"/>
      <c r="F77" s="94"/>
    </row>
    <row r="78" spans="2:8" ht="45.75" customHeight="1" x14ac:dyDescent="0.25">
      <c r="B78" s="94"/>
      <c r="C78" s="94"/>
      <c r="D78" s="94"/>
      <c r="E78" s="94"/>
      <c r="F78" s="94"/>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L11" sqref="L11"/>
    </sheetView>
  </sheetViews>
  <sheetFormatPr defaultRowHeight="15" x14ac:dyDescent="0.25"/>
  <cols>
    <col min="20" max="23" width="4" bestFit="1" customWidth="1"/>
  </cols>
  <sheetData>
    <row r="1" spans="1:23" x14ac:dyDescent="0.25">
      <c r="B1" t="s">
        <v>286</v>
      </c>
      <c r="C1" t="s">
        <v>282</v>
      </c>
      <c r="D1" t="s">
        <v>283</v>
      </c>
      <c r="E1" t="s">
        <v>284</v>
      </c>
      <c r="F1" t="s">
        <v>285</v>
      </c>
      <c r="G1" t="s">
        <v>287</v>
      </c>
      <c r="H1" t="s">
        <v>288</v>
      </c>
      <c r="I1" t="s">
        <v>289</v>
      </c>
      <c r="J1" t="s">
        <v>290</v>
      </c>
      <c r="K1" t="s">
        <v>291</v>
      </c>
      <c r="L1" t="s">
        <v>292</v>
      </c>
      <c r="M1" t="s">
        <v>293</v>
      </c>
      <c r="N1" t="s">
        <v>294</v>
      </c>
      <c r="O1" t="s">
        <v>295</v>
      </c>
      <c r="P1" t="s">
        <v>296</v>
      </c>
      <c r="Q1" t="s">
        <v>297</v>
      </c>
      <c r="R1" t="s">
        <v>298</v>
      </c>
    </row>
    <row r="2" spans="1:23" x14ac:dyDescent="0.25">
      <c r="A2">
        <v>1</v>
      </c>
      <c r="B2" t="s">
        <v>171</v>
      </c>
      <c r="C2">
        <v>-2.4156525443419299</v>
      </c>
      <c r="D2">
        <v>0.15154041834211501</v>
      </c>
      <c r="E2">
        <v>-15.940648513246201</v>
      </c>
      <c r="F2" s="1">
        <v>3.3090186800421498E-57</v>
      </c>
      <c r="G2">
        <v>-2.3145325334086602</v>
      </c>
      <c r="H2">
        <v>0.212526960539552</v>
      </c>
      <c r="I2">
        <v>-10.8905360879046</v>
      </c>
      <c r="J2" s="1">
        <v>1.27885246451512E-27</v>
      </c>
      <c r="K2">
        <v>-2.4914597377886198</v>
      </c>
      <c r="L2">
        <v>0.22247144232914401</v>
      </c>
      <c r="M2">
        <v>-11.1990092377903</v>
      </c>
      <c r="N2" s="1">
        <v>4.12318838438777E-29</v>
      </c>
      <c r="O2">
        <v>-2.4361033105027601</v>
      </c>
      <c r="P2">
        <v>0.151008339054094</v>
      </c>
      <c r="Q2">
        <v>-16.132243595038101</v>
      </c>
      <c r="R2" s="1">
        <v>1.5141831516664199E-58</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-0.10125744260735101</v>
      </c>
      <c r="D3">
        <v>7.3141565930468999E-2</v>
      </c>
      <c r="E3">
        <v>-1.3844035374305499</v>
      </c>
      <c r="F3">
        <v>0.166234926395186</v>
      </c>
      <c r="G3">
        <v>-9.2024489833104905E-2</v>
      </c>
      <c r="H3">
        <v>9.6849468853330997E-2</v>
      </c>
      <c r="I3">
        <v>-0.95018063519240203</v>
      </c>
      <c r="J3">
        <v>0.34202047647914402</v>
      </c>
      <c r="K3">
        <v>-0.117396946168631</v>
      </c>
      <c r="L3">
        <v>0.114231549673358</v>
      </c>
      <c r="M3">
        <v>-1.02771035238797</v>
      </c>
      <c r="N3">
        <v>0.30408609664901398</v>
      </c>
      <c r="O3">
        <v>-9.6207090712464596E-2</v>
      </c>
      <c r="P3">
        <v>7.2888973534805598E-2</v>
      </c>
      <c r="Q3">
        <v>-1.3199128214711999</v>
      </c>
      <c r="R3">
        <v>0.186864126313108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2.4752338115373199E-2</v>
      </c>
      <c r="D4">
        <v>3.1922445007789499E-2</v>
      </c>
      <c r="E4">
        <v>0.77538979577953104</v>
      </c>
      <c r="F4">
        <v>0.43810936298759401</v>
      </c>
      <c r="G4">
        <v>1.5678280208166501E-2</v>
      </c>
      <c r="H4">
        <v>4.5670835344916901E-2</v>
      </c>
      <c r="I4">
        <v>0.34328866747806303</v>
      </c>
      <c r="J4">
        <v>0.73138130544322599</v>
      </c>
      <c r="K4">
        <v>3.61059852767944E-2</v>
      </c>
      <c r="L4">
        <v>4.5453016977189099E-2</v>
      </c>
      <c r="M4">
        <v>0.79435838758325805</v>
      </c>
      <c r="N4">
        <v>0.42698682199441401</v>
      </c>
      <c r="O4">
        <v>2.6195021766141201E-2</v>
      </c>
      <c r="P4">
        <v>3.1773353502169102E-2</v>
      </c>
      <c r="Q4">
        <v>0.82443364891757398</v>
      </c>
      <c r="R4">
        <v>0.40969320206596099</v>
      </c>
      <c r="T4" t="str">
        <f t="shared" si="0"/>
        <v/>
      </c>
      <c r="U4" t="str">
        <f t="shared" si="1"/>
        <v/>
      </c>
      <c r="V4" t="str">
        <f t="shared" si="2"/>
        <v/>
      </c>
      <c r="W4" t="str">
        <f t="shared" si="3"/>
        <v/>
      </c>
    </row>
    <row r="5" spans="1:23" x14ac:dyDescent="0.25">
      <c r="A5">
        <v>4</v>
      </c>
      <c r="B5" t="s">
        <v>12</v>
      </c>
      <c r="C5">
        <v>-4.3675464725632301E-2</v>
      </c>
      <c r="D5">
        <v>3.6268773177767201E-2</v>
      </c>
      <c r="E5">
        <v>-1.20421676552339</v>
      </c>
      <c r="F5">
        <v>0.22850580758753</v>
      </c>
      <c r="G5">
        <v>-9.3430901218951298E-2</v>
      </c>
      <c r="H5">
        <v>4.9341030652434399E-2</v>
      </c>
      <c r="I5">
        <v>-1.8935741711009799</v>
      </c>
      <c r="J5">
        <v>5.8281554572462098E-2</v>
      </c>
      <c r="K5">
        <v>-1.46229214257299E-2</v>
      </c>
      <c r="L5">
        <v>5.55227479276812E-2</v>
      </c>
      <c r="M5">
        <v>-0.26336811435875501</v>
      </c>
      <c r="N5">
        <v>0.79226686435541904</v>
      </c>
      <c r="O5">
        <v>-4.0883862423069697E-2</v>
      </c>
      <c r="P5">
        <v>3.6082038938737598E-2</v>
      </c>
      <c r="Q5">
        <v>-1.1330807134398599</v>
      </c>
      <c r="R5">
        <v>0.25718035980473603</v>
      </c>
      <c r="T5" t="str">
        <f t="shared" si="0"/>
        <v/>
      </c>
      <c r="U5" t="str">
        <f t="shared" si="1"/>
        <v>^</v>
      </c>
      <c r="V5" t="str">
        <f t="shared" si="2"/>
        <v/>
      </c>
      <c r="W5" t="str">
        <f t="shared" si="3"/>
        <v/>
      </c>
    </row>
    <row r="6" spans="1:23" x14ac:dyDescent="0.25">
      <c r="A6">
        <v>5</v>
      </c>
      <c r="B6" t="s">
        <v>123</v>
      </c>
      <c r="C6">
        <v>6.00056198437156E-2</v>
      </c>
      <c r="D6">
        <v>3.3211635128831102E-2</v>
      </c>
      <c r="E6">
        <v>1.8067649969942201</v>
      </c>
      <c r="F6">
        <v>7.0798928517275095E-2</v>
      </c>
      <c r="G6" t="s">
        <v>169</v>
      </c>
      <c r="H6" t="s">
        <v>169</v>
      </c>
      <c r="I6" t="s">
        <v>169</v>
      </c>
      <c r="J6" t="s">
        <v>169</v>
      </c>
      <c r="K6" t="s">
        <v>169</v>
      </c>
      <c r="L6" t="s">
        <v>169</v>
      </c>
      <c r="M6" t="s">
        <v>169</v>
      </c>
      <c r="N6" t="s">
        <v>169</v>
      </c>
      <c r="O6">
        <v>6.1028097805859903E-2</v>
      </c>
      <c r="P6">
        <v>3.2440667245362501E-2</v>
      </c>
      <c r="Q6">
        <v>1.8812220274101801</v>
      </c>
      <c r="R6">
        <v>5.9941722519202503E-2</v>
      </c>
      <c r="T6" t="str">
        <f t="shared" si="0"/>
        <v>^</v>
      </c>
      <c r="U6" t="str">
        <f t="shared" si="1"/>
        <v/>
      </c>
      <c r="V6" t="str">
        <f t="shared" si="2"/>
        <v/>
      </c>
      <c r="W6" t="str">
        <f t="shared" si="3"/>
        <v>^</v>
      </c>
    </row>
    <row r="7" spans="1:23" x14ac:dyDescent="0.25">
      <c r="A7">
        <v>6</v>
      </c>
      <c r="B7" t="s">
        <v>25</v>
      </c>
      <c r="C7">
        <v>-8.7136036101171793E-3</v>
      </c>
      <c r="D7">
        <v>4.6958733523405002E-2</v>
      </c>
      <c r="E7">
        <v>-0.18555874395066899</v>
      </c>
      <c r="F7">
        <v>0.85279080914718997</v>
      </c>
      <c r="G7">
        <v>-5.4431675937756302E-2</v>
      </c>
      <c r="H7">
        <v>6.4769495171032795E-2</v>
      </c>
      <c r="I7">
        <v>-0.840390615891353</v>
      </c>
      <c r="J7">
        <v>0.40068940895848898</v>
      </c>
      <c r="K7">
        <v>2.9821686517763499E-2</v>
      </c>
      <c r="L7">
        <v>7.0080989009396494E-2</v>
      </c>
      <c r="M7">
        <v>0.425531758887778</v>
      </c>
      <c r="N7">
        <v>0.67044907497610795</v>
      </c>
      <c r="O7">
        <v>-6.7590214377605297E-3</v>
      </c>
      <c r="P7">
        <v>4.6654197690267699E-2</v>
      </c>
      <c r="Q7">
        <v>-0.14487488312697999</v>
      </c>
      <c r="R7">
        <v>0.88480965755366603</v>
      </c>
      <c r="T7" t="str">
        <f t="shared" si="0"/>
        <v/>
      </c>
      <c r="U7" t="str">
        <f t="shared" si="1"/>
        <v/>
      </c>
      <c r="V7" t="str">
        <f t="shared" si="2"/>
        <v/>
      </c>
      <c r="W7" t="str">
        <f t="shared" si="3"/>
        <v/>
      </c>
    </row>
    <row r="8" spans="1:23" x14ac:dyDescent="0.25">
      <c r="A8">
        <v>7</v>
      </c>
      <c r="B8" t="s">
        <v>26</v>
      </c>
      <c r="C8">
        <v>3.6699931847917401E-2</v>
      </c>
      <c r="D8">
        <v>7.8347091561764906E-2</v>
      </c>
      <c r="E8">
        <v>0.46842749509067599</v>
      </c>
      <c r="F8">
        <v>0.63947890952767805</v>
      </c>
      <c r="G8">
        <v>0.124326159478528</v>
      </c>
      <c r="H8">
        <v>0.10412581895198</v>
      </c>
      <c r="I8">
        <v>1.1939993435812899</v>
      </c>
      <c r="J8">
        <v>0.23247822482560801</v>
      </c>
      <c r="K8">
        <v>-4.5170281660384497E-2</v>
      </c>
      <c r="L8">
        <v>0.12201807646142999</v>
      </c>
      <c r="M8">
        <v>-0.37019335962620997</v>
      </c>
      <c r="N8">
        <v>0.71123842394579495</v>
      </c>
      <c r="O8">
        <v>3.5469927170139602E-2</v>
      </c>
      <c r="P8">
        <v>7.7799880400354696E-2</v>
      </c>
      <c r="Q8">
        <v>0.45591236114519601</v>
      </c>
      <c r="R8">
        <v>0.64845300029130304</v>
      </c>
      <c r="T8" t="str">
        <f t="shared" si="0"/>
        <v/>
      </c>
      <c r="U8" t="str">
        <f t="shared" si="1"/>
        <v/>
      </c>
      <c r="V8" t="str">
        <f t="shared" si="2"/>
        <v/>
      </c>
      <c r="W8" t="str">
        <f t="shared" si="3"/>
        <v/>
      </c>
    </row>
    <row r="9" spans="1:23" x14ac:dyDescent="0.25">
      <c r="A9">
        <v>8</v>
      </c>
      <c r="B9" t="s">
        <v>30</v>
      </c>
      <c r="C9">
        <v>0.15345258207197099</v>
      </c>
      <c r="D9">
        <v>4.0875550241120197E-2</v>
      </c>
      <c r="E9">
        <v>3.7541410737414198</v>
      </c>
      <c r="F9">
        <v>1.73936886607883E-4</v>
      </c>
      <c r="G9">
        <v>0.12913733163510799</v>
      </c>
      <c r="H9">
        <v>5.6764701544855099E-2</v>
      </c>
      <c r="I9">
        <v>2.27495834771657</v>
      </c>
      <c r="J9">
        <v>2.2908428604997502E-2</v>
      </c>
      <c r="K9">
        <v>0.18676545546180701</v>
      </c>
      <c r="L9">
        <v>6.0226110802808902E-2</v>
      </c>
      <c r="M9">
        <v>3.1010711628600802</v>
      </c>
      <c r="N9">
        <v>1.9282194442104301E-3</v>
      </c>
      <c r="O9">
        <v>0.14413780743914001</v>
      </c>
      <c r="P9">
        <v>4.0607320626085498E-2</v>
      </c>
      <c r="Q9">
        <v>3.5495522781808</v>
      </c>
      <c r="R9">
        <v>3.8588683647713398E-4</v>
      </c>
      <c r="T9" t="str">
        <f t="shared" si="0"/>
        <v>***</v>
      </c>
      <c r="U9" t="str">
        <f t="shared" si="1"/>
        <v>*</v>
      </c>
      <c r="V9" t="str">
        <f t="shared" si="2"/>
        <v>**</v>
      </c>
      <c r="W9" t="str">
        <f t="shared" si="3"/>
        <v>***</v>
      </c>
    </row>
    <row r="10" spans="1:23" x14ac:dyDescent="0.25">
      <c r="A10">
        <v>9</v>
      </c>
      <c r="B10" t="s">
        <v>29</v>
      </c>
      <c r="C10">
        <v>0.127125078254819</v>
      </c>
      <c r="D10">
        <v>3.6119457238673797E-2</v>
      </c>
      <c r="E10">
        <v>3.51957332622107</v>
      </c>
      <c r="F10">
        <v>4.32241536504137E-4</v>
      </c>
      <c r="G10">
        <v>8.3980799084089494E-2</v>
      </c>
      <c r="H10">
        <v>5.4533975906889402E-2</v>
      </c>
      <c r="I10">
        <v>1.5399720575568701</v>
      </c>
      <c r="J10">
        <v>0.123567164682464</v>
      </c>
      <c r="K10">
        <v>0.16117243959831501</v>
      </c>
      <c r="L10">
        <v>4.8990451139419501E-2</v>
      </c>
      <c r="M10">
        <v>3.28987457452968</v>
      </c>
      <c r="N10">
        <v>1.00232050289085E-3</v>
      </c>
      <c r="O10">
        <v>0.124990460878661</v>
      </c>
      <c r="P10">
        <v>3.5969033320280799E-2</v>
      </c>
      <c r="Q10">
        <v>3.4749463452548999</v>
      </c>
      <c r="R10">
        <v>5.1095553908867095E-4</v>
      </c>
      <c r="T10" t="str">
        <f t="shared" si="0"/>
        <v>***</v>
      </c>
      <c r="U10" t="str">
        <f t="shared" si="1"/>
        <v/>
      </c>
      <c r="V10" t="str">
        <f t="shared" si="2"/>
        <v>**</v>
      </c>
      <c r="W10" t="str">
        <f t="shared" si="3"/>
        <v>***</v>
      </c>
    </row>
    <row r="11" spans="1:23" x14ac:dyDescent="0.25">
      <c r="A11">
        <v>10</v>
      </c>
      <c r="B11" t="s">
        <v>27</v>
      </c>
      <c r="C11">
        <v>0.25974838172414799</v>
      </c>
      <c r="D11">
        <v>8.5199425518511895E-2</v>
      </c>
      <c r="E11">
        <v>3.0487104830033198</v>
      </c>
      <c r="F11">
        <v>2.29825851261774E-3</v>
      </c>
      <c r="G11">
        <v>0.300403030716274</v>
      </c>
      <c r="H11">
        <v>0.116532189469068</v>
      </c>
      <c r="I11">
        <v>2.5778545145760998</v>
      </c>
      <c r="J11">
        <v>9.9415844755492006E-3</v>
      </c>
      <c r="K11">
        <v>0.18149156690203699</v>
      </c>
      <c r="L11">
        <v>0.12972501576763601</v>
      </c>
      <c r="M11">
        <v>1.39904833179689</v>
      </c>
      <c r="N11">
        <v>0.16179849009081801</v>
      </c>
      <c r="O11">
        <v>0.214747756781864</v>
      </c>
      <c r="P11">
        <v>8.2967056520225999E-2</v>
      </c>
      <c r="Q11">
        <v>2.58834971118341</v>
      </c>
      <c r="R11">
        <v>9.6437018950713202E-3</v>
      </c>
      <c r="T11" t="str">
        <f t="shared" si="0"/>
        <v>**</v>
      </c>
      <c r="U11" t="str">
        <f t="shared" si="1"/>
        <v>**</v>
      </c>
      <c r="V11" t="str">
        <f t="shared" si="2"/>
        <v/>
      </c>
      <c r="W11" t="str">
        <f t="shared" si="3"/>
        <v>**</v>
      </c>
    </row>
    <row r="12" spans="1:23" x14ac:dyDescent="0.25">
      <c r="A12">
        <v>11</v>
      </c>
      <c r="B12" t="s">
        <v>28</v>
      </c>
      <c r="C12">
        <v>0.228661146237637</v>
      </c>
      <c r="D12">
        <v>0.113465360306384</v>
      </c>
      <c r="E12">
        <v>2.01525069519188</v>
      </c>
      <c r="F12">
        <v>4.3878388168557297E-2</v>
      </c>
      <c r="G12">
        <v>0.118724106528404</v>
      </c>
      <c r="H12">
        <v>0.13187259418789199</v>
      </c>
      <c r="I12">
        <v>0.90029400922564795</v>
      </c>
      <c r="J12">
        <v>0.367963808358098</v>
      </c>
      <c r="K12">
        <v>0.92259748013544096</v>
      </c>
      <c r="L12">
        <v>0.27801621601216298</v>
      </c>
      <c r="M12">
        <v>3.3185024002163899</v>
      </c>
      <c r="N12">
        <v>9.0501544714753298E-4</v>
      </c>
      <c r="O12">
        <v>0.207998495518291</v>
      </c>
      <c r="P12">
        <v>0.111040895131874</v>
      </c>
      <c r="Q12">
        <v>1.87317019798217</v>
      </c>
      <c r="R12">
        <v>6.1044886245046601E-2</v>
      </c>
      <c r="T12" t="str">
        <f t="shared" si="0"/>
        <v>*</v>
      </c>
      <c r="U12" t="str">
        <f t="shared" si="1"/>
        <v/>
      </c>
      <c r="V12" t="str">
        <f t="shared" si="2"/>
        <v>***</v>
      </c>
      <c r="W12" t="str">
        <f t="shared" si="3"/>
        <v>^</v>
      </c>
    </row>
    <row r="13" spans="1:23" x14ac:dyDescent="0.25">
      <c r="A13">
        <v>12</v>
      </c>
      <c r="B13" t="s">
        <v>31</v>
      </c>
      <c r="C13">
        <v>-5.3837497799907902E-2</v>
      </c>
      <c r="D13">
        <v>5.0227485156815101E-3</v>
      </c>
      <c r="E13">
        <v>-10.7187325090679</v>
      </c>
      <c r="F13" s="1">
        <v>8.3134758225647203E-27</v>
      </c>
      <c r="G13">
        <v>-5.5402576743746997E-2</v>
      </c>
      <c r="H13">
        <v>7.2400673825868999E-3</v>
      </c>
      <c r="I13">
        <v>-7.6522183863917901</v>
      </c>
      <c r="J13" s="1">
        <v>1.9754137884452499E-14</v>
      </c>
      <c r="K13">
        <v>-5.3526510520694001E-2</v>
      </c>
      <c r="L13">
        <v>7.1846753712468698E-3</v>
      </c>
      <c r="M13">
        <v>-7.4500945073882603</v>
      </c>
      <c r="N13" s="1">
        <v>9.3273391503491399E-14</v>
      </c>
      <c r="O13">
        <v>-5.3352286580190499E-2</v>
      </c>
      <c r="P13">
        <v>5.0056129431050598E-3</v>
      </c>
      <c r="Q13">
        <v>-10.658492213961599</v>
      </c>
      <c r="R13" s="1">
        <v>1.5915672200811201E-26</v>
      </c>
      <c r="T13" t="str">
        <f t="shared" si="0"/>
        <v>***</v>
      </c>
      <c r="U13" t="str">
        <f t="shared" si="1"/>
        <v>***</v>
      </c>
      <c r="V13" t="str">
        <f t="shared" si="2"/>
        <v>***</v>
      </c>
      <c r="W13" t="str">
        <f t="shared" si="3"/>
        <v>***</v>
      </c>
    </row>
    <row r="14" spans="1:23" x14ac:dyDescent="0.25">
      <c r="A14">
        <v>13</v>
      </c>
      <c r="B14" t="s">
        <v>172</v>
      </c>
      <c r="C14">
        <v>-1.09974082527139E-2</v>
      </c>
      <c r="D14">
        <v>3.8748680174479501E-2</v>
      </c>
      <c r="E14">
        <v>-0.28381375064116299</v>
      </c>
      <c r="F14">
        <v>0.77655311617644396</v>
      </c>
      <c r="G14">
        <v>5.7448837371920698E-2</v>
      </c>
      <c r="H14">
        <v>5.5194735799347701E-2</v>
      </c>
      <c r="I14">
        <v>1.0408390680728601</v>
      </c>
      <c r="J14">
        <v>0.29795024474509701</v>
      </c>
      <c r="K14">
        <v>-8.6834283674819199E-2</v>
      </c>
      <c r="L14">
        <v>5.5475706898818998E-2</v>
      </c>
      <c r="M14">
        <v>-1.56526682631002</v>
      </c>
      <c r="N14">
        <v>0.117520358119409</v>
      </c>
      <c r="O14">
        <v>-1.03512985649005E-2</v>
      </c>
      <c r="P14">
        <v>3.85851366877972E-2</v>
      </c>
      <c r="Q14">
        <v>-0.26827165726159402</v>
      </c>
      <c r="R14">
        <v>0.78849022106885502</v>
      </c>
      <c r="T14" t="str">
        <f t="shared" si="0"/>
        <v/>
      </c>
      <c r="U14" t="str">
        <f t="shared" si="1"/>
        <v/>
      </c>
      <c r="V14" t="str">
        <f t="shared" si="2"/>
        <v/>
      </c>
      <c r="W14" t="str">
        <f t="shared" si="3"/>
        <v/>
      </c>
    </row>
    <row r="15" spans="1:23" x14ac:dyDescent="0.25">
      <c r="A15">
        <v>14</v>
      </c>
      <c r="B15" t="s">
        <v>32</v>
      </c>
      <c r="C15">
        <v>3.1546371360110702E-2</v>
      </c>
      <c r="D15">
        <v>1.7858281369130601E-2</v>
      </c>
      <c r="E15">
        <v>1.7664841710155299</v>
      </c>
      <c r="F15">
        <v>7.7314654872079905E-2</v>
      </c>
      <c r="G15">
        <v>4.3427905122626299E-3</v>
      </c>
      <c r="H15">
        <v>2.2853502402088399E-2</v>
      </c>
      <c r="I15">
        <v>0.19002735055025</v>
      </c>
      <c r="J15">
        <v>0.84928769836829299</v>
      </c>
      <c r="K15">
        <v>8.5871324970869703E-2</v>
      </c>
      <c r="L15">
        <v>3.01228354228627E-2</v>
      </c>
      <c r="M15">
        <v>2.8507052462164602</v>
      </c>
      <c r="N15">
        <v>4.36223866091596E-3</v>
      </c>
      <c r="O15">
        <v>3.2314110231396999E-2</v>
      </c>
      <c r="P15">
        <v>1.77885339926727E-2</v>
      </c>
      <c r="Q15">
        <v>1.81656960853028</v>
      </c>
      <c r="R15">
        <v>6.9283040495556295E-2</v>
      </c>
      <c r="T15" t="str">
        <f t="shared" si="0"/>
        <v>^</v>
      </c>
      <c r="U15" t="str">
        <f t="shared" si="1"/>
        <v/>
      </c>
      <c r="V15" t="str">
        <f t="shared" si="2"/>
        <v>**</v>
      </c>
      <c r="W15" t="str">
        <f t="shared" si="3"/>
        <v>^</v>
      </c>
    </row>
    <row r="16" spans="1:23" x14ac:dyDescent="0.25">
      <c r="A16">
        <v>15</v>
      </c>
      <c r="B16" t="s">
        <v>33</v>
      </c>
      <c r="C16">
        <v>1.9973085923241599E-2</v>
      </c>
      <c r="D16">
        <v>4.3461715786524196E-3</v>
      </c>
      <c r="E16">
        <v>4.5955585419926104</v>
      </c>
      <c r="F16" s="1">
        <v>4.3159159429012101E-6</v>
      </c>
      <c r="G16">
        <v>3.0572641446159E-2</v>
      </c>
      <c r="H16">
        <v>6.9423920447482497E-3</v>
      </c>
      <c r="I16">
        <v>4.4037618805014702</v>
      </c>
      <c r="J16" s="1">
        <v>1.06389716356984E-5</v>
      </c>
      <c r="K16">
        <v>1.17505996631377E-2</v>
      </c>
      <c r="L16">
        <v>5.6360300469736804E-3</v>
      </c>
      <c r="M16">
        <v>2.08490720688178</v>
      </c>
      <c r="N16">
        <v>3.7077724369872798E-2</v>
      </c>
      <c r="O16">
        <v>1.9966364421553501E-2</v>
      </c>
      <c r="P16">
        <v>4.3345135654117503E-3</v>
      </c>
      <c r="Q16">
        <v>4.6063679626890002</v>
      </c>
      <c r="R16" s="1">
        <v>4.0976304054700902E-6</v>
      </c>
      <c r="T16" t="str">
        <f t="shared" si="0"/>
        <v>***</v>
      </c>
      <c r="U16" t="str">
        <f t="shared" si="1"/>
        <v>***</v>
      </c>
      <c r="V16" t="str">
        <f t="shared" si="2"/>
        <v>*</v>
      </c>
      <c r="W16" t="str">
        <f t="shared" si="3"/>
        <v>***</v>
      </c>
    </row>
    <row r="17" spans="1:23" x14ac:dyDescent="0.25">
      <c r="A17">
        <v>16</v>
      </c>
      <c r="B17" t="s">
        <v>117</v>
      </c>
      <c r="C17">
        <v>-1.6921161629053699E-2</v>
      </c>
      <c r="D17">
        <v>7.8450727066098104E-3</v>
      </c>
      <c r="E17">
        <v>-2.1569158453811199</v>
      </c>
      <c r="F17">
        <v>3.10122220834801E-2</v>
      </c>
      <c r="G17">
        <v>-1.5547958738052601E-2</v>
      </c>
      <c r="H17">
        <v>1.0994387428532801E-2</v>
      </c>
      <c r="I17">
        <v>-1.4141723528590899</v>
      </c>
      <c r="J17">
        <v>0.15731130343881</v>
      </c>
      <c r="K17">
        <v>-1.8098928804805299E-2</v>
      </c>
      <c r="L17">
        <v>1.15214172886844E-2</v>
      </c>
      <c r="M17">
        <v>-1.57089430504188</v>
      </c>
      <c r="N17">
        <v>0.116207201651311</v>
      </c>
      <c r="O17">
        <v>-1.6755307645559599E-2</v>
      </c>
      <c r="P17">
        <v>7.8060426554755801E-3</v>
      </c>
      <c r="Q17">
        <v>-2.14645350852734</v>
      </c>
      <c r="R17">
        <v>3.1836814190776698E-2</v>
      </c>
      <c r="T17" t="str">
        <f t="shared" si="0"/>
        <v>*</v>
      </c>
      <c r="U17" t="str">
        <f t="shared" si="1"/>
        <v/>
      </c>
      <c r="V17" t="str">
        <f t="shared" si="2"/>
        <v/>
      </c>
      <c r="W17" t="str">
        <f t="shared" si="3"/>
        <v>*</v>
      </c>
    </row>
    <row r="18" spans="1:23" x14ac:dyDescent="0.25">
      <c r="A18">
        <v>17</v>
      </c>
      <c r="B18" t="s">
        <v>34</v>
      </c>
      <c r="C18">
        <v>4.6728568510605003E-3</v>
      </c>
      <c r="D18">
        <v>8.0235946438401702E-4</v>
      </c>
      <c r="E18">
        <v>5.8238944743400198</v>
      </c>
      <c r="F18" s="1">
        <v>5.7491885316649499E-9</v>
      </c>
      <c r="G18">
        <v>4.41764285180589E-3</v>
      </c>
      <c r="H18">
        <v>1.1145552619087099E-3</v>
      </c>
      <c r="I18">
        <v>3.96359247745198</v>
      </c>
      <c r="J18" s="1">
        <v>7.3830244332767305E-5</v>
      </c>
      <c r="K18">
        <v>4.6080172413586204E-3</v>
      </c>
      <c r="L18">
        <v>1.1764336084423401E-3</v>
      </c>
      <c r="M18">
        <v>3.9169377755706001</v>
      </c>
      <c r="N18" s="1">
        <v>8.9680884782697E-5</v>
      </c>
      <c r="O18">
        <v>4.6852308091442701E-3</v>
      </c>
      <c r="P18">
        <v>7.9606373807197405E-4</v>
      </c>
      <c r="Q18">
        <v>5.8854970840546796</v>
      </c>
      <c r="R18" s="1">
        <v>3.9685938399810298E-9</v>
      </c>
      <c r="T18" t="str">
        <f t="shared" si="0"/>
        <v>***</v>
      </c>
      <c r="U18" t="str">
        <f t="shared" si="1"/>
        <v>***</v>
      </c>
      <c r="V18" t="str">
        <f t="shared" si="2"/>
        <v>***</v>
      </c>
      <c r="W18" t="str">
        <f t="shared" si="3"/>
        <v>***</v>
      </c>
    </row>
    <row r="19" spans="1:23" x14ac:dyDescent="0.25">
      <c r="A19">
        <v>18</v>
      </c>
      <c r="B19" t="s">
        <v>35</v>
      </c>
      <c r="C19">
        <v>-2.23275000874449E-4</v>
      </c>
      <c r="D19">
        <v>2.4193445619452E-4</v>
      </c>
      <c r="E19">
        <v>-0.92287392373301103</v>
      </c>
      <c r="F19">
        <v>0.35607291117048301</v>
      </c>
      <c r="G19">
        <v>-2.5495234217463901E-4</v>
      </c>
      <c r="H19">
        <v>3.5403202988998502E-4</v>
      </c>
      <c r="I19">
        <v>-0.72013919829193196</v>
      </c>
      <c r="J19">
        <v>0.47143929511416599</v>
      </c>
      <c r="K19" s="1">
        <v>6.0587144634999703E-6</v>
      </c>
      <c r="L19">
        <v>3.4357158070554499E-4</v>
      </c>
      <c r="M19">
        <v>1.7634504143381202E-2</v>
      </c>
      <c r="N19">
        <v>0.98593043062614405</v>
      </c>
      <c r="O19">
        <v>-2.1390191403329299E-4</v>
      </c>
      <c r="P19">
        <v>2.3494168259308699E-4</v>
      </c>
      <c r="Q19">
        <v>-0.910446846521338</v>
      </c>
      <c r="R19">
        <v>0.36258690152874001</v>
      </c>
      <c r="T19" t="str">
        <f t="shared" si="0"/>
        <v/>
      </c>
      <c r="U19" t="str">
        <f t="shared" si="1"/>
        <v/>
      </c>
      <c r="V19" t="str">
        <f t="shared" si="2"/>
        <v/>
      </c>
      <c r="W19" t="str">
        <f t="shared" si="3"/>
        <v/>
      </c>
    </row>
    <row r="20" spans="1:23" x14ac:dyDescent="0.25">
      <c r="A20">
        <v>19</v>
      </c>
      <c r="B20" t="s">
        <v>36</v>
      </c>
      <c r="C20">
        <v>2.6767240442953098E-4</v>
      </c>
      <c r="D20">
        <v>1.2268281565527099E-4</v>
      </c>
      <c r="E20">
        <v>2.1818247567912801</v>
      </c>
      <c r="F20">
        <v>2.9122468709348499E-2</v>
      </c>
      <c r="G20">
        <v>2.42602638009506E-4</v>
      </c>
      <c r="H20">
        <v>1.78704092753597E-4</v>
      </c>
      <c r="I20">
        <v>1.35756621055128</v>
      </c>
      <c r="J20">
        <v>0.174601370806312</v>
      </c>
      <c r="K20">
        <v>3.1148860355528302E-4</v>
      </c>
      <c r="L20">
        <v>1.7167734508222599E-4</v>
      </c>
      <c r="M20">
        <v>1.8143838571483799</v>
      </c>
      <c r="N20">
        <v>6.9618649280455899E-2</v>
      </c>
      <c r="O20">
        <v>2.39880078895056E-4</v>
      </c>
      <c r="P20">
        <v>1.21685603332739E-4</v>
      </c>
      <c r="Q20">
        <v>1.97131026452756</v>
      </c>
      <c r="R20">
        <v>4.8688397998994097E-2</v>
      </c>
      <c r="T20" t="str">
        <f t="shared" si="0"/>
        <v>*</v>
      </c>
      <c r="U20" t="str">
        <f t="shared" si="1"/>
        <v/>
      </c>
      <c r="V20" t="str">
        <f t="shared" si="2"/>
        <v>^</v>
      </c>
      <c r="W20" t="str">
        <f t="shared" si="3"/>
        <v>*</v>
      </c>
    </row>
    <row r="21" spans="1:23" x14ac:dyDescent="0.25">
      <c r="A21">
        <v>20</v>
      </c>
      <c r="B21" t="s">
        <v>37</v>
      </c>
      <c r="C21">
        <v>6.6186812102398303E-3</v>
      </c>
      <c r="D21">
        <v>2.84149101918885E-2</v>
      </c>
      <c r="E21">
        <v>0.23292986553690501</v>
      </c>
      <c r="F21">
        <v>0.81581586686459595</v>
      </c>
      <c r="G21">
        <v>2.3805188689272599E-2</v>
      </c>
      <c r="H21">
        <v>3.9385999487357402E-2</v>
      </c>
      <c r="I21">
        <v>0.60440737823382695</v>
      </c>
      <c r="J21">
        <v>0.54557283157541303</v>
      </c>
      <c r="K21">
        <v>-8.8416821482191592E-3</v>
      </c>
      <c r="L21">
        <v>4.1887688557304702E-2</v>
      </c>
      <c r="M21">
        <v>-0.21108068868787599</v>
      </c>
      <c r="N21">
        <v>0.83282430893612702</v>
      </c>
      <c r="O21">
        <v>6.18633316657855E-3</v>
      </c>
      <c r="P21">
        <v>2.82894454976595E-2</v>
      </c>
      <c r="Q21">
        <v>0.218679901912194</v>
      </c>
      <c r="R21">
        <v>0.82689940602574497</v>
      </c>
      <c r="T21" t="str">
        <f t="shared" si="0"/>
        <v/>
      </c>
      <c r="U21" t="str">
        <f t="shared" si="1"/>
        <v/>
      </c>
      <c r="V21" t="str">
        <f t="shared" si="2"/>
        <v/>
      </c>
      <c r="W21" t="str">
        <f t="shared" si="3"/>
        <v/>
      </c>
    </row>
    <row r="22" spans="1:23" x14ac:dyDescent="0.25">
      <c r="A22">
        <v>21</v>
      </c>
      <c r="B22" t="s">
        <v>38</v>
      </c>
      <c r="C22">
        <v>2.8945863616029299E-2</v>
      </c>
      <c r="D22">
        <v>3.9690538368436501E-2</v>
      </c>
      <c r="E22">
        <v>0.72928876266007503</v>
      </c>
      <c r="F22">
        <v>0.46582504469799302</v>
      </c>
      <c r="G22">
        <v>0.142708687597149</v>
      </c>
      <c r="H22">
        <v>5.4924807679307602E-2</v>
      </c>
      <c r="I22">
        <v>2.59825557206117</v>
      </c>
      <c r="J22">
        <v>9.3698726747791904E-3</v>
      </c>
      <c r="K22">
        <v>-9.8190049146941599E-2</v>
      </c>
      <c r="L22">
        <v>5.9286786077246703E-2</v>
      </c>
      <c r="M22">
        <v>-1.6561877552108599</v>
      </c>
      <c r="N22">
        <v>9.7683802170905207E-2</v>
      </c>
      <c r="O22">
        <v>3.0678648419877198E-2</v>
      </c>
      <c r="P22">
        <v>3.9592302833338901E-2</v>
      </c>
      <c r="Q22">
        <v>0.77486395648711903</v>
      </c>
      <c r="R22">
        <v>0.43842005230828102</v>
      </c>
      <c r="T22" t="str">
        <f t="shared" si="0"/>
        <v/>
      </c>
      <c r="U22" t="str">
        <f t="shared" si="1"/>
        <v>**</v>
      </c>
      <c r="V22" t="str">
        <f t="shared" si="2"/>
        <v>^</v>
      </c>
      <c r="W22" t="str">
        <f t="shared" si="3"/>
        <v/>
      </c>
    </row>
    <row r="23" spans="1:23" x14ac:dyDescent="0.25">
      <c r="A23">
        <v>22</v>
      </c>
      <c r="B23" t="s">
        <v>40</v>
      </c>
      <c r="C23">
        <v>-0.372937149497025</v>
      </c>
      <c r="D23">
        <v>7.3865122703034497E-2</v>
      </c>
      <c r="E23">
        <v>-5.0488936571103</v>
      </c>
      <c r="F23" s="1">
        <v>4.4437600150136098E-7</v>
      </c>
      <c r="G23">
        <v>-0.245080142291976</v>
      </c>
      <c r="H23">
        <v>0.108821360680965</v>
      </c>
      <c r="I23">
        <v>-2.25213267651087</v>
      </c>
      <c r="J23">
        <v>2.43138888874922E-2</v>
      </c>
      <c r="K23">
        <v>-0.46550859442245301</v>
      </c>
      <c r="L23">
        <v>0.102482792963369</v>
      </c>
      <c r="M23">
        <v>-4.5423097962293397</v>
      </c>
      <c r="N23" s="1">
        <v>5.5641191987807698E-6</v>
      </c>
      <c r="O23">
        <v>-0.35511384434761301</v>
      </c>
      <c r="P23">
        <v>7.3421709982130601E-2</v>
      </c>
      <c r="Q23">
        <v>-4.8366327130495996</v>
      </c>
      <c r="R23" s="1">
        <v>1.3205711435154599E-6</v>
      </c>
      <c r="T23" t="str">
        <f t="shared" si="0"/>
        <v>***</v>
      </c>
      <c r="U23" t="str">
        <f t="shared" si="1"/>
        <v>*</v>
      </c>
      <c r="V23" t="str">
        <f t="shared" si="2"/>
        <v>***</v>
      </c>
      <c r="W23" t="str">
        <f t="shared" si="3"/>
        <v>***</v>
      </c>
    </row>
    <row r="24" spans="1:23" x14ac:dyDescent="0.25">
      <c r="A24">
        <v>23</v>
      </c>
      <c r="B24" t="s">
        <v>41</v>
      </c>
      <c r="C24">
        <v>-0.167525575951081</v>
      </c>
      <c r="D24">
        <v>6.3964250808193096E-2</v>
      </c>
      <c r="E24">
        <v>-2.6190500761657098</v>
      </c>
      <c r="F24">
        <v>8.81750027277136E-3</v>
      </c>
      <c r="G24">
        <v>-7.7822521493851701E-2</v>
      </c>
      <c r="H24">
        <v>9.6048733398272898E-2</v>
      </c>
      <c r="I24">
        <v>-0.81023995570202001</v>
      </c>
      <c r="J24">
        <v>0.41780227753535898</v>
      </c>
      <c r="K24">
        <v>-0.22504249700408399</v>
      </c>
      <c r="L24">
        <v>8.7155255324053604E-2</v>
      </c>
      <c r="M24">
        <v>-2.5820875191903201</v>
      </c>
      <c r="N24">
        <v>9.8204677230721502E-3</v>
      </c>
      <c r="O24">
        <v>-0.151805326625605</v>
      </c>
      <c r="P24">
        <v>6.3419234785946896E-2</v>
      </c>
      <c r="Q24">
        <v>-2.39367956958136</v>
      </c>
      <c r="R24">
        <v>1.66803140529595E-2</v>
      </c>
      <c r="T24" t="str">
        <f t="shared" si="0"/>
        <v>**</v>
      </c>
      <c r="U24" t="str">
        <f t="shared" si="1"/>
        <v/>
      </c>
      <c r="V24" t="str">
        <f t="shared" si="2"/>
        <v>**</v>
      </c>
      <c r="W24" t="str">
        <f t="shared" si="3"/>
        <v>*</v>
      </c>
    </row>
    <row r="25" spans="1:23" x14ac:dyDescent="0.25">
      <c r="A25">
        <v>24</v>
      </c>
      <c r="B25" t="s">
        <v>39</v>
      </c>
      <c r="C25">
        <v>-0.18425618890818099</v>
      </c>
      <c r="D25">
        <v>7.0479972696934998E-2</v>
      </c>
      <c r="E25">
        <v>-2.6143056226835699</v>
      </c>
      <c r="F25">
        <v>8.9409018847289405E-3</v>
      </c>
      <c r="G25">
        <v>-8.9560245450084106E-2</v>
      </c>
      <c r="H25">
        <v>0.105634359943881</v>
      </c>
      <c r="I25">
        <v>-0.84783251867729104</v>
      </c>
      <c r="J25">
        <v>0.396531250151133</v>
      </c>
      <c r="K25">
        <v>-0.24470838771883999</v>
      </c>
      <c r="L25">
        <v>9.6113155616492293E-2</v>
      </c>
      <c r="M25">
        <v>-2.5460446715043599</v>
      </c>
      <c r="N25">
        <v>1.0895124483341E-2</v>
      </c>
      <c r="O25">
        <v>-0.16668643837232699</v>
      </c>
      <c r="P25">
        <v>6.9982370402571006E-2</v>
      </c>
      <c r="Q25">
        <v>-2.3818347022752899</v>
      </c>
      <c r="R25">
        <v>1.7226628092604699E-2</v>
      </c>
      <c r="T25" t="str">
        <f t="shared" si="0"/>
        <v>**</v>
      </c>
      <c r="U25" t="str">
        <f t="shared" si="1"/>
        <v/>
      </c>
      <c r="V25" t="str">
        <f t="shared" si="2"/>
        <v>*</v>
      </c>
      <c r="W25" t="str">
        <f t="shared" si="3"/>
        <v>*</v>
      </c>
    </row>
    <row r="26" spans="1:23" x14ac:dyDescent="0.25">
      <c r="A26">
        <v>25</v>
      </c>
      <c r="B26" t="s">
        <v>43</v>
      </c>
      <c r="C26">
        <v>-8.4813445800434706E-2</v>
      </c>
      <c r="D26">
        <v>7.3957743882364698E-3</v>
      </c>
      <c r="E26">
        <v>-11.467824915716299</v>
      </c>
      <c r="F26" s="1">
        <v>1.91409989655367E-30</v>
      </c>
      <c r="G26">
        <v>-9.8944451860896496E-2</v>
      </c>
      <c r="H26">
        <v>1.05455432832561E-2</v>
      </c>
      <c r="I26">
        <v>-9.3825845860400499</v>
      </c>
      <c r="J26" s="1">
        <v>6.4374984763997498E-21</v>
      </c>
      <c r="K26">
        <v>-7.6859251155743394E-2</v>
      </c>
      <c r="L26">
        <v>1.05983217879359E-2</v>
      </c>
      <c r="M26">
        <v>-7.2520209042183099</v>
      </c>
      <c r="N26" s="1">
        <v>4.1059849375108701E-13</v>
      </c>
      <c r="O26">
        <v>-8.4330650787232897E-2</v>
      </c>
      <c r="P26">
        <v>7.3570912059733101E-3</v>
      </c>
      <c r="Q26">
        <v>-11.4624990266213</v>
      </c>
      <c r="R26" s="1">
        <v>2.0355527025777099E-30</v>
      </c>
      <c r="T26" t="str">
        <f t="shared" si="0"/>
        <v>***</v>
      </c>
      <c r="U26" t="str">
        <f t="shared" si="1"/>
        <v>***</v>
      </c>
      <c r="V26" t="str">
        <f t="shared" si="2"/>
        <v>***</v>
      </c>
      <c r="W26" t="str">
        <f t="shared" si="3"/>
        <v>***</v>
      </c>
    </row>
    <row r="27" spans="1:23" x14ac:dyDescent="0.25">
      <c r="A27">
        <v>26</v>
      </c>
      <c r="B27" t="s">
        <v>44</v>
      </c>
      <c r="C27">
        <v>-6.8643700469472298E-3</v>
      </c>
      <c r="D27">
        <v>2.5189805107084899E-2</v>
      </c>
      <c r="E27">
        <v>-0.27250588155668398</v>
      </c>
      <c r="F27">
        <v>0.78523306951256799</v>
      </c>
      <c r="G27">
        <v>5.2816785111413501E-2</v>
      </c>
      <c r="H27">
        <v>3.69698458035016E-2</v>
      </c>
      <c r="I27">
        <v>1.4286449933315899</v>
      </c>
      <c r="J27">
        <v>0.153106295220796</v>
      </c>
      <c r="K27">
        <v>-5.5108915139018999E-2</v>
      </c>
      <c r="L27">
        <v>3.6245238767238799E-2</v>
      </c>
      <c r="M27">
        <v>-1.5204456368164601</v>
      </c>
      <c r="N27">
        <v>0.128399011988793</v>
      </c>
      <c r="O27">
        <v>-7.0595542024502102E-3</v>
      </c>
      <c r="P27">
        <v>2.4839336071936599E-2</v>
      </c>
      <c r="Q27">
        <v>-0.284208651229856</v>
      </c>
      <c r="R27">
        <v>0.77625048600029301</v>
      </c>
      <c r="T27" t="str">
        <f t="shared" si="0"/>
        <v/>
      </c>
      <c r="U27" t="str">
        <f t="shared" si="1"/>
        <v/>
      </c>
      <c r="V27" t="str">
        <f t="shared" si="2"/>
        <v/>
      </c>
      <c r="W27" t="str">
        <f t="shared" si="3"/>
        <v/>
      </c>
    </row>
    <row r="28" spans="1:23" x14ac:dyDescent="0.25">
      <c r="A28">
        <v>27</v>
      </c>
      <c r="B28" t="s">
        <v>130</v>
      </c>
      <c r="C28">
        <v>-0.218412120598695</v>
      </c>
      <c r="D28">
        <v>0.23166299416533201</v>
      </c>
      <c r="E28">
        <v>-0.94280107785717004</v>
      </c>
      <c r="F28">
        <v>0.34578266031200899</v>
      </c>
      <c r="G28">
        <v>0.28447344981052602</v>
      </c>
      <c r="H28">
        <v>0.416886854307637</v>
      </c>
      <c r="I28">
        <v>0.68237567788741604</v>
      </c>
      <c r="J28">
        <v>0.49500143115102202</v>
      </c>
      <c r="K28">
        <v>-0.41797009684528402</v>
      </c>
      <c r="L28">
        <v>0.28813550644862501</v>
      </c>
      <c r="M28">
        <v>-1.45060253766333</v>
      </c>
      <c r="N28">
        <v>0.14689056827239799</v>
      </c>
      <c r="O28">
        <v>-0.111792574232464</v>
      </c>
      <c r="P28">
        <v>3.23046366729665E-2</v>
      </c>
      <c r="Q28">
        <v>-3.4605736434737602</v>
      </c>
      <c r="R28">
        <v>5.3902577599958896E-4</v>
      </c>
      <c r="T28" t="str">
        <f t="shared" si="0"/>
        <v/>
      </c>
      <c r="U28" t="str">
        <f t="shared" si="1"/>
        <v/>
      </c>
      <c r="V28" t="str">
        <f t="shared" si="2"/>
        <v/>
      </c>
      <c r="W28" t="str">
        <f t="shared" si="3"/>
        <v>***</v>
      </c>
    </row>
    <row r="29" spans="1:23" x14ac:dyDescent="0.25">
      <c r="A29">
        <v>28</v>
      </c>
      <c r="B29" t="s">
        <v>144</v>
      </c>
      <c r="C29">
        <v>-0.68827192890724198</v>
      </c>
      <c r="D29">
        <v>0.27842960697651797</v>
      </c>
      <c r="E29">
        <v>-2.4719782367300098</v>
      </c>
      <c r="F29">
        <v>1.3436769600023799E-2</v>
      </c>
      <c r="G29">
        <v>-0.30787100803846901</v>
      </c>
      <c r="H29">
        <v>0.47557409262969702</v>
      </c>
      <c r="I29">
        <v>-0.647367072365297</v>
      </c>
      <c r="J29">
        <v>0.51739440149031202</v>
      </c>
      <c r="K29">
        <v>-0.74880618903442597</v>
      </c>
      <c r="L29">
        <v>0.36104330337121998</v>
      </c>
      <c r="M29">
        <v>-2.0740065860313601</v>
      </c>
      <c r="N29">
        <v>3.8078699203918202E-2</v>
      </c>
      <c r="O29">
        <v>-0.61797802897710497</v>
      </c>
      <c r="P29">
        <v>0.15342781874636399</v>
      </c>
      <c r="Q29">
        <v>-4.0278095199847899</v>
      </c>
      <c r="R29" s="1">
        <v>5.62989252275117E-5</v>
      </c>
      <c r="T29" t="str">
        <f t="shared" si="0"/>
        <v>*</v>
      </c>
      <c r="U29" t="str">
        <f t="shared" si="1"/>
        <v/>
      </c>
      <c r="V29" t="str">
        <f t="shared" si="2"/>
        <v>*</v>
      </c>
      <c r="W29" t="str">
        <f t="shared" si="3"/>
        <v>***</v>
      </c>
    </row>
    <row r="30" spans="1:23" x14ac:dyDescent="0.25">
      <c r="A30">
        <v>29</v>
      </c>
      <c r="B30" t="s">
        <v>46</v>
      </c>
      <c r="C30">
        <v>-0.42218541995565001</v>
      </c>
      <c r="D30">
        <v>0.247798078773484</v>
      </c>
      <c r="E30">
        <v>-1.7037477531921299</v>
      </c>
      <c r="F30">
        <v>8.8428222605302101E-2</v>
      </c>
      <c r="G30">
        <v>1.4762997173403399E-2</v>
      </c>
      <c r="H30">
        <v>0.43651630985325102</v>
      </c>
      <c r="I30">
        <v>3.3820035678315201E-2</v>
      </c>
      <c r="J30">
        <v>0.97302065892288403</v>
      </c>
      <c r="K30">
        <v>-0.60285264678385098</v>
      </c>
      <c r="L30">
        <v>0.31300455059703203</v>
      </c>
      <c r="M30">
        <v>-1.92601879312603</v>
      </c>
      <c r="N30">
        <v>5.41020273009645E-2</v>
      </c>
      <c r="O30">
        <v>-0.30803200841862799</v>
      </c>
      <c r="P30">
        <v>8.7251456652729001E-2</v>
      </c>
      <c r="Q30">
        <v>-3.53039387806019</v>
      </c>
      <c r="R30">
        <v>4.1494143720900001E-4</v>
      </c>
      <c r="T30" t="str">
        <f t="shared" si="0"/>
        <v>^</v>
      </c>
      <c r="U30" t="str">
        <f t="shared" si="1"/>
        <v/>
      </c>
      <c r="V30" t="str">
        <f t="shared" si="2"/>
        <v>^</v>
      </c>
      <c r="W30" t="str">
        <f t="shared" si="3"/>
        <v>***</v>
      </c>
    </row>
    <row r="31" spans="1:23" x14ac:dyDescent="0.25">
      <c r="A31">
        <v>30</v>
      </c>
      <c r="B31" t="s">
        <v>128</v>
      </c>
      <c r="C31">
        <v>-0.53454753041635705</v>
      </c>
      <c r="D31">
        <v>0.25307368492613103</v>
      </c>
      <c r="E31">
        <v>-2.1122209153132001</v>
      </c>
      <c r="F31">
        <v>3.46675053811034E-2</v>
      </c>
      <c r="G31">
        <v>-4.6768922399759702E-2</v>
      </c>
      <c r="H31">
        <v>0.44044555405117303</v>
      </c>
      <c r="I31">
        <v>-0.106185479611689</v>
      </c>
      <c r="J31">
        <v>0.91543519140033702</v>
      </c>
      <c r="K31">
        <v>-0.69540560057755996</v>
      </c>
      <c r="L31">
        <v>0.3229228228046</v>
      </c>
      <c r="M31">
        <v>-2.1534730637430002</v>
      </c>
      <c r="N31">
        <v>3.1281518829941901E-2</v>
      </c>
      <c r="O31">
        <v>-0.41865451190319902</v>
      </c>
      <c r="P31">
        <v>0.10259848680767999</v>
      </c>
      <c r="Q31">
        <v>-4.0805135136930897</v>
      </c>
      <c r="R31" s="1">
        <v>4.4936316572550297E-5</v>
      </c>
      <c r="T31" t="str">
        <f t="shared" si="0"/>
        <v>*</v>
      </c>
      <c r="U31" t="str">
        <f t="shared" si="1"/>
        <v/>
      </c>
      <c r="V31" t="str">
        <f t="shared" si="2"/>
        <v>*</v>
      </c>
      <c r="W31" t="str">
        <f t="shared" si="3"/>
        <v>***</v>
      </c>
    </row>
    <row r="32" spans="1:23" x14ac:dyDescent="0.25">
      <c r="A32">
        <v>31</v>
      </c>
      <c r="B32" t="s">
        <v>129</v>
      </c>
      <c r="C32">
        <v>-0.36821530873712899</v>
      </c>
      <c r="D32">
        <v>0.247465574900333</v>
      </c>
      <c r="E32">
        <v>-1.4879455814629099</v>
      </c>
      <c r="F32">
        <v>0.13676524552727301</v>
      </c>
      <c r="G32">
        <v>0.194355924801944</v>
      </c>
      <c r="H32">
        <v>0.43871629578430299</v>
      </c>
      <c r="I32">
        <v>0.443010498286802</v>
      </c>
      <c r="J32">
        <v>0.65775814119628795</v>
      </c>
      <c r="K32">
        <v>-0.57800533128419396</v>
      </c>
      <c r="L32">
        <v>0.30969653615825399</v>
      </c>
      <c r="M32">
        <v>-1.86636033600593</v>
      </c>
      <c r="N32">
        <v>6.1990968508573802E-2</v>
      </c>
      <c r="O32">
        <v>-0.25314064031914801</v>
      </c>
      <c r="P32">
        <v>9.0572457976584794E-2</v>
      </c>
      <c r="Q32">
        <v>-2.7948964395400502</v>
      </c>
      <c r="R32">
        <v>5.1916343090571302E-3</v>
      </c>
      <c r="T32" t="str">
        <f t="shared" si="0"/>
        <v/>
      </c>
      <c r="U32" t="str">
        <f t="shared" si="1"/>
        <v/>
      </c>
      <c r="V32" t="str">
        <f t="shared" si="2"/>
        <v>^</v>
      </c>
      <c r="W32" t="str">
        <f t="shared" si="3"/>
        <v>**</v>
      </c>
    </row>
    <row r="33" spans="1:23" x14ac:dyDescent="0.25">
      <c r="A33">
        <v>32</v>
      </c>
      <c r="B33" t="s">
        <v>45</v>
      </c>
      <c r="C33">
        <v>-0.48567561296932099</v>
      </c>
      <c r="D33">
        <v>0.32818131682497897</v>
      </c>
      <c r="E33">
        <v>-1.4799002504714001</v>
      </c>
      <c r="F33">
        <v>0.13889986884901301</v>
      </c>
      <c r="G33">
        <v>0.123195790851984</v>
      </c>
      <c r="H33">
        <v>0.55755466879612003</v>
      </c>
      <c r="I33">
        <v>0.22095732983097499</v>
      </c>
      <c r="J33">
        <v>0.82512565765647605</v>
      </c>
      <c r="K33">
        <v>-0.74721853581529996</v>
      </c>
      <c r="L33">
        <v>0.42015084083390303</v>
      </c>
      <c r="M33">
        <v>-1.7784530297077199</v>
      </c>
      <c r="N33">
        <v>7.5329479758831003E-2</v>
      </c>
      <c r="O33">
        <v>-0.432517352244843</v>
      </c>
      <c r="P33">
        <v>0.23137866729390399</v>
      </c>
      <c r="Q33">
        <v>-1.8693052272422599</v>
      </c>
      <c r="R33">
        <v>6.1580361300096302E-2</v>
      </c>
      <c r="T33" t="str">
        <f t="shared" si="0"/>
        <v/>
      </c>
      <c r="U33" t="str">
        <f t="shared" si="1"/>
        <v/>
      </c>
      <c r="V33" t="str">
        <f t="shared" si="2"/>
        <v>^</v>
      </c>
      <c r="W33" t="str">
        <f t="shared" si="3"/>
        <v>^</v>
      </c>
    </row>
    <row r="34" spans="1:23" x14ac:dyDescent="0.25">
      <c r="A34">
        <v>33</v>
      </c>
      <c r="B34" t="s">
        <v>106</v>
      </c>
      <c r="C34">
        <v>0.11352446678615299</v>
      </c>
      <c r="D34">
        <v>8.0446370665632302E-2</v>
      </c>
      <c r="E34">
        <v>1.4111819569587101</v>
      </c>
      <c r="F34">
        <v>0.15819096893048401</v>
      </c>
      <c r="G34">
        <v>0.16823619871571399</v>
      </c>
      <c r="H34">
        <v>0.124467143513418</v>
      </c>
      <c r="I34">
        <v>1.35165147979457</v>
      </c>
      <c r="J34">
        <v>0.176486833554277</v>
      </c>
      <c r="K34">
        <v>9.0244347320227195E-2</v>
      </c>
      <c r="L34">
        <v>0.10854649509714</v>
      </c>
      <c r="M34">
        <v>0.83138886464704598</v>
      </c>
      <c r="N34">
        <v>0.40575398759117598</v>
      </c>
      <c r="O34" t="s">
        <v>169</v>
      </c>
      <c r="P34" t="s">
        <v>169</v>
      </c>
      <c r="Q34" t="s">
        <v>169</v>
      </c>
      <c r="R34" t="s">
        <v>169</v>
      </c>
      <c r="T34" t="str">
        <f t="shared" si="0"/>
        <v/>
      </c>
      <c r="U34" t="str">
        <f t="shared" si="1"/>
        <v/>
      </c>
      <c r="V34" t="str">
        <f t="shared" si="2"/>
        <v/>
      </c>
      <c r="W34" t="str">
        <f t="shared" si="3"/>
        <v/>
      </c>
    </row>
    <row r="35" spans="1:23" x14ac:dyDescent="0.25">
      <c r="A35">
        <v>34</v>
      </c>
      <c r="B35" t="s">
        <v>62</v>
      </c>
      <c r="C35">
        <v>0.189474246395509</v>
      </c>
      <c r="D35">
        <v>0.22806161026822899</v>
      </c>
      <c r="E35">
        <v>0.83080289651846195</v>
      </c>
      <c r="F35">
        <v>0.40608498609711502</v>
      </c>
      <c r="G35">
        <v>0.24045894249144401</v>
      </c>
      <c r="H35">
        <v>0.27721960751897901</v>
      </c>
      <c r="I35">
        <v>0.86739514799645501</v>
      </c>
      <c r="J35">
        <v>0.385725539429012</v>
      </c>
      <c r="K35">
        <v>0.17787855671472699</v>
      </c>
      <c r="L35">
        <v>0.41166415078315699</v>
      </c>
      <c r="M35">
        <v>0.43209630077413202</v>
      </c>
      <c r="N35">
        <v>0.66567142317884997</v>
      </c>
      <c r="O35" t="s">
        <v>169</v>
      </c>
      <c r="P35" t="s">
        <v>169</v>
      </c>
      <c r="Q35" t="s">
        <v>169</v>
      </c>
      <c r="R35" t="s">
        <v>169</v>
      </c>
      <c r="T35" t="str">
        <f t="shared" si="0"/>
        <v/>
      </c>
      <c r="U35" t="str">
        <f t="shared" si="1"/>
        <v/>
      </c>
      <c r="V35" t="str">
        <f t="shared" si="2"/>
        <v/>
      </c>
      <c r="W35" t="str">
        <f t="shared" si="3"/>
        <v/>
      </c>
    </row>
    <row r="36" spans="1:23" x14ac:dyDescent="0.25">
      <c r="A36">
        <v>35</v>
      </c>
      <c r="B36" t="s">
        <v>64</v>
      </c>
      <c r="C36">
        <v>0.32455643248594801</v>
      </c>
      <c r="D36">
        <v>0.27813468574837102</v>
      </c>
      <c r="E36">
        <v>1.16690383873795</v>
      </c>
      <c r="F36">
        <v>0.243249205511442</v>
      </c>
      <c r="G36">
        <v>0.88170445540483899</v>
      </c>
      <c r="H36">
        <v>0.54407421074045903</v>
      </c>
      <c r="I36">
        <v>1.6205591774050101</v>
      </c>
      <c r="J36">
        <v>0.105112213203142</v>
      </c>
      <c r="K36">
        <v>0.27518129533747099</v>
      </c>
      <c r="L36">
        <v>0.44325032004258602</v>
      </c>
      <c r="M36">
        <v>0.62082593716126999</v>
      </c>
      <c r="N36">
        <v>0.53471415567110503</v>
      </c>
      <c r="O36" t="s">
        <v>169</v>
      </c>
      <c r="P36" t="s">
        <v>169</v>
      </c>
      <c r="Q36" t="s">
        <v>169</v>
      </c>
      <c r="R36" t="s">
        <v>169</v>
      </c>
      <c r="T36" t="str">
        <f t="shared" si="0"/>
        <v/>
      </c>
      <c r="U36" t="str">
        <f t="shared" si="1"/>
        <v/>
      </c>
      <c r="V36" t="str">
        <f t="shared" si="2"/>
        <v/>
      </c>
      <c r="W36" t="str">
        <f t="shared" si="3"/>
        <v/>
      </c>
    </row>
    <row r="37" spans="1:23" x14ac:dyDescent="0.25">
      <c r="A37">
        <v>36</v>
      </c>
      <c r="B37" t="s">
        <v>56</v>
      </c>
      <c r="C37">
        <v>0.27899868115903298</v>
      </c>
      <c r="D37">
        <v>0.25703793573329897</v>
      </c>
      <c r="E37">
        <v>1.08543775985083</v>
      </c>
      <c r="F37">
        <v>0.27772781603584801</v>
      </c>
      <c r="G37">
        <v>0.36601344221148702</v>
      </c>
      <c r="H37">
        <v>0.30388232818058702</v>
      </c>
      <c r="I37">
        <v>1.2044578057661099</v>
      </c>
      <c r="J37">
        <v>0.228412681123151</v>
      </c>
      <c r="K37">
        <v>-7.7247364205881699E-2</v>
      </c>
      <c r="L37">
        <v>0.52411484096412697</v>
      </c>
      <c r="M37">
        <v>-0.14738633247588001</v>
      </c>
      <c r="N37">
        <v>0.88282709281466498</v>
      </c>
      <c r="O37" t="s">
        <v>169</v>
      </c>
      <c r="P37" t="s">
        <v>169</v>
      </c>
      <c r="Q37" t="s">
        <v>169</v>
      </c>
      <c r="R37" t="s">
        <v>169</v>
      </c>
      <c r="T37" t="str">
        <f t="shared" si="0"/>
        <v/>
      </c>
      <c r="U37" t="str">
        <f t="shared" si="1"/>
        <v/>
      </c>
      <c r="V37" t="str">
        <f t="shared" si="2"/>
        <v/>
      </c>
      <c r="W37" t="str">
        <f t="shared" si="3"/>
        <v/>
      </c>
    </row>
    <row r="38" spans="1:23" x14ac:dyDescent="0.25">
      <c r="A38">
        <v>37</v>
      </c>
      <c r="B38" t="s">
        <v>58</v>
      </c>
      <c r="C38">
        <v>0.12733698644573699</v>
      </c>
      <c r="D38">
        <v>0.23557367166503301</v>
      </c>
      <c r="E38">
        <v>0.54053997437710499</v>
      </c>
      <c r="F38">
        <v>0.58882470096439798</v>
      </c>
      <c r="G38">
        <v>0.184262114270386</v>
      </c>
      <c r="H38">
        <v>0.28898975854132403</v>
      </c>
      <c r="I38">
        <v>0.63760776575768197</v>
      </c>
      <c r="J38">
        <v>0.52372903923377101</v>
      </c>
      <c r="K38">
        <v>0.141661851607883</v>
      </c>
      <c r="L38">
        <v>0.42476239701150897</v>
      </c>
      <c r="M38">
        <v>0.33350845697399401</v>
      </c>
      <c r="N38">
        <v>0.73875050677251197</v>
      </c>
      <c r="O38" t="s">
        <v>169</v>
      </c>
      <c r="P38" t="s">
        <v>169</v>
      </c>
      <c r="Q38" t="s">
        <v>169</v>
      </c>
      <c r="R38" t="s">
        <v>169</v>
      </c>
      <c r="T38" t="str">
        <f t="shared" si="0"/>
        <v/>
      </c>
      <c r="U38" t="str">
        <f t="shared" si="1"/>
        <v/>
      </c>
      <c r="V38" t="str">
        <f t="shared" si="2"/>
        <v/>
      </c>
      <c r="W38" t="str">
        <f t="shared" si="3"/>
        <v/>
      </c>
    </row>
    <row r="39" spans="1:23" x14ac:dyDescent="0.25">
      <c r="A39">
        <v>38</v>
      </c>
      <c r="B39" t="s">
        <v>67</v>
      </c>
      <c r="C39">
        <v>0.32950447115882298</v>
      </c>
      <c r="D39">
        <v>0.23519372206714301</v>
      </c>
      <c r="E39">
        <v>1.4009917792991</v>
      </c>
      <c r="F39">
        <v>0.16121653140513301</v>
      </c>
      <c r="G39">
        <v>0.275279030107904</v>
      </c>
      <c r="H39">
        <v>0.30689537541006101</v>
      </c>
      <c r="I39">
        <v>0.89698005302324302</v>
      </c>
      <c r="J39">
        <v>0.36972956096455101</v>
      </c>
      <c r="K39">
        <v>0.36761281689575298</v>
      </c>
      <c r="L39">
        <v>0.412867367679838</v>
      </c>
      <c r="M39">
        <v>0.89038961582650999</v>
      </c>
      <c r="N39">
        <v>0.373256716257795</v>
      </c>
      <c r="O39" t="s">
        <v>169</v>
      </c>
      <c r="P39" t="s">
        <v>169</v>
      </c>
      <c r="Q39" t="s">
        <v>169</v>
      </c>
      <c r="R39" t="s">
        <v>169</v>
      </c>
      <c r="T39" t="str">
        <f t="shared" si="0"/>
        <v/>
      </c>
      <c r="U39" t="str">
        <f t="shared" si="1"/>
        <v/>
      </c>
      <c r="V39" t="str">
        <f t="shared" si="2"/>
        <v/>
      </c>
      <c r="W39" t="str">
        <f t="shared" si="3"/>
        <v/>
      </c>
    </row>
    <row r="40" spans="1:23" x14ac:dyDescent="0.25">
      <c r="A40">
        <v>39</v>
      </c>
      <c r="B40" t="s">
        <v>60</v>
      </c>
      <c r="C40">
        <v>0.26030664952441601</v>
      </c>
      <c r="D40">
        <v>0.247624083735596</v>
      </c>
      <c r="E40">
        <v>1.05121701248721</v>
      </c>
      <c r="F40">
        <v>0.29315893137299398</v>
      </c>
      <c r="G40">
        <v>0.29399858497834302</v>
      </c>
      <c r="H40">
        <v>0.30208662194357699</v>
      </c>
      <c r="I40">
        <v>0.97322610013910305</v>
      </c>
      <c r="J40">
        <v>0.33044094163411702</v>
      </c>
      <c r="K40">
        <v>0.27148942676264398</v>
      </c>
      <c r="L40">
        <v>0.46242563817146698</v>
      </c>
      <c r="M40">
        <v>0.58709856104902103</v>
      </c>
      <c r="N40">
        <v>0.55713751393780098</v>
      </c>
      <c r="O40" t="s">
        <v>169</v>
      </c>
      <c r="P40" t="s">
        <v>169</v>
      </c>
      <c r="Q40" t="s">
        <v>169</v>
      </c>
      <c r="R40" t="s">
        <v>169</v>
      </c>
      <c r="T40" t="str">
        <f t="shared" si="0"/>
        <v/>
      </c>
      <c r="U40" t="str">
        <f t="shared" si="1"/>
        <v/>
      </c>
      <c r="V40" t="str">
        <f t="shared" si="2"/>
        <v/>
      </c>
      <c r="W40" t="str">
        <f t="shared" si="3"/>
        <v/>
      </c>
    </row>
    <row r="41" spans="1:23" x14ac:dyDescent="0.25">
      <c r="A41">
        <v>40</v>
      </c>
      <c r="B41" t="s">
        <v>61</v>
      </c>
      <c r="C41">
        <v>0.302576942781277</v>
      </c>
      <c r="D41">
        <v>0.231296756887091</v>
      </c>
      <c r="E41">
        <v>1.30817633093309</v>
      </c>
      <c r="F41">
        <v>0.190813508197717</v>
      </c>
      <c r="G41">
        <v>0.29363199803863699</v>
      </c>
      <c r="H41">
        <v>0.28133198718851998</v>
      </c>
      <c r="I41">
        <v>1.0437206269114201</v>
      </c>
      <c r="J41">
        <v>0.29661466368509998</v>
      </c>
      <c r="K41">
        <v>0.38414382644786399</v>
      </c>
      <c r="L41">
        <v>0.41833762663326501</v>
      </c>
      <c r="M41">
        <v>0.91826267108558102</v>
      </c>
      <c r="N41">
        <v>0.35848136520243801</v>
      </c>
      <c r="O41" t="s">
        <v>169</v>
      </c>
      <c r="P41" t="s">
        <v>169</v>
      </c>
      <c r="Q41" t="s">
        <v>169</v>
      </c>
      <c r="R41" t="s">
        <v>169</v>
      </c>
      <c r="T41" t="str">
        <f t="shared" si="0"/>
        <v/>
      </c>
      <c r="U41" t="str">
        <f t="shared" si="1"/>
        <v/>
      </c>
      <c r="V41" t="str">
        <f t="shared" si="2"/>
        <v/>
      </c>
      <c r="W41" t="str">
        <f t="shared" si="3"/>
        <v/>
      </c>
    </row>
    <row r="42" spans="1:23" x14ac:dyDescent="0.25">
      <c r="A42">
        <v>41</v>
      </c>
      <c r="B42" t="s">
        <v>48</v>
      </c>
      <c r="C42">
        <v>0.30720185552031898</v>
      </c>
      <c r="D42">
        <v>0.31320041712868002</v>
      </c>
      <c r="E42">
        <v>0.98084752995109903</v>
      </c>
      <c r="F42">
        <v>0.32666793552569401</v>
      </c>
      <c r="G42">
        <v>0.58705187153053295</v>
      </c>
      <c r="H42">
        <v>0.417123891154976</v>
      </c>
      <c r="I42">
        <v>1.4073801189019499</v>
      </c>
      <c r="J42">
        <v>0.15931470326710701</v>
      </c>
      <c r="K42">
        <v>0.11455409536257399</v>
      </c>
      <c r="L42">
        <v>0.50737850892952796</v>
      </c>
      <c r="M42">
        <v>0.22577640429481599</v>
      </c>
      <c r="N42">
        <v>0.82137532989578899</v>
      </c>
      <c r="O42" t="s">
        <v>169</v>
      </c>
      <c r="P42" t="s">
        <v>169</v>
      </c>
      <c r="Q42" t="s">
        <v>169</v>
      </c>
      <c r="R42" t="s">
        <v>169</v>
      </c>
      <c r="T42" t="str">
        <f t="shared" si="0"/>
        <v/>
      </c>
      <c r="U42" t="str">
        <f t="shared" si="1"/>
        <v/>
      </c>
      <c r="V42" t="str">
        <f t="shared" si="2"/>
        <v/>
      </c>
      <c r="W42" t="str">
        <f t="shared" si="3"/>
        <v/>
      </c>
    </row>
    <row r="43" spans="1:23" x14ac:dyDescent="0.25">
      <c r="A43">
        <v>42</v>
      </c>
      <c r="B43" t="s">
        <v>55</v>
      </c>
      <c r="C43">
        <v>-1.1978609834995E-2</v>
      </c>
      <c r="D43">
        <v>0.29728597241101601</v>
      </c>
      <c r="E43">
        <v>-4.0293222508440002E-2</v>
      </c>
      <c r="F43">
        <v>0.96785935704757797</v>
      </c>
      <c r="G43">
        <v>0.30193144191966298</v>
      </c>
      <c r="H43">
        <v>0.40129519391992002</v>
      </c>
      <c r="I43">
        <v>0.75239236974244605</v>
      </c>
      <c r="J43">
        <v>0.45181513384647798</v>
      </c>
      <c r="K43">
        <v>-0.11782075846932499</v>
      </c>
      <c r="L43">
        <v>0.48748302179539099</v>
      </c>
      <c r="M43">
        <v>-0.241692024545581</v>
      </c>
      <c r="N43">
        <v>0.80901880987413499</v>
      </c>
      <c r="O43" t="s">
        <v>169</v>
      </c>
      <c r="P43" t="s">
        <v>169</v>
      </c>
      <c r="Q43" t="s">
        <v>169</v>
      </c>
      <c r="R43" t="s">
        <v>169</v>
      </c>
      <c r="T43" t="str">
        <f t="shared" si="0"/>
        <v/>
      </c>
      <c r="U43" t="str">
        <f t="shared" si="1"/>
        <v/>
      </c>
      <c r="V43" t="str">
        <f t="shared" si="2"/>
        <v/>
      </c>
      <c r="W43" t="str">
        <f t="shared" si="3"/>
        <v/>
      </c>
    </row>
    <row r="44" spans="1:23" x14ac:dyDescent="0.25">
      <c r="A44">
        <v>43</v>
      </c>
      <c r="B44" t="s">
        <v>54</v>
      </c>
      <c r="C44">
        <v>0.29944802860613501</v>
      </c>
      <c r="D44">
        <v>0.27486565291779602</v>
      </c>
      <c r="E44">
        <v>1.0894341487464501</v>
      </c>
      <c r="F44">
        <v>0.275962479279932</v>
      </c>
      <c r="G44">
        <v>0.457945597852982</v>
      </c>
      <c r="H44">
        <v>0.32696689139592</v>
      </c>
      <c r="I44">
        <v>1.40058706218809</v>
      </c>
      <c r="J44">
        <v>0.16133759203398601</v>
      </c>
      <c r="K44">
        <v>-1.33923239038198E-2</v>
      </c>
      <c r="L44">
        <v>0.61469768882466003</v>
      </c>
      <c r="M44">
        <v>-2.1786846033904399E-2</v>
      </c>
      <c r="N44">
        <v>0.98261798704217496</v>
      </c>
      <c r="O44" t="s">
        <v>169</v>
      </c>
      <c r="P44" t="s">
        <v>169</v>
      </c>
      <c r="Q44" t="s">
        <v>169</v>
      </c>
      <c r="R44" t="s">
        <v>169</v>
      </c>
      <c r="T44" t="str">
        <f t="shared" si="0"/>
        <v/>
      </c>
      <c r="U44" t="str">
        <f t="shared" si="1"/>
        <v/>
      </c>
      <c r="V44" t="str">
        <f t="shared" si="2"/>
        <v/>
      </c>
      <c r="W44" t="str">
        <f t="shared" si="3"/>
        <v/>
      </c>
    </row>
    <row r="45" spans="1:23" x14ac:dyDescent="0.25">
      <c r="A45">
        <v>44</v>
      </c>
      <c r="B45" t="s">
        <v>51</v>
      </c>
      <c r="C45">
        <v>3.7372230051025898E-2</v>
      </c>
      <c r="D45">
        <v>0.44826876595424098</v>
      </c>
      <c r="E45">
        <v>8.33701406152417E-2</v>
      </c>
      <c r="F45">
        <v>0.93355723017294601</v>
      </c>
      <c r="G45">
        <v>-8.2988809987347797E-2</v>
      </c>
      <c r="H45">
        <v>0.558820747942393</v>
      </c>
      <c r="I45">
        <v>-0.14850703073018801</v>
      </c>
      <c r="J45">
        <v>0.88194263776058601</v>
      </c>
      <c r="K45">
        <v>-0.28871667823222902</v>
      </c>
      <c r="L45">
        <v>0.80931682977400898</v>
      </c>
      <c r="M45">
        <v>-0.35674122619302201</v>
      </c>
      <c r="N45">
        <v>0.72128553946206997</v>
      </c>
      <c r="O45" t="s">
        <v>169</v>
      </c>
      <c r="P45" t="s">
        <v>169</v>
      </c>
      <c r="Q45" t="s">
        <v>169</v>
      </c>
      <c r="R45" t="s">
        <v>169</v>
      </c>
      <c r="T45" t="str">
        <f t="shared" si="0"/>
        <v/>
      </c>
      <c r="U45" t="str">
        <f t="shared" si="1"/>
        <v/>
      </c>
      <c r="V45" t="str">
        <f t="shared" si="2"/>
        <v/>
      </c>
      <c r="W45" t="str">
        <f t="shared" si="3"/>
        <v/>
      </c>
    </row>
    <row r="46" spans="1:23" x14ac:dyDescent="0.25">
      <c r="A46">
        <v>45</v>
      </c>
      <c r="B46" t="s">
        <v>52</v>
      </c>
      <c r="C46">
        <v>3.7639723267662899E-2</v>
      </c>
      <c r="D46">
        <v>0.28638187687757799</v>
      </c>
      <c r="E46">
        <v>0.131431931650316</v>
      </c>
      <c r="F46">
        <v>0.89543362994797304</v>
      </c>
      <c r="G46">
        <v>-7.6555041592724304E-2</v>
      </c>
      <c r="H46">
        <v>0.34530448055960999</v>
      </c>
      <c r="I46">
        <v>-0.22170300677436</v>
      </c>
      <c r="J46">
        <v>0.82454508929443604</v>
      </c>
      <c r="K46">
        <v>0.34197794480528099</v>
      </c>
      <c r="L46">
        <v>0.53446072975832104</v>
      </c>
      <c r="M46">
        <v>0.63985607503833097</v>
      </c>
      <c r="N46">
        <v>0.52226617284274901</v>
      </c>
      <c r="O46" t="s">
        <v>169</v>
      </c>
      <c r="P46" t="s">
        <v>169</v>
      </c>
      <c r="Q46" t="s">
        <v>169</v>
      </c>
      <c r="R46" t="s">
        <v>169</v>
      </c>
      <c r="T46" t="str">
        <f t="shared" si="0"/>
        <v/>
      </c>
      <c r="U46" t="str">
        <f t="shared" si="1"/>
        <v/>
      </c>
      <c r="V46" t="str">
        <f t="shared" si="2"/>
        <v/>
      </c>
      <c r="W46" t="str">
        <f t="shared" si="3"/>
        <v/>
      </c>
    </row>
    <row r="47" spans="1:23" x14ac:dyDescent="0.25">
      <c r="A47">
        <v>46</v>
      </c>
      <c r="B47" t="s">
        <v>57</v>
      </c>
      <c r="C47">
        <v>0.180051415327111</v>
      </c>
      <c r="D47">
        <v>0.25515726033539898</v>
      </c>
      <c r="E47">
        <v>0.70564880297913901</v>
      </c>
      <c r="F47">
        <v>0.48040656666168402</v>
      </c>
      <c r="G47">
        <v>-6.9724595535656506E-2</v>
      </c>
      <c r="H47">
        <v>0.34303202076572498</v>
      </c>
      <c r="I47">
        <v>-0.20325972887316901</v>
      </c>
      <c r="J47">
        <v>0.83893203016433804</v>
      </c>
      <c r="K47">
        <v>0.30498909346129699</v>
      </c>
      <c r="L47">
        <v>0.434679264363312</v>
      </c>
      <c r="M47">
        <v>0.70164168955246498</v>
      </c>
      <c r="N47">
        <v>0.48290264573908498</v>
      </c>
      <c r="O47" t="s">
        <v>169</v>
      </c>
      <c r="P47" t="s">
        <v>169</v>
      </c>
      <c r="Q47" t="s">
        <v>169</v>
      </c>
      <c r="R47" t="s">
        <v>169</v>
      </c>
      <c r="T47" t="str">
        <f t="shared" si="0"/>
        <v/>
      </c>
      <c r="U47" t="str">
        <f t="shared" si="1"/>
        <v/>
      </c>
      <c r="V47" t="str">
        <f t="shared" si="2"/>
        <v/>
      </c>
      <c r="W47" t="str">
        <f t="shared" si="3"/>
        <v/>
      </c>
    </row>
    <row r="48" spans="1:23" x14ac:dyDescent="0.25">
      <c r="A48">
        <v>47</v>
      </c>
      <c r="B48" t="s">
        <v>59</v>
      </c>
      <c r="C48">
        <v>0.28375000361293301</v>
      </c>
      <c r="D48">
        <v>0.23760152705472901</v>
      </c>
      <c r="E48">
        <v>1.1942263466495899</v>
      </c>
      <c r="F48">
        <v>0.23238943967270501</v>
      </c>
      <c r="G48">
        <v>0.30303772869610401</v>
      </c>
      <c r="H48">
        <v>0.29690961118398901</v>
      </c>
      <c r="I48">
        <v>1.0206396737636001</v>
      </c>
      <c r="J48">
        <v>0.30742518553904602</v>
      </c>
      <c r="K48">
        <v>0.27740637633323001</v>
      </c>
      <c r="L48">
        <v>0.420305245475181</v>
      </c>
      <c r="M48">
        <v>0.660011692263335</v>
      </c>
      <c r="N48">
        <v>0.509246326123447</v>
      </c>
      <c r="O48" t="s">
        <v>169</v>
      </c>
      <c r="P48" t="s">
        <v>169</v>
      </c>
      <c r="Q48" t="s">
        <v>169</v>
      </c>
      <c r="R48" t="s">
        <v>169</v>
      </c>
      <c r="T48" t="str">
        <f t="shared" si="0"/>
        <v/>
      </c>
      <c r="U48" t="str">
        <f t="shared" si="1"/>
        <v/>
      </c>
      <c r="V48" t="str">
        <f t="shared" si="2"/>
        <v/>
      </c>
      <c r="W48" t="str">
        <f t="shared" si="3"/>
        <v/>
      </c>
    </row>
    <row r="49" spans="1:23" x14ac:dyDescent="0.25">
      <c r="A49">
        <v>48</v>
      </c>
      <c r="B49" t="s">
        <v>66</v>
      </c>
      <c r="C49">
        <v>0.29596776606244801</v>
      </c>
      <c r="D49">
        <v>0.24164526575478501</v>
      </c>
      <c r="E49">
        <v>1.2248026674058099</v>
      </c>
      <c r="F49">
        <v>0.22064957972099999</v>
      </c>
      <c r="G49">
        <v>0.17555019795731999</v>
      </c>
      <c r="H49">
        <v>0.31907084482721598</v>
      </c>
      <c r="I49">
        <v>0.550191911305416</v>
      </c>
      <c r="J49">
        <v>0.58218775091828601</v>
      </c>
      <c r="K49">
        <v>0.47112872469234002</v>
      </c>
      <c r="L49">
        <v>0.41574790585765098</v>
      </c>
      <c r="M49">
        <v>1.1332076916189</v>
      </c>
      <c r="N49">
        <v>0.25712704489583599</v>
      </c>
      <c r="O49" t="s">
        <v>169</v>
      </c>
      <c r="P49" t="s">
        <v>169</v>
      </c>
      <c r="Q49" t="s">
        <v>169</v>
      </c>
      <c r="R49" t="s">
        <v>169</v>
      </c>
      <c r="T49" t="str">
        <f t="shared" si="0"/>
        <v/>
      </c>
      <c r="U49" t="str">
        <f t="shared" si="1"/>
        <v/>
      </c>
      <c r="V49" t="str">
        <f t="shared" si="2"/>
        <v/>
      </c>
      <c r="W49" t="str">
        <f t="shared" si="3"/>
        <v/>
      </c>
    </row>
    <row r="50" spans="1:23" x14ac:dyDescent="0.25">
      <c r="A50">
        <v>49</v>
      </c>
      <c r="B50" t="s">
        <v>65</v>
      </c>
      <c r="C50">
        <v>0.22307971986636399</v>
      </c>
      <c r="D50">
        <v>0.277972890194992</v>
      </c>
      <c r="E50">
        <v>0.80252329538279099</v>
      </c>
      <c r="F50">
        <v>0.422250318585843</v>
      </c>
      <c r="G50">
        <v>0.82497422684990596</v>
      </c>
      <c r="H50">
        <v>0.56657076292193898</v>
      </c>
      <c r="I50">
        <v>1.4560833012196399</v>
      </c>
      <c r="J50">
        <v>0.145369593168334</v>
      </c>
      <c r="K50">
        <v>0.22070381040939799</v>
      </c>
      <c r="L50">
        <v>0.44264781446165302</v>
      </c>
      <c r="M50">
        <v>0.498599119206806</v>
      </c>
      <c r="N50">
        <v>0.61806182577656499</v>
      </c>
      <c r="O50" t="s">
        <v>169</v>
      </c>
      <c r="P50" t="s">
        <v>169</v>
      </c>
      <c r="Q50" t="s">
        <v>169</v>
      </c>
      <c r="R50" t="s">
        <v>169</v>
      </c>
      <c r="T50" t="str">
        <f t="shared" si="0"/>
        <v/>
      </c>
      <c r="U50" t="str">
        <f t="shared" si="1"/>
        <v/>
      </c>
      <c r="V50" t="str">
        <f t="shared" si="2"/>
        <v/>
      </c>
      <c r="W50" t="str">
        <f t="shared" si="3"/>
        <v/>
      </c>
    </row>
    <row r="51" spans="1:23" x14ac:dyDescent="0.25">
      <c r="A51">
        <v>50</v>
      </c>
      <c r="B51" t="s">
        <v>53</v>
      </c>
      <c r="C51">
        <v>0.549509726064766</v>
      </c>
      <c r="D51">
        <v>0.40035250008200601</v>
      </c>
      <c r="E51">
        <v>1.37256474220145</v>
      </c>
      <c r="F51">
        <v>0.16988769905693801</v>
      </c>
      <c r="G51">
        <v>0.78386966660739099</v>
      </c>
      <c r="H51">
        <v>0.50756231270929497</v>
      </c>
      <c r="I51">
        <v>1.54438114686492</v>
      </c>
      <c r="J51">
        <v>0.122496024588495</v>
      </c>
      <c r="K51">
        <v>0.179852870769521</v>
      </c>
      <c r="L51">
        <v>0.70311789361394195</v>
      </c>
      <c r="M51">
        <v>0.25579333480634098</v>
      </c>
      <c r="N51">
        <v>0.79811042079239503</v>
      </c>
      <c r="O51" t="s">
        <v>169</v>
      </c>
      <c r="P51" t="s">
        <v>169</v>
      </c>
      <c r="Q51" t="s">
        <v>169</v>
      </c>
      <c r="R51" t="s">
        <v>169</v>
      </c>
      <c r="T51" t="str">
        <f t="shared" si="0"/>
        <v/>
      </c>
      <c r="U51" t="str">
        <f t="shared" si="1"/>
        <v/>
      </c>
      <c r="V51" t="str">
        <f t="shared" si="2"/>
        <v/>
      </c>
      <c r="W51" t="str">
        <f t="shared" si="3"/>
        <v/>
      </c>
    </row>
    <row r="52" spans="1:23" x14ac:dyDescent="0.25">
      <c r="A52">
        <v>51</v>
      </c>
      <c r="B52" t="s">
        <v>49</v>
      </c>
      <c r="C52">
        <v>4.2766435115682497E-3</v>
      </c>
      <c r="D52">
        <v>0.32766434343947498</v>
      </c>
      <c r="E52">
        <v>1.3051903868076E-2</v>
      </c>
      <c r="F52">
        <v>0.98958638307916802</v>
      </c>
      <c r="G52">
        <v>-0.118716543666656</v>
      </c>
      <c r="H52">
        <v>0.44660703270739999</v>
      </c>
      <c r="I52">
        <v>-0.26581879588186902</v>
      </c>
      <c r="J52">
        <v>0.79037876682403996</v>
      </c>
      <c r="K52">
        <v>0.25226284737614502</v>
      </c>
      <c r="L52">
        <v>0.52365560746636197</v>
      </c>
      <c r="M52">
        <v>0.48173426156302401</v>
      </c>
      <c r="N52">
        <v>0.62999473398524397</v>
      </c>
      <c r="O52" t="s">
        <v>169</v>
      </c>
      <c r="P52" t="s">
        <v>169</v>
      </c>
      <c r="Q52" t="s">
        <v>169</v>
      </c>
      <c r="R52" t="s">
        <v>169</v>
      </c>
      <c r="T52" t="str">
        <f t="shared" si="0"/>
        <v/>
      </c>
      <c r="U52" t="str">
        <f t="shared" si="1"/>
        <v/>
      </c>
      <c r="V52" t="str">
        <f t="shared" si="2"/>
        <v/>
      </c>
      <c r="W52" t="str">
        <f t="shared" si="3"/>
        <v/>
      </c>
    </row>
    <row r="53" spans="1:23" x14ac:dyDescent="0.25">
      <c r="A53">
        <v>52</v>
      </c>
      <c r="B53" t="s">
        <v>47</v>
      </c>
      <c r="C53">
        <v>4.4402778075572497E-2</v>
      </c>
      <c r="D53">
        <v>0.273923368531855</v>
      </c>
      <c r="E53">
        <v>0.16209927000225599</v>
      </c>
      <c r="F53">
        <v>0.87122768104811799</v>
      </c>
      <c r="G53">
        <v>-6.0553573436889503E-2</v>
      </c>
      <c r="H53">
        <v>0.36431706480624598</v>
      </c>
      <c r="I53">
        <v>-0.166211191532007</v>
      </c>
      <c r="J53">
        <v>0.86799075238516499</v>
      </c>
      <c r="K53">
        <v>7.9995336268107495E-2</v>
      </c>
      <c r="L53">
        <v>0.46796202873889903</v>
      </c>
      <c r="M53">
        <v>0.170944075278256</v>
      </c>
      <c r="N53">
        <v>0.864267739635183</v>
      </c>
      <c r="O53" t="s">
        <v>169</v>
      </c>
      <c r="P53" t="s">
        <v>169</v>
      </c>
      <c r="Q53" t="s">
        <v>169</v>
      </c>
      <c r="R53" t="s">
        <v>169</v>
      </c>
      <c r="T53" t="str">
        <f t="shared" si="0"/>
        <v/>
      </c>
      <c r="U53" t="str">
        <f t="shared" si="1"/>
        <v/>
      </c>
      <c r="V53" t="str">
        <f t="shared" si="2"/>
        <v/>
      </c>
      <c r="W53" t="str">
        <f t="shared" si="3"/>
        <v/>
      </c>
    </row>
    <row r="54" spans="1:23" x14ac:dyDescent="0.25">
      <c r="A54">
        <v>53</v>
      </c>
      <c r="B54" t="s">
        <v>50</v>
      </c>
      <c r="C54">
        <v>0.184268548278611</v>
      </c>
      <c r="D54">
        <v>0.45955466278220602</v>
      </c>
      <c r="E54">
        <v>0.400971991368826</v>
      </c>
      <c r="F54">
        <v>0.68844074525029297</v>
      </c>
      <c r="G54">
        <v>1.06697167159222</v>
      </c>
      <c r="H54">
        <v>1.20677806927625</v>
      </c>
      <c r="I54">
        <v>0.88414904012311002</v>
      </c>
      <c r="J54">
        <v>0.37661576328275798</v>
      </c>
      <c r="K54">
        <v>0.179519387254787</v>
      </c>
      <c r="L54">
        <v>0.587072928652285</v>
      </c>
      <c r="M54">
        <v>0.30578720035158202</v>
      </c>
      <c r="N54">
        <v>0.75976667461087</v>
      </c>
      <c r="O54" t="s">
        <v>169</v>
      </c>
      <c r="P54" t="s">
        <v>169</v>
      </c>
      <c r="Q54" t="s">
        <v>169</v>
      </c>
      <c r="R54" t="s">
        <v>169</v>
      </c>
      <c r="T54" t="str">
        <f t="shared" si="0"/>
        <v/>
      </c>
      <c r="U54" t="str">
        <f t="shared" si="1"/>
        <v/>
      </c>
      <c r="V54" t="str">
        <f t="shared" si="2"/>
        <v/>
      </c>
      <c r="W54" t="str">
        <f t="shared" si="3"/>
        <v/>
      </c>
    </row>
    <row r="55" spans="1:23" x14ac:dyDescent="0.25">
      <c r="A55">
        <v>54</v>
      </c>
      <c r="B55" t="s">
        <v>63</v>
      </c>
      <c r="C55">
        <v>0.81110584537333497</v>
      </c>
      <c r="D55">
        <v>0.47442517787529398</v>
      </c>
      <c r="E55">
        <v>1.70966020185914</v>
      </c>
      <c r="F55">
        <v>8.7328726188913006E-2</v>
      </c>
      <c r="G55">
        <v>0.71126389182784899</v>
      </c>
      <c r="H55">
        <v>1.200373337776</v>
      </c>
      <c r="I55">
        <v>0.59253556326538304</v>
      </c>
      <c r="J55">
        <v>0.553492013659733</v>
      </c>
      <c r="K55">
        <v>0.55593486759473998</v>
      </c>
      <c r="L55">
        <v>0.62671735033465403</v>
      </c>
      <c r="M55">
        <v>0.88705836418583595</v>
      </c>
      <c r="N55">
        <v>0.37504747872127803</v>
      </c>
      <c r="O55" t="s">
        <v>169</v>
      </c>
      <c r="P55" t="s">
        <v>169</v>
      </c>
      <c r="Q55" t="s">
        <v>169</v>
      </c>
      <c r="R55" t="s">
        <v>169</v>
      </c>
      <c r="T55" t="str">
        <f t="shared" si="0"/>
        <v>^</v>
      </c>
      <c r="U55" t="str">
        <f t="shared" si="1"/>
        <v/>
      </c>
      <c r="V55" t="str">
        <f t="shared" si="2"/>
        <v/>
      </c>
      <c r="W55" t="str">
        <f t="shared" si="3"/>
        <v/>
      </c>
    </row>
    <row r="56" spans="1:23" x14ac:dyDescent="0.25">
      <c r="A56">
        <v>55</v>
      </c>
      <c r="B56" t="s">
        <v>74</v>
      </c>
      <c r="C56">
        <v>-0.18760437166371399</v>
      </c>
      <c r="D56">
        <v>0.29576951232278798</v>
      </c>
      <c r="E56">
        <v>-0.63429246033638398</v>
      </c>
      <c r="F56">
        <v>0.52588997608260701</v>
      </c>
      <c r="G56">
        <v>-0.81798861797300804</v>
      </c>
      <c r="H56">
        <v>0.45296100630606301</v>
      </c>
      <c r="I56">
        <v>-1.80586983555997</v>
      </c>
      <c r="J56">
        <v>7.0938673819261805E-2</v>
      </c>
      <c r="K56">
        <v>0.15675289868234499</v>
      </c>
      <c r="L56">
        <v>0.44546337119812301</v>
      </c>
      <c r="M56">
        <v>0.35188729044262601</v>
      </c>
      <c r="N56">
        <v>0.72492279113977498</v>
      </c>
      <c r="O56" t="s">
        <v>169</v>
      </c>
      <c r="P56" t="s">
        <v>169</v>
      </c>
      <c r="Q56" t="s">
        <v>169</v>
      </c>
      <c r="R56" t="s">
        <v>169</v>
      </c>
      <c r="T56" t="str">
        <f t="shared" si="0"/>
        <v/>
      </c>
      <c r="U56" t="str">
        <f t="shared" si="1"/>
        <v>^</v>
      </c>
      <c r="V56" t="str">
        <f t="shared" si="2"/>
        <v/>
      </c>
      <c r="W56" t="str">
        <f t="shared" si="3"/>
        <v/>
      </c>
    </row>
    <row r="57" spans="1:23" x14ac:dyDescent="0.25">
      <c r="A57">
        <v>56</v>
      </c>
      <c r="B57" t="s">
        <v>76</v>
      </c>
      <c r="C57">
        <v>-0.120329001810053</v>
      </c>
      <c r="D57">
        <v>0.30359464787115398</v>
      </c>
      <c r="E57">
        <v>-0.39634757283705602</v>
      </c>
      <c r="F57">
        <v>0.69184863659891105</v>
      </c>
      <c r="G57">
        <v>-0.65932530877719597</v>
      </c>
      <c r="H57">
        <v>0.45340236196907302</v>
      </c>
      <c r="I57">
        <v>-1.45417263799382</v>
      </c>
      <c r="J57">
        <v>0.14589844897249299</v>
      </c>
      <c r="K57">
        <v>0.104074242352729</v>
      </c>
      <c r="L57">
        <v>0.50265728877142002</v>
      </c>
      <c r="M57">
        <v>0.20704811146199401</v>
      </c>
      <c r="N57">
        <v>0.83597228497634801</v>
      </c>
      <c r="O57" t="s">
        <v>169</v>
      </c>
      <c r="P57" t="s">
        <v>169</v>
      </c>
      <c r="Q57" t="s">
        <v>169</v>
      </c>
      <c r="R57" t="s">
        <v>169</v>
      </c>
      <c r="T57" t="str">
        <f t="shared" si="0"/>
        <v/>
      </c>
      <c r="U57" t="str">
        <f t="shared" si="1"/>
        <v/>
      </c>
      <c r="V57" t="str">
        <f t="shared" si="2"/>
        <v/>
      </c>
      <c r="W57" t="str">
        <f t="shared" si="3"/>
        <v/>
      </c>
    </row>
    <row r="58" spans="1:23" x14ac:dyDescent="0.25">
      <c r="A58">
        <v>57</v>
      </c>
      <c r="B58" t="s">
        <v>78</v>
      </c>
      <c r="C58">
        <v>-0.14718676325424601</v>
      </c>
      <c r="D58">
        <v>0.290772723017789</v>
      </c>
      <c r="E58">
        <v>-0.50619178348871996</v>
      </c>
      <c r="F58">
        <v>0.61272202250406904</v>
      </c>
      <c r="G58">
        <v>-0.67704375563293495</v>
      </c>
      <c r="H58">
        <v>0.445227479305423</v>
      </c>
      <c r="I58">
        <v>-1.5206692917722799</v>
      </c>
      <c r="J58">
        <v>0.128342848569796</v>
      </c>
      <c r="K58">
        <v>2.8116843530778202E-2</v>
      </c>
      <c r="L58">
        <v>0.45086625810520897</v>
      </c>
      <c r="M58">
        <v>6.2361826872875399E-2</v>
      </c>
      <c r="N58">
        <v>0.95027469350663396</v>
      </c>
      <c r="O58" t="s">
        <v>169</v>
      </c>
      <c r="P58" t="s">
        <v>169</v>
      </c>
      <c r="Q58" t="s">
        <v>169</v>
      </c>
      <c r="R58" t="s">
        <v>169</v>
      </c>
      <c r="T58" t="str">
        <f t="shared" si="0"/>
        <v/>
      </c>
      <c r="U58" t="str">
        <f t="shared" si="1"/>
        <v/>
      </c>
      <c r="V58" t="str">
        <f t="shared" si="2"/>
        <v/>
      </c>
      <c r="W58" t="str">
        <f t="shared" si="3"/>
        <v/>
      </c>
    </row>
    <row r="59" spans="1:23" x14ac:dyDescent="0.25">
      <c r="A59">
        <v>58</v>
      </c>
      <c r="B59" t="s">
        <v>70</v>
      </c>
      <c r="C59">
        <v>-0.15311095231167701</v>
      </c>
      <c r="D59">
        <v>0.32965140446646102</v>
      </c>
      <c r="E59">
        <v>-0.46446321853075601</v>
      </c>
      <c r="F59">
        <v>0.64231590591239096</v>
      </c>
      <c r="G59">
        <v>-0.77211514004075299</v>
      </c>
      <c r="H59">
        <v>0.61777008500617703</v>
      </c>
      <c r="I59">
        <v>-1.24984222897914</v>
      </c>
      <c r="J59">
        <v>0.21135718648222299</v>
      </c>
      <c r="K59">
        <v>7.4451477330348098E-2</v>
      </c>
      <c r="L59">
        <v>0.48071582520075701</v>
      </c>
      <c r="M59">
        <v>0.15487627705881299</v>
      </c>
      <c r="N59">
        <v>0.87691885612562404</v>
      </c>
      <c r="O59" t="s">
        <v>169</v>
      </c>
      <c r="P59" t="s">
        <v>169</v>
      </c>
      <c r="Q59" t="s">
        <v>169</v>
      </c>
      <c r="R59" t="s">
        <v>169</v>
      </c>
      <c r="T59" t="str">
        <f t="shared" si="0"/>
        <v/>
      </c>
      <c r="U59" t="str">
        <f t="shared" si="1"/>
        <v/>
      </c>
      <c r="V59" t="str">
        <f t="shared" si="2"/>
        <v/>
      </c>
      <c r="W59" t="str">
        <f t="shared" si="3"/>
        <v/>
      </c>
    </row>
    <row r="60" spans="1:23" x14ac:dyDescent="0.25">
      <c r="A60">
        <v>59</v>
      </c>
      <c r="B60" t="s">
        <v>71</v>
      </c>
      <c r="C60">
        <v>-3.80168626060646E-2</v>
      </c>
      <c r="D60">
        <v>0.31065264024310701</v>
      </c>
      <c r="E60">
        <v>-0.12237740061154399</v>
      </c>
      <c r="F60">
        <v>0.90260013567053499</v>
      </c>
      <c r="G60">
        <v>-0.69117428695774796</v>
      </c>
      <c r="H60">
        <v>0.460827715569397</v>
      </c>
      <c r="I60">
        <v>-1.4998539879567201</v>
      </c>
      <c r="J60">
        <v>0.133652228937329</v>
      </c>
      <c r="K60">
        <v>0.31272855121305598</v>
      </c>
      <c r="L60">
        <v>0.499398041469715</v>
      </c>
      <c r="M60">
        <v>0.62621100854281297</v>
      </c>
      <c r="N60">
        <v>0.53117654753161303</v>
      </c>
      <c r="O60" t="s">
        <v>169</v>
      </c>
      <c r="P60" t="s">
        <v>169</v>
      </c>
      <c r="Q60" t="s">
        <v>169</v>
      </c>
      <c r="R60" t="s">
        <v>169</v>
      </c>
      <c r="T60" t="str">
        <f t="shared" si="0"/>
        <v/>
      </c>
      <c r="U60" t="str">
        <f t="shared" si="1"/>
        <v/>
      </c>
      <c r="V60" t="str">
        <f t="shared" si="2"/>
        <v/>
      </c>
      <c r="W60" t="str">
        <f t="shared" si="3"/>
        <v/>
      </c>
    </row>
    <row r="61" spans="1:23" x14ac:dyDescent="0.25">
      <c r="A61">
        <v>60</v>
      </c>
      <c r="B61" t="s">
        <v>68</v>
      </c>
      <c r="C61">
        <v>-0.22761800519984701</v>
      </c>
      <c r="D61">
        <v>0.32982796890000898</v>
      </c>
      <c r="E61">
        <v>-0.69011129031586804</v>
      </c>
      <c r="F61">
        <v>0.49012420363897502</v>
      </c>
      <c r="G61">
        <v>-0.66261138097010197</v>
      </c>
      <c r="H61">
        <v>0.49000192709646301</v>
      </c>
      <c r="I61">
        <v>-1.3522628061821</v>
      </c>
      <c r="J61">
        <v>0.176291258228291</v>
      </c>
      <c r="K61">
        <v>-0.188587884283547</v>
      </c>
      <c r="L61">
        <v>0.51704868331926301</v>
      </c>
      <c r="M61">
        <v>-0.36473912489803201</v>
      </c>
      <c r="N61">
        <v>0.71530615017338295</v>
      </c>
      <c r="O61" t="s">
        <v>169</v>
      </c>
      <c r="P61" t="s">
        <v>169</v>
      </c>
      <c r="Q61" t="s">
        <v>169</v>
      </c>
      <c r="R61" t="s">
        <v>169</v>
      </c>
      <c r="T61" t="str">
        <f t="shared" si="0"/>
        <v/>
      </c>
      <c r="U61" t="str">
        <f t="shared" si="1"/>
        <v/>
      </c>
      <c r="V61" t="str">
        <f t="shared" si="2"/>
        <v/>
      </c>
      <c r="W61" t="str">
        <f t="shared" si="3"/>
        <v/>
      </c>
    </row>
    <row r="62" spans="1:23" x14ac:dyDescent="0.25">
      <c r="A62">
        <v>61</v>
      </c>
      <c r="B62" t="s">
        <v>72</v>
      </c>
      <c r="C62">
        <v>-4.46124436437558E-2</v>
      </c>
      <c r="D62">
        <v>0.29242445141034201</v>
      </c>
      <c r="E62">
        <v>-0.15256057907809401</v>
      </c>
      <c r="F62">
        <v>0.87874481433828899</v>
      </c>
      <c r="G62">
        <v>-0.52496147327266796</v>
      </c>
      <c r="H62">
        <v>0.445585756159321</v>
      </c>
      <c r="I62">
        <v>-1.17813791400676</v>
      </c>
      <c r="J62">
        <v>0.23874162918275799</v>
      </c>
      <c r="K62">
        <v>6.4323303908889004E-2</v>
      </c>
      <c r="L62">
        <v>0.45918771838266997</v>
      </c>
      <c r="M62">
        <v>0.14008062788666401</v>
      </c>
      <c r="N62">
        <v>0.88859628637382604</v>
      </c>
      <c r="O62" t="s">
        <v>169</v>
      </c>
      <c r="P62" t="s">
        <v>169</v>
      </c>
      <c r="Q62" t="s">
        <v>169</v>
      </c>
      <c r="R62" t="s">
        <v>169</v>
      </c>
      <c r="T62" t="str">
        <f t="shared" si="0"/>
        <v/>
      </c>
      <c r="U62" t="str">
        <f t="shared" si="1"/>
        <v/>
      </c>
      <c r="V62" t="str">
        <f t="shared" si="2"/>
        <v/>
      </c>
      <c r="W62" t="str">
        <f t="shared" si="3"/>
        <v/>
      </c>
    </row>
    <row r="63" spans="1:23" x14ac:dyDescent="0.25">
      <c r="A63">
        <v>62</v>
      </c>
      <c r="B63" t="s">
        <v>75</v>
      </c>
      <c r="C63">
        <v>-0.199898787917313</v>
      </c>
      <c r="D63">
        <v>0.31300527113399601</v>
      </c>
      <c r="E63">
        <v>-0.63864351930270802</v>
      </c>
      <c r="F63">
        <v>0.52305486340081297</v>
      </c>
      <c r="G63">
        <v>-0.566287679850623</v>
      </c>
      <c r="H63">
        <v>0.47382688377948501</v>
      </c>
      <c r="I63">
        <v>-1.19513623907032</v>
      </c>
      <c r="J63">
        <v>0.23203380523607001</v>
      </c>
      <c r="K63">
        <v>-0.25970968464057598</v>
      </c>
      <c r="L63">
        <v>0.483763815041309</v>
      </c>
      <c r="M63">
        <v>-0.53685223360163603</v>
      </c>
      <c r="N63">
        <v>0.59136968789202804</v>
      </c>
      <c r="O63" t="s">
        <v>169</v>
      </c>
      <c r="P63" t="s">
        <v>169</v>
      </c>
      <c r="Q63" t="s">
        <v>169</v>
      </c>
      <c r="R63" t="s">
        <v>169</v>
      </c>
      <c r="T63" t="str">
        <f t="shared" si="0"/>
        <v/>
      </c>
      <c r="U63" t="str">
        <f t="shared" si="1"/>
        <v/>
      </c>
      <c r="V63" t="str">
        <f t="shared" si="2"/>
        <v/>
      </c>
      <c r="W63" t="str">
        <f t="shared" si="3"/>
        <v/>
      </c>
    </row>
    <row r="64" spans="1:23" x14ac:dyDescent="0.25">
      <c r="A64">
        <v>63</v>
      </c>
      <c r="B64" t="s">
        <v>79</v>
      </c>
      <c r="C64">
        <v>-0.166368669547524</v>
      </c>
      <c r="D64">
        <v>0.29214866429083303</v>
      </c>
      <c r="E64">
        <v>-0.56946578876672205</v>
      </c>
      <c r="F64">
        <v>0.56904008128071004</v>
      </c>
      <c r="G64">
        <v>-0.68698669763912501</v>
      </c>
      <c r="H64">
        <v>0.44727298618285399</v>
      </c>
      <c r="I64">
        <v>-1.53594497960195</v>
      </c>
      <c r="J64">
        <v>0.12455187517939301</v>
      </c>
      <c r="K64">
        <v>-4.9290143575637397E-3</v>
      </c>
      <c r="L64">
        <v>0.452558497844742</v>
      </c>
      <c r="M64">
        <v>-1.08914413960573E-2</v>
      </c>
      <c r="N64">
        <v>0.99131005887073498</v>
      </c>
      <c r="O64" t="s">
        <v>169</v>
      </c>
      <c r="P64" t="s">
        <v>169</v>
      </c>
      <c r="Q64" t="s">
        <v>169</v>
      </c>
      <c r="R64" t="s">
        <v>169</v>
      </c>
      <c r="T64" t="str">
        <f t="shared" si="0"/>
        <v/>
      </c>
      <c r="U64" t="str">
        <f t="shared" si="1"/>
        <v/>
      </c>
      <c r="V64" t="str">
        <f t="shared" si="2"/>
        <v/>
      </c>
      <c r="W64" t="str">
        <f t="shared" si="3"/>
        <v/>
      </c>
    </row>
    <row r="65" spans="1:23" x14ac:dyDescent="0.25">
      <c r="A65">
        <v>64</v>
      </c>
      <c r="B65" t="s">
        <v>80</v>
      </c>
      <c r="C65">
        <v>-0.1801226511864</v>
      </c>
      <c r="D65">
        <v>0.31560324520809702</v>
      </c>
      <c r="E65">
        <v>-0.57072496535209605</v>
      </c>
      <c r="F65">
        <v>0.56818609296151401</v>
      </c>
      <c r="G65">
        <v>-0.729197680507776</v>
      </c>
      <c r="H65">
        <v>0.465190526752291</v>
      </c>
      <c r="I65">
        <v>-1.5675247851641301</v>
      </c>
      <c r="J65">
        <v>0.11699207752661001</v>
      </c>
      <c r="K65">
        <v>4.4437805265765601E-4</v>
      </c>
      <c r="L65">
        <v>0.55568615858897097</v>
      </c>
      <c r="M65">
        <v>7.9969249870474597E-4</v>
      </c>
      <c r="N65">
        <v>0.99936193776990101</v>
      </c>
      <c r="O65" t="s">
        <v>169</v>
      </c>
      <c r="P65" t="s">
        <v>169</v>
      </c>
      <c r="Q65" t="s">
        <v>169</v>
      </c>
      <c r="R65" t="s">
        <v>169</v>
      </c>
      <c r="T65" t="str">
        <f t="shared" si="0"/>
        <v/>
      </c>
      <c r="U65" t="str">
        <f t="shared" si="1"/>
        <v/>
      </c>
      <c r="V65" t="str">
        <f t="shared" si="2"/>
        <v/>
      </c>
      <c r="W65" t="str">
        <f t="shared" si="3"/>
        <v/>
      </c>
    </row>
    <row r="66" spans="1:23" x14ac:dyDescent="0.25">
      <c r="A66">
        <v>65</v>
      </c>
      <c r="B66" t="s">
        <v>81</v>
      </c>
      <c r="C66">
        <v>-0.151787679949142</v>
      </c>
      <c r="D66">
        <v>0.30941791362462101</v>
      </c>
      <c r="E66">
        <v>-0.490558798522854</v>
      </c>
      <c r="F66">
        <v>0.62373853332559304</v>
      </c>
      <c r="G66">
        <v>-0.63251698619028296</v>
      </c>
      <c r="H66">
        <v>0.46930705834439701</v>
      </c>
      <c r="I66">
        <v>-1.3477678951210601</v>
      </c>
      <c r="J66">
        <v>0.17773304693161701</v>
      </c>
      <c r="K66">
        <v>-9.27726271989045E-2</v>
      </c>
      <c r="L66">
        <v>0.47931416279420902</v>
      </c>
      <c r="M66">
        <v>-0.193552860316243</v>
      </c>
      <c r="N66">
        <v>0.846526012081809</v>
      </c>
      <c r="O66" t="s">
        <v>169</v>
      </c>
      <c r="P66" t="s">
        <v>169</v>
      </c>
      <c r="Q66" t="s">
        <v>169</v>
      </c>
      <c r="R66" t="s">
        <v>169</v>
      </c>
      <c r="T66" t="str">
        <f t="shared" si="0"/>
        <v/>
      </c>
      <c r="U66" t="str">
        <f t="shared" si="1"/>
        <v/>
      </c>
      <c r="V66" t="str">
        <f t="shared" si="2"/>
        <v/>
      </c>
      <c r="W66" t="str">
        <f t="shared" si="3"/>
        <v/>
      </c>
    </row>
    <row r="67" spans="1:23" x14ac:dyDescent="0.25">
      <c r="A67">
        <v>66</v>
      </c>
      <c r="B67" t="s">
        <v>82</v>
      </c>
      <c r="C67">
        <v>-0.22693549995461201</v>
      </c>
      <c r="D67">
        <v>0.30322195045059203</v>
      </c>
      <c r="E67">
        <v>-0.74841382563954495</v>
      </c>
      <c r="F67">
        <v>0.45421058576074302</v>
      </c>
      <c r="G67">
        <v>-0.73121979052488495</v>
      </c>
      <c r="H67">
        <v>0.47077444547699399</v>
      </c>
      <c r="I67">
        <v>-1.55322744798521</v>
      </c>
      <c r="J67">
        <v>0.120368806101499</v>
      </c>
      <c r="K67">
        <v>-9.3308144807544902E-2</v>
      </c>
      <c r="L67">
        <v>0.46119917319016901</v>
      </c>
      <c r="M67">
        <v>-0.20231637485844001</v>
      </c>
      <c r="N67">
        <v>0.83966939938183405</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-0.224473691484117</v>
      </c>
      <c r="D68">
        <v>0.29910374823689001</v>
      </c>
      <c r="E68">
        <v>-0.75048772476877801</v>
      </c>
      <c r="F68">
        <v>0.452961014114794</v>
      </c>
      <c r="G68">
        <v>-0.62459362757455905</v>
      </c>
      <c r="H68">
        <v>0.47646967863728401</v>
      </c>
      <c r="I68">
        <v>-1.3108780171718599</v>
      </c>
      <c r="J68">
        <v>0.189898978862759</v>
      </c>
      <c r="K68">
        <v>-0.151939879549155</v>
      </c>
      <c r="L68">
        <v>0.452337958345921</v>
      </c>
      <c r="M68">
        <v>-0.33589902581856801</v>
      </c>
      <c r="N68">
        <v>0.736947011704707</v>
      </c>
      <c r="O68" t="s">
        <v>169</v>
      </c>
      <c r="P68" t="s">
        <v>169</v>
      </c>
      <c r="Q68" t="s">
        <v>169</v>
      </c>
      <c r="R68" t="s">
        <v>169</v>
      </c>
      <c r="T68" t="str">
        <f t="shared" si="4"/>
        <v/>
      </c>
      <c r="U68" t="str">
        <f t="shared" si="5"/>
        <v/>
      </c>
      <c r="V68" t="str">
        <f t="shared" si="6"/>
        <v/>
      </c>
      <c r="W68" t="str">
        <f t="shared" si="7"/>
        <v/>
      </c>
    </row>
    <row r="69" spans="1:23" x14ac:dyDescent="0.25">
      <c r="A69">
        <v>68</v>
      </c>
      <c r="B69" t="s">
        <v>84</v>
      </c>
      <c r="C69">
        <v>-0.120949948956122</v>
      </c>
      <c r="D69">
        <v>0.32571509700315399</v>
      </c>
      <c r="E69">
        <v>-0.37133663765960301</v>
      </c>
      <c r="F69">
        <v>0.710386812697551</v>
      </c>
      <c r="G69">
        <v>-0.950623748380927</v>
      </c>
      <c r="H69">
        <v>0.51892207432131199</v>
      </c>
      <c r="I69">
        <v>-1.8319200423767501</v>
      </c>
      <c r="J69">
        <v>6.6963334044480599E-2</v>
      </c>
      <c r="K69">
        <v>0.26389750677411</v>
      </c>
      <c r="L69">
        <v>0.48353266787457899</v>
      </c>
      <c r="M69">
        <v>0.54576975726190502</v>
      </c>
      <c r="N69">
        <v>0.58522421436217797</v>
      </c>
      <c r="O69" t="s">
        <v>169</v>
      </c>
      <c r="P69" t="s">
        <v>169</v>
      </c>
      <c r="Q69" t="s">
        <v>169</v>
      </c>
      <c r="R69" t="s">
        <v>169</v>
      </c>
      <c r="T69" t="str">
        <f t="shared" si="4"/>
        <v/>
      </c>
      <c r="U69" t="str">
        <f t="shared" si="5"/>
        <v>^</v>
      </c>
      <c r="V69" t="str">
        <f t="shared" si="6"/>
        <v/>
      </c>
      <c r="W69" t="str">
        <f t="shared" si="7"/>
        <v/>
      </c>
    </row>
    <row r="70" spans="1:23" x14ac:dyDescent="0.25">
      <c r="A70">
        <v>69</v>
      </c>
      <c r="B70" t="s">
        <v>83</v>
      </c>
      <c r="C70">
        <v>-0.28103328342551798</v>
      </c>
      <c r="D70">
        <v>0.54458050762757304</v>
      </c>
      <c r="E70">
        <v>-0.51605461357737603</v>
      </c>
      <c r="F70">
        <v>0.60581626595867399</v>
      </c>
      <c r="G70">
        <v>-1.7479377731143599</v>
      </c>
      <c r="H70">
        <v>0.89165885673849399</v>
      </c>
      <c r="I70">
        <v>-1.96032121467167</v>
      </c>
      <c r="J70">
        <v>4.99582579356595E-2</v>
      </c>
      <c r="K70">
        <v>0.81844916534846401</v>
      </c>
      <c r="L70">
        <v>0.736514090341997</v>
      </c>
      <c r="M70">
        <v>1.11124712491029</v>
      </c>
      <c r="N70">
        <v>0.26646199193995801</v>
      </c>
      <c r="O70" t="s">
        <v>169</v>
      </c>
      <c r="P70" t="s">
        <v>169</v>
      </c>
      <c r="Q70" t="s">
        <v>169</v>
      </c>
      <c r="R70" t="s">
        <v>169</v>
      </c>
      <c r="T70" t="str">
        <f t="shared" si="4"/>
        <v/>
      </c>
      <c r="U70" t="str">
        <f t="shared" si="5"/>
        <v>*</v>
      </c>
      <c r="V70" t="str">
        <f t="shared" si="6"/>
        <v/>
      </c>
      <c r="W70" t="str">
        <f t="shared" si="7"/>
        <v/>
      </c>
    </row>
    <row r="71" spans="1:23" x14ac:dyDescent="0.25">
      <c r="A71">
        <v>70</v>
      </c>
      <c r="B71" t="s">
        <v>73</v>
      </c>
      <c r="C71">
        <v>-0.224219496057838</v>
      </c>
      <c r="D71">
        <v>0.46334766474722899</v>
      </c>
      <c r="E71">
        <v>-0.48391200197406098</v>
      </c>
      <c r="F71">
        <v>0.62844832224930303</v>
      </c>
      <c r="G71">
        <v>1.3602770170940399</v>
      </c>
      <c r="H71">
        <v>0.987988301803717</v>
      </c>
      <c r="I71">
        <v>1.3768149021710601</v>
      </c>
      <c r="J71">
        <v>0.16856948229468199</v>
      </c>
      <c r="K71">
        <v>-0.32176386134298102</v>
      </c>
      <c r="L71">
        <v>0.59523973522540696</v>
      </c>
      <c r="M71">
        <v>-0.54056179771186597</v>
      </c>
      <c r="N71">
        <v>0.58880965528575901</v>
      </c>
      <c r="O71" t="s">
        <v>169</v>
      </c>
      <c r="P71" t="s">
        <v>169</v>
      </c>
      <c r="Q71" t="s">
        <v>169</v>
      </c>
      <c r="R71" t="s">
        <v>169</v>
      </c>
      <c r="T71" t="str">
        <f t="shared" si="4"/>
        <v/>
      </c>
      <c r="U71" t="str">
        <f t="shared" si="5"/>
        <v/>
      </c>
      <c r="V71" t="str">
        <f t="shared" si="6"/>
        <v/>
      </c>
      <c r="W71" t="str">
        <f t="shared" si="7"/>
        <v/>
      </c>
    </row>
    <row r="72" spans="1:23" x14ac:dyDescent="0.25">
      <c r="A72">
        <v>71</v>
      </c>
      <c r="B72" t="s">
        <v>69</v>
      </c>
      <c r="C72">
        <v>-1.00278407101133</v>
      </c>
      <c r="D72">
        <v>0.45351689771377102</v>
      </c>
      <c r="E72">
        <v>-2.2111283528055399</v>
      </c>
      <c r="F72">
        <v>2.7026950063671E-2</v>
      </c>
      <c r="G72">
        <v>-2.7610703090740998</v>
      </c>
      <c r="H72">
        <v>0.89303915032025505</v>
      </c>
      <c r="I72">
        <v>-3.0917684942300001</v>
      </c>
      <c r="J72">
        <v>1.9896795527839799E-3</v>
      </c>
      <c r="K72">
        <v>-0.24717367159796699</v>
      </c>
      <c r="L72">
        <v>0.60980531571424701</v>
      </c>
      <c r="M72">
        <v>-0.40533210391657498</v>
      </c>
      <c r="N72">
        <v>0.68523341123266301</v>
      </c>
      <c r="O72" t="s">
        <v>169</v>
      </c>
      <c r="P72" t="s">
        <v>169</v>
      </c>
      <c r="Q72" t="s">
        <v>169</v>
      </c>
      <c r="R72" t="s">
        <v>169</v>
      </c>
      <c r="T72" t="str">
        <f t="shared" si="4"/>
        <v>*</v>
      </c>
      <c r="U72" t="str">
        <f t="shared" si="5"/>
        <v>**</v>
      </c>
      <c r="V72" t="str">
        <f t="shared" si="6"/>
        <v/>
      </c>
      <c r="W72" t="str">
        <f t="shared" si="7"/>
        <v/>
      </c>
    </row>
    <row r="73" spans="1:23" x14ac:dyDescent="0.25">
      <c r="A73">
        <v>72</v>
      </c>
      <c r="B73" t="s">
        <v>173</v>
      </c>
      <c r="C73">
        <v>1.9487636302493301</v>
      </c>
      <c r="D73">
        <v>8.8713787055458904E-2</v>
      </c>
      <c r="E73">
        <v>21.9668632681758</v>
      </c>
      <c r="F73" s="1">
        <v>5.9755482336501399E-107</v>
      </c>
      <c r="G73">
        <v>1.6824793368909901</v>
      </c>
      <c r="H73">
        <v>0.119948621467379</v>
      </c>
      <c r="I73">
        <v>14.0266667203721</v>
      </c>
      <c r="J73" s="1">
        <v>1.07066845095697E-44</v>
      </c>
      <c r="K73">
        <v>2.2713284523680599</v>
      </c>
      <c r="L73">
        <v>0.13466860770886199</v>
      </c>
      <c r="M73">
        <v>16.866057286924701</v>
      </c>
      <c r="N73" s="1">
        <v>7.9958465508082904E-64</v>
      </c>
      <c r="O73">
        <v>1.9446608861219199</v>
      </c>
      <c r="P73">
        <v>8.8699245507133206E-2</v>
      </c>
      <c r="Q73">
        <v>21.924210008816001</v>
      </c>
      <c r="R73" s="1">
        <v>1.52664883484222E-106</v>
      </c>
      <c r="T73" t="str">
        <f t="shared" si="4"/>
        <v>***</v>
      </c>
      <c r="U73" t="str">
        <f t="shared" si="5"/>
        <v>***</v>
      </c>
      <c r="V73" t="str">
        <f t="shared" si="6"/>
        <v>***</v>
      </c>
      <c r="W73" t="str">
        <f t="shared" si="7"/>
        <v>***</v>
      </c>
    </row>
    <row r="74" spans="1:23" x14ac:dyDescent="0.25">
      <c r="A74">
        <v>73</v>
      </c>
      <c r="B74" t="s">
        <v>174</v>
      </c>
      <c r="C74">
        <v>0.86402264428146303</v>
      </c>
      <c r="D74">
        <v>0.111919189142537</v>
      </c>
      <c r="E74">
        <v>7.7200581142619402</v>
      </c>
      <c r="F74" s="1">
        <v>1.1627667861836E-14</v>
      </c>
      <c r="G74">
        <v>0.78563884427111896</v>
      </c>
      <c r="H74">
        <v>0.148531288827425</v>
      </c>
      <c r="I74">
        <v>5.28938279922916</v>
      </c>
      <c r="J74" s="1">
        <v>1.22729793350402E-7</v>
      </c>
      <c r="K74">
        <v>0.99891274742723302</v>
      </c>
      <c r="L74">
        <v>0.17107805486192301</v>
      </c>
      <c r="M74">
        <v>5.8389297694169802</v>
      </c>
      <c r="N74" s="1">
        <v>5.2537208543132198E-9</v>
      </c>
      <c r="O74">
        <v>0.86010035491772896</v>
      </c>
      <c r="P74">
        <v>0.111906911126903</v>
      </c>
      <c r="Q74">
        <v>7.6858555584861996</v>
      </c>
      <c r="R74" s="1">
        <v>1.5197789788330899E-14</v>
      </c>
      <c r="T74" t="str">
        <f t="shared" si="4"/>
        <v>***</v>
      </c>
      <c r="U74" t="str">
        <f t="shared" si="5"/>
        <v>***</v>
      </c>
      <c r="V74" t="str">
        <f t="shared" si="6"/>
        <v>***</v>
      </c>
      <c r="W74" t="str">
        <f t="shared" si="7"/>
        <v>***</v>
      </c>
    </row>
    <row r="75" spans="1:23" x14ac:dyDescent="0.25">
      <c r="A75">
        <v>74</v>
      </c>
      <c r="B75" t="s">
        <v>175</v>
      </c>
      <c r="C75">
        <v>1.7742428076296599</v>
      </c>
      <c r="D75">
        <v>9.3681682732439805E-2</v>
      </c>
      <c r="E75">
        <v>18.939057837987299</v>
      </c>
      <c r="F75" s="1">
        <v>5.4361173308958602E-80</v>
      </c>
      <c r="G75">
        <v>1.6884111875356</v>
      </c>
      <c r="H75">
        <v>0.123740443175272</v>
      </c>
      <c r="I75">
        <v>13.6447805116072</v>
      </c>
      <c r="J75" s="1">
        <v>2.1686546893309699E-42</v>
      </c>
      <c r="K75">
        <v>1.92050532623062</v>
      </c>
      <c r="L75">
        <v>0.14437726612299601</v>
      </c>
      <c r="M75">
        <v>13.3019926045319</v>
      </c>
      <c r="N75" s="1">
        <v>2.2538076379376098E-40</v>
      </c>
      <c r="O75">
        <v>1.7694436663481901</v>
      </c>
      <c r="P75">
        <v>9.3665780635883905E-2</v>
      </c>
      <c r="Q75">
        <v>18.891036345778399</v>
      </c>
      <c r="R75" s="1">
        <v>1.3516601474334499E-79</v>
      </c>
      <c r="T75" t="str">
        <f t="shared" si="4"/>
        <v>***</v>
      </c>
      <c r="U75" t="str">
        <f t="shared" si="5"/>
        <v>***</v>
      </c>
      <c r="V75" t="str">
        <f t="shared" si="6"/>
        <v>***</v>
      </c>
      <c r="W75" t="str">
        <f t="shared" si="7"/>
        <v>***</v>
      </c>
    </row>
    <row r="76" spans="1:23" x14ac:dyDescent="0.25">
      <c r="A76">
        <v>75</v>
      </c>
      <c r="B76" t="s">
        <v>176</v>
      </c>
      <c r="C76">
        <v>0.872699535742812</v>
      </c>
      <c r="D76">
        <v>0.11688066932246299</v>
      </c>
      <c r="E76">
        <v>7.4665857134605602</v>
      </c>
      <c r="F76" s="1">
        <v>8.2302370271252299E-14</v>
      </c>
      <c r="G76">
        <v>0.79242752753616297</v>
      </c>
      <c r="H76">
        <v>0.156115919341066</v>
      </c>
      <c r="I76">
        <v>5.0758918813714802</v>
      </c>
      <c r="J76" s="1">
        <v>3.8568256783355701E-7</v>
      </c>
      <c r="K76">
        <v>1.01302851360512</v>
      </c>
      <c r="L76">
        <v>0.17733397359655001</v>
      </c>
      <c r="M76">
        <v>5.7125461808567399</v>
      </c>
      <c r="N76" s="1">
        <v>1.1129819933930901E-8</v>
      </c>
      <c r="O76">
        <v>0.86812849757257804</v>
      </c>
      <c r="P76">
        <v>0.116867157126945</v>
      </c>
      <c r="Q76">
        <v>7.4283358893515903</v>
      </c>
      <c r="R76" s="1">
        <v>1.09972411151656E-13</v>
      </c>
      <c r="T76" t="str">
        <f t="shared" si="4"/>
        <v>***</v>
      </c>
      <c r="U76" t="str">
        <f t="shared" si="5"/>
        <v>***</v>
      </c>
      <c r="V76" t="str">
        <f t="shared" si="6"/>
        <v>***</v>
      </c>
      <c r="W76" t="str">
        <f t="shared" si="7"/>
        <v>***</v>
      </c>
    </row>
    <row r="77" spans="1:23" x14ac:dyDescent="0.25">
      <c r="A77">
        <v>76</v>
      </c>
      <c r="B77" t="s">
        <v>355</v>
      </c>
      <c r="C77">
        <v>0.69041451304681201</v>
      </c>
      <c r="D77">
        <v>0.125054427214118</v>
      </c>
      <c r="E77">
        <v>5.5209122014104004</v>
      </c>
      <c r="F77" s="1">
        <v>3.3724426918976301E-8</v>
      </c>
      <c r="G77">
        <v>0.526367564564306</v>
      </c>
      <c r="H77">
        <v>0.17231700734166999</v>
      </c>
      <c r="I77">
        <v>3.0546466230151301</v>
      </c>
      <c r="J77">
        <v>2.2532584343785099E-3</v>
      </c>
      <c r="K77">
        <v>0.92271038431810204</v>
      </c>
      <c r="L77">
        <v>0.183957936334748</v>
      </c>
      <c r="M77">
        <v>5.0158770135312301</v>
      </c>
      <c r="N77" s="1">
        <v>5.2792092219302604E-7</v>
      </c>
      <c r="O77">
        <v>0.68571762938411995</v>
      </c>
      <c r="P77">
        <v>0.125041232729802</v>
      </c>
      <c r="Q77">
        <v>5.4839320951503101</v>
      </c>
      <c r="R77" s="1">
        <v>4.1597449695773601E-8</v>
      </c>
      <c r="T77" t="str">
        <f t="shared" si="4"/>
        <v>***</v>
      </c>
      <c r="U77" t="str">
        <f t="shared" si="5"/>
        <v>**</v>
      </c>
      <c r="V77" t="str">
        <f t="shared" si="6"/>
        <v>***</v>
      </c>
      <c r="W77" t="str">
        <f t="shared" si="7"/>
        <v>***</v>
      </c>
    </row>
    <row r="78" spans="1:23" x14ac:dyDescent="0.25">
      <c r="A78">
        <v>77</v>
      </c>
      <c r="B78" t="s">
        <v>356</v>
      </c>
      <c r="C78">
        <v>1.54282202045474</v>
      </c>
      <c r="D78">
        <v>0.101646017152623</v>
      </c>
      <c r="E78">
        <v>15.1783814425131</v>
      </c>
      <c r="F78" s="1">
        <v>4.9176720805918701E-52</v>
      </c>
      <c r="G78">
        <v>1.4428110019392899</v>
      </c>
      <c r="H78">
        <v>0.135824227517192</v>
      </c>
      <c r="I78">
        <v>10.622633592792999</v>
      </c>
      <c r="J78" s="1">
        <v>2.3386832440477999E-26</v>
      </c>
      <c r="K78">
        <v>1.7096398565125801</v>
      </c>
      <c r="L78">
        <v>0.154601264177743</v>
      </c>
      <c r="M78">
        <v>11.0583821264684</v>
      </c>
      <c r="N78" s="1">
        <v>1.9966650008356301E-28</v>
      </c>
      <c r="O78">
        <v>1.5379967325199999</v>
      </c>
      <c r="P78">
        <v>0.10162940025221601</v>
      </c>
      <c r="Q78">
        <v>15.133383929287399</v>
      </c>
      <c r="R78" s="1">
        <v>9.7547658659614805E-52</v>
      </c>
      <c r="T78" t="str">
        <f t="shared" si="4"/>
        <v>***</v>
      </c>
      <c r="U78" t="str">
        <f t="shared" si="5"/>
        <v>***</v>
      </c>
      <c r="V78" t="str">
        <f t="shared" si="6"/>
        <v>***</v>
      </c>
      <c r="W78" t="str">
        <f t="shared" si="7"/>
        <v>***</v>
      </c>
    </row>
    <row r="79" spans="1:23" x14ac:dyDescent="0.25">
      <c r="A79">
        <v>78</v>
      </c>
      <c r="B79" t="s">
        <v>357</v>
      </c>
      <c r="C79">
        <v>1.25882693915915</v>
      </c>
      <c r="D79">
        <v>0.11083416388261701</v>
      </c>
      <c r="E79">
        <v>11.357751933712001</v>
      </c>
      <c r="F79" s="1">
        <v>6.7868655211043307E-30</v>
      </c>
      <c r="G79">
        <v>1.1639745783678099</v>
      </c>
      <c r="H79">
        <v>0.148831322364612</v>
      </c>
      <c r="I79">
        <v>7.8207635319954196</v>
      </c>
      <c r="J79" s="1">
        <v>5.2503891706920596E-15</v>
      </c>
      <c r="K79">
        <v>1.42139717362582</v>
      </c>
      <c r="L79">
        <v>0.16743469873217801</v>
      </c>
      <c r="M79">
        <v>8.48926288510504</v>
      </c>
      <c r="N79" s="1">
        <v>2.07951840115424E-17</v>
      </c>
      <c r="O79">
        <v>1.25367710436993</v>
      </c>
      <c r="P79">
        <v>0.110817825446798</v>
      </c>
      <c r="Q79">
        <v>11.3129552877917</v>
      </c>
      <c r="R79" s="1">
        <v>1.13210941294589E-29</v>
      </c>
      <c r="T79" t="str">
        <f t="shared" si="4"/>
        <v>***</v>
      </c>
      <c r="U79" t="str">
        <f t="shared" si="5"/>
        <v>***</v>
      </c>
      <c r="V79" t="str">
        <f t="shared" si="6"/>
        <v>***</v>
      </c>
      <c r="W79" t="str">
        <f t="shared" si="7"/>
        <v>***</v>
      </c>
    </row>
    <row r="80" spans="1:23" x14ac:dyDescent="0.25">
      <c r="A80">
        <v>79</v>
      </c>
      <c r="B80" t="s">
        <v>358</v>
      </c>
      <c r="C80">
        <v>0.93381566802128302</v>
      </c>
      <c r="D80">
        <v>0.123460977364707</v>
      </c>
      <c r="E80">
        <v>7.5636503772586297</v>
      </c>
      <c r="F80" s="1">
        <v>3.9191225592433702E-14</v>
      </c>
      <c r="G80">
        <v>0.75237102427341696</v>
      </c>
      <c r="H80">
        <v>0.171614878622985</v>
      </c>
      <c r="I80">
        <v>4.3840664067727797</v>
      </c>
      <c r="J80" s="1">
        <v>1.1648423917900201E-5</v>
      </c>
      <c r="K80">
        <v>1.1864233342271899</v>
      </c>
      <c r="L80">
        <v>0.18042562158140099</v>
      </c>
      <c r="M80">
        <v>6.57569209865194</v>
      </c>
      <c r="N80" s="1">
        <v>4.8427375619926598E-11</v>
      </c>
      <c r="O80">
        <v>0.92819880930681398</v>
      </c>
      <c r="P80">
        <v>0.123445789584143</v>
      </c>
      <c r="Q80">
        <v>7.51908033829001</v>
      </c>
      <c r="R80" s="1">
        <v>5.5162882748281598E-14</v>
      </c>
      <c r="T80" t="str">
        <f t="shared" si="4"/>
        <v>***</v>
      </c>
      <c r="U80" t="str">
        <f t="shared" si="5"/>
        <v>***</v>
      </c>
      <c r="V80" t="str">
        <f t="shared" si="6"/>
        <v>***</v>
      </c>
      <c r="W80" t="str">
        <f t="shared" si="7"/>
        <v>***</v>
      </c>
    </row>
    <row r="81" spans="1:23" x14ac:dyDescent="0.25">
      <c r="A81">
        <v>80</v>
      </c>
      <c r="B81" t="s">
        <v>359</v>
      </c>
      <c r="C81">
        <v>0.71268888929610796</v>
      </c>
      <c r="D81">
        <v>0.134229970608823</v>
      </c>
      <c r="E81">
        <v>5.3094617101053299</v>
      </c>
      <c r="F81" s="1">
        <v>1.0994947882930401E-7</v>
      </c>
      <c r="G81">
        <v>0.34771654812123298</v>
      </c>
      <c r="H81">
        <v>0.200424959041312</v>
      </c>
      <c r="I81">
        <v>1.73489644096452</v>
      </c>
      <c r="J81">
        <v>8.2759149674034096E-2</v>
      </c>
      <c r="K81">
        <v>1.1127050120325299</v>
      </c>
      <c r="L81">
        <v>0.18658407053480999</v>
      </c>
      <c r="M81">
        <v>5.9635584583569097</v>
      </c>
      <c r="N81" s="1">
        <v>2.4680309803138299E-9</v>
      </c>
      <c r="O81">
        <v>0.70688566251016904</v>
      </c>
      <c r="P81">
        <v>0.13421564813278999</v>
      </c>
      <c r="Q81">
        <v>5.2667902166727298</v>
      </c>
      <c r="R81" s="1">
        <v>1.3882969867527401E-7</v>
      </c>
      <c r="T81" t="str">
        <f t="shared" si="4"/>
        <v>***</v>
      </c>
      <c r="U81" t="str">
        <f t="shared" si="5"/>
        <v>^</v>
      </c>
      <c r="V81" t="str">
        <f t="shared" si="6"/>
        <v>***</v>
      </c>
      <c r="W81" t="str">
        <f t="shared" si="7"/>
        <v>***</v>
      </c>
    </row>
    <row r="82" spans="1:23" x14ac:dyDescent="0.25">
      <c r="A82">
        <v>81</v>
      </c>
      <c r="B82" t="s">
        <v>360</v>
      </c>
      <c r="C82">
        <v>0.80535426094301499</v>
      </c>
      <c r="D82">
        <v>0.13164794853842199</v>
      </c>
      <c r="E82">
        <v>6.1174843199928102</v>
      </c>
      <c r="F82" s="1">
        <v>9.5064111199067706E-10</v>
      </c>
      <c r="G82">
        <v>0.59519450014810904</v>
      </c>
      <c r="H82">
        <v>0.18515944497393599</v>
      </c>
      <c r="I82">
        <v>3.21449710670655</v>
      </c>
      <c r="J82">
        <v>1.3067323177071101E-3</v>
      </c>
      <c r="K82">
        <v>1.0865493453514501</v>
      </c>
      <c r="L82">
        <v>0.19020111780266999</v>
      </c>
      <c r="M82">
        <v>5.7126338578027003</v>
      </c>
      <c r="N82" s="1">
        <v>1.11240852316197E-8</v>
      </c>
      <c r="O82">
        <v>0.79946590242866</v>
      </c>
      <c r="P82">
        <v>0.131632790295164</v>
      </c>
      <c r="Q82">
        <v>6.0734555625235602</v>
      </c>
      <c r="R82" s="1">
        <v>1.25186653195789E-9</v>
      </c>
      <c r="T82" t="str">
        <f t="shared" si="4"/>
        <v>***</v>
      </c>
      <c r="U82" t="str">
        <f t="shared" si="5"/>
        <v>**</v>
      </c>
      <c r="V82" t="str">
        <f t="shared" si="6"/>
        <v>***</v>
      </c>
      <c r="W82" t="str">
        <f t="shared" si="7"/>
        <v>***</v>
      </c>
    </row>
    <row r="83" spans="1:23" x14ac:dyDescent="0.25">
      <c r="A83">
        <v>82</v>
      </c>
      <c r="B83" t="s">
        <v>177</v>
      </c>
      <c r="C83">
        <v>1.9340721505401499</v>
      </c>
      <c r="D83">
        <v>7.9707512497801294E-2</v>
      </c>
      <c r="E83">
        <v>24.264615591830101</v>
      </c>
      <c r="F83" s="1">
        <v>4.63564518052303E-130</v>
      </c>
      <c r="G83">
        <v>1.7801538213954</v>
      </c>
      <c r="H83">
        <v>0.10420113561566401</v>
      </c>
      <c r="I83">
        <v>17.083823615524999</v>
      </c>
      <c r="J83" s="1">
        <v>1.9585326215218099E-65</v>
      </c>
      <c r="K83">
        <v>2.1343803835109298</v>
      </c>
      <c r="L83">
        <v>0.124549567313526</v>
      </c>
      <c r="M83">
        <v>17.1367948484164</v>
      </c>
      <c r="N83" s="1">
        <v>7.8880690912530199E-66</v>
      </c>
      <c r="O83">
        <v>1.9332921584312801</v>
      </c>
      <c r="P83">
        <v>7.9701219160222603E-2</v>
      </c>
      <c r="Q83">
        <v>24.256745113833201</v>
      </c>
      <c r="R83" s="1">
        <v>5.6127559611016998E-130</v>
      </c>
      <c r="T83" t="str">
        <f t="shared" si="4"/>
        <v>***</v>
      </c>
      <c r="U83" t="str">
        <f t="shared" si="5"/>
        <v>***</v>
      </c>
      <c r="V83" t="str">
        <f t="shared" si="6"/>
        <v>***</v>
      </c>
      <c r="W83" t="str">
        <f t="shared" si="7"/>
        <v>***</v>
      </c>
    </row>
    <row r="84" spans="1:23" x14ac:dyDescent="0.25">
      <c r="A84">
        <v>83</v>
      </c>
      <c r="B84" t="s">
        <v>361</v>
      </c>
      <c r="C84">
        <v>2.32331941704114</v>
      </c>
      <c r="D84">
        <v>9.4047531438217397E-2</v>
      </c>
      <c r="E84">
        <v>24.7036725101859</v>
      </c>
      <c r="F84" s="1">
        <v>9.7658790717322098E-135</v>
      </c>
      <c r="G84">
        <v>2.16562730246017</v>
      </c>
      <c r="H84">
        <v>0.12626268501247501</v>
      </c>
      <c r="I84">
        <v>17.1517602547911</v>
      </c>
      <c r="J84" s="1">
        <v>6.0977096108863695E-66</v>
      </c>
      <c r="K84">
        <v>2.5578756086155301</v>
      </c>
      <c r="L84">
        <v>0.142913087721418</v>
      </c>
      <c r="M84">
        <v>17.898120105008299</v>
      </c>
      <c r="N84" s="1">
        <v>1.2197004014090801E-71</v>
      </c>
      <c r="O84">
        <v>2.3168818309697699</v>
      </c>
      <c r="P84">
        <v>9.4024809995673003E-2</v>
      </c>
      <c r="Q84">
        <v>24.641175356550999</v>
      </c>
      <c r="R84" s="1">
        <v>4.5758413461309795E-134</v>
      </c>
      <c r="T84" t="str">
        <f t="shared" si="4"/>
        <v>***</v>
      </c>
      <c r="U84" t="str">
        <f t="shared" si="5"/>
        <v>***</v>
      </c>
      <c r="V84" t="str">
        <f t="shared" si="6"/>
        <v>***</v>
      </c>
      <c r="W84" t="str">
        <f t="shared" si="7"/>
        <v>***</v>
      </c>
    </row>
    <row r="85" spans="1:23" x14ac:dyDescent="0.25">
      <c r="A85">
        <v>84</v>
      </c>
      <c r="B85" t="s">
        <v>362</v>
      </c>
      <c r="C85">
        <v>0.97299126020863003</v>
      </c>
      <c r="D85">
        <v>0.13354192484428401</v>
      </c>
      <c r="E85">
        <v>7.2860359122663496</v>
      </c>
      <c r="F85" s="1">
        <v>3.1920792232672399E-13</v>
      </c>
      <c r="G85">
        <v>0.81994909614415201</v>
      </c>
      <c r="H85">
        <v>0.18407688725274901</v>
      </c>
      <c r="I85">
        <v>4.4543837544271003</v>
      </c>
      <c r="J85" s="1">
        <v>8.4134498139480102E-6</v>
      </c>
      <c r="K85">
        <v>1.20538633024004</v>
      </c>
      <c r="L85">
        <v>0.196053866912412</v>
      </c>
      <c r="M85">
        <v>6.1482405280919599</v>
      </c>
      <c r="N85" s="1">
        <v>7.8347163263610695E-10</v>
      </c>
      <c r="O85">
        <v>0.96635778820618501</v>
      </c>
      <c r="P85">
        <v>0.13352446949168001</v>
      </c>
      <c r="Q85">
        <v>7.2373085763609701</v>
      </c>
      <c r="R85" s="1">
        <v>4.5767604295244599E-13</v>
      </c>
      <c r="T85" t="str">
        <f t="shared" si="4"/>
        <v>***</v>
      </c>
      <c r="U85" t="str">
        <f t="shared" si="5"/>
        <v>***</v>
      </c>
      <c r="V85" t="str">
        <f t="shared" si="6"/>
        <v>***</v>
      </c>
      <c r="W85" t="str">
        <f t="shared" si="7"/>
        <v>***</v>
      </c>
    </row>
    <row r="86" spans="1:23" x14ac:dyDescent="0.25">
      <c r="A86">
        <v>85</v>
      </c>
      <c r="B86" t="s">
        <v>363</v>
      </c>
      <c r="C86">
        <v>0.96656650255182097</v>
      </c>
      <c r="D86">
        <v>0.13583018940754599</v>
      </c>
      <c r="E86">
        <v>7.1159917155951797</v>
      </c>
      <c r="F86" s="1">
        <v>1.11110969369636E-12</v>
      </c>
      <c r="G86">
        <v>0.81573944663759501</v>
      </c>
      <c r="H86">
        <v>0.187400617597378</v>
      </c>
      <c r="I86">
        <v>4.3529176002513097</v>
      </c>
      <c r="J86" s="1">
        <v>1.3433765201067599E-5</v>
      </c>
      <c r="K86">
        <v>1.19824022974621</v>
      </c>
      <c r="L86">
        <v>0.19917277359343499</v>
      </c>
      <c r="M86">
        <v>6.0160844684130197</v>
      </c>
      <c r="N86" s="1">
        <v>1.78686357754171E-9</v>
      </c>
      <c r="O86">
        <v>0.95990228585166004</v>
      </c>
      <c r="P86">
        <v>0.13581271993572999</v>
      </c>
      <c r="Q86">
        <v>7.0678378748758499</v>
      </c>
      <c r="R86" s="1">
        <v>1.57366243028089E-12</v>
      </c>
      <c r="T86" t="str">
        <f t="shared" si="4"/>
        <v>***</v>
      </c>
      <c r="U86" t="str">
        <f t="shared" si="5"/>
        <v>***</v>
      </c>
      <c r="V86" t="str">
        <f t="shared" si="6"/>
        <v>***</v>
      </c>
      <c r="W86" t="str">
        <f t="shared" si="7"/>
        <v>***</v>
      </c>
    </row>
    <row r="87" spans="1:23" x14ac:dyDescent="0.25">
      <c r="A87">
        <v>86</v>
      </c>
      <c r="B87" t="s">
        <v>364</v>
      </c>
      <c r="C87">
        <v>1.1088680208445301</v>
      </c>
      <c r="D87">
        <v>0.13167402178954599</v>
      </c>
      <c r="E87">
        <v>8.4213120080499806</v>
      </c>
      <c r="F87" s="1">
        <v>3.7229133489726301E-17</v>
      </c>
      <c r="G87">
        <v>0.95623012472963598</v>
      </c>
      <c r="H87">
        <v>0.18136772644112401</v>
      </c>
      <c r="I87">
        <v>5.2723279025061398</v>
      </c>
      <c r="J87" s="1">
        <v>1.3470413045460399E-7</v>
      </c>
      <c r="K87">
        <v>1.34494673689876</v>
      </c>
      <c r="L87">
        <v>0.193520525911348</v>
      </c>
      <c r="M87">
        <v>6.9498919071503602</v>
      </c>
      <c r="N87" s="1">
        <v>3.6556620435615704E-12</v>
      </c>
      <c r="O87">
        <v>1.10151469111419</v>
      </c>
      <c r="P87">
        <v>0.13165533299704199</v>
      </c>
      <c r="Q87">
        <v>8.3666545519955502</v>
      </c>
      <c r="R87" s="1">
        <v>5.9277154414268996E-17</v>
      </c>
      <c r="T87" t="str">
        <f t="shared" si="4"/>
        <v>***</v>
      </c>
      <c r="U87" t="str">
        <f t="shared" si="5"/>
        <v>***</v>
      </c>
      <c r="V87" t="str">
        <f t="shared" si="6"/>
        <v>***</v>
      </c>
      <c r="W87" t="str">
        <f t="shared" si="7"/>
        <v>***</v>
      </c>
    </row>
    <row r="88" spans="1:23" x14ac:dyDescent="0.25">
      <c r="A88">
        <v>87</v>
      </c>
      <c r="B88" t="s">
        <v>365</v>
      </c>
      <c r="C88">
        <v>1.2487777019386801</v>
      </c>
      <c r="D88">
        <v>0.12813769769482999</v>
      </c>
      <c r="E88">
        <v>9.7455918469265406</v>
      </c>
      <c r="F88" s="1">
        <v>1.92652956419408E-22</v>
      </c>
      <c r="G88">
        <v>1.29694596372618</v>
      </c>
      <c r="H88">
        <v>0.165757747347242</v>
      </c>
      <c r="I88">
        <v>7.8243459776829498</v>
      </c>
      <c r="J88" s="1">
        <v>5.10302873876873E-15</v>
      </c>
      <c r="K88">
        <v>1.2404367913324701</v>
      </c>
      <c r="L88">
        <v>0.202694722836708</v>
      </c>
      <c r="M88">
        <v>6.1197290880225497</v>
      </c>
      <c r="N88" s="1">
        <v>9.373458155211471E-10</v>
      </c>
      <c r="O88">
        <v>1.24079985511236</v>
      </c>
      <c r="P88">
        <v>0.12811691571347</v>
      </c>
      <c r="Q88">
        <v>9.6849026391438997</v>
      </c>
      <c r="R88" s="1">
        <v>3.4954141013221101E-22</v>
      </c>
      <c r="T88" t="str">
        <f t="shared" si="4"/>
        <v>***</v>
      </c>
      <c r="U88" t="str">
        <f t="shared" si="5"/>
        <v>***</v>
      </c>
      <c r="V88" t="str">
        <f t="shared" si="6"/>
        <v>***</v>
      </c>
      <c r="W88" t="str">
        <f t="shared" si="7"/>
        <v>***</v>
      </c>
    </row>
    <row r="89" spans="1:23" x14ac:dyDescent="0.25">
      <c r="A89">
        <v>88</v>
      </c>
      <c r="B89" t="s">
        <v>366</v>
      </c>
      <c r="C89">
        <v>1.53416519626585</v>
      </c>
      <c r="D89">
        <v>0.120194743757813</v>
      </c>
      <c r="E89">
        <v>12.7639957314366</v>
      </c>
      <c r="F89" s="1">
        <v>2.6048853292352802E-37</v>
      </c>
      <c r="G89">
        <v>1.52179962156758</v>
      </c>
      <c r="H89">
        <v>0.15891586179602199</v>
      </c>
      <c r="I89">
        <v>9.5761342157329494</v>
      </c>
      <c r="J89" s="1">
        <v>1.0074535831570501E-21</v>
      </c>
      <c r="K89">
        <v>1.61473174918044</v>
      </c>
      <c r="L89">
        <v>0.18458204188456601</v>
      </c>
      <c r="M89">
        <v>8.7480435945673296</v>
      </c>
      <c r="N89" s="1">
        <v>2.17083406526036E-18</v>
      </c>
      <c r="O89">
        <v>1.52620783757404</v>
      </c>
      <c r="P89">
        <v>0.120171983304682</v>
      </c>
      <c r="Q89">
        <v>12.700196797988401</v>
      </c>
      <c r="R89" s="1">
        <v>5.89812027983644E-37</v>
      </c>
      <c r="T89" t="str">
        <f t="shared" si="4"/>
        <v>***</v>
      </c>
      <c r="U89" t="str">
        <f t="shared" si="5"/>
        <v>***</v>
      </c>
      <c r="V89" t="str">
        <f t="shared" si="6"/>
        <v>***</v>
      </c>
      <c r="W89" t="str">
        <f t="shared" si="7"/>
        <v>***</v>
      </c>
    </row>
    <row r="90" spans="1:23" x14ac:dyDescent="0.25">
      <c r="A90">
        <v>89</v>
      </c>
      <c r="B90" t="s">
        <v>367</v>
      </c>
      <c r="C90">
        <v>0.991529793410174</v>
      </c>
      <c r="D90">
        <v>0.14567673082247701</v>
      </c>
      <c r="E90">
        <v>6.8063704327526597</v>
      </c>
      <c r="F90" s="1">
        <v>1.00091790800963E-11</v>
      </c>
      <c r="G90">
        <v>0.92022971161783296</v>
      </c>
      <c r="H90">
        <v>0.197386396934493</v>
      </c>
      <c r="I90">
        <v>4.6620725942083503</v>
      </c>
      <c r="J90" s="1">
        <v>3.13040722469073E-6</v>
      </c>
      <c r="K90">
        <v>1.1435055173891699</v>
      </c>
      <c r="L90">
        <v>0.217129445476305</v>
      </c>
      <c r="M90">
        <v>5.2664691096167298</v>
      </c>
      <c r="N90" s="1">
        <v>1.3907263512640499E-7</v>
      </c>
      <c r="O90">
        <v>0.98402623512704201</v>
      </c>
      <c r="P90">
        <v>0.145657934367694</v>
      </c>
      <c r="Q90">
        <v>6.7557338321371301</v>
      </c>
      <c r="R90" s="1">
        <v>1.4211410433868001E-11</v>
      </c>
      <c r="T90" t="str">
        <f t="shared" si="4"/>
        <v>***</v>
      </c>
      <c r="U90" t="str">
        <f t="shared" si="5"/>
        <v>***</v>
      </c>
      <c r="V90" t="str">
        <f t="shared" si="6"/>
        <v>***</v>
      </c>
      <c r="W90" t="str">
        <f t="shared" si="7"/>
        <v>***</v>
      </c>
    </row>
    <row r="91" spans="1:23" x14ac:dyDescent="0.25">
      <c r="A91">
        <v>90</v>
      </c>
      <c r="B91" t="s">
        <v>368</v>
      </c>
      <c r="C91">
        <v>0.70556841217043098</v>
      </c>
      <c r="D91">
        <v>0.16407982673605601</v>
      </c>
      <c r="E91">
        <v>4.3001533229641504</v>
      </c>
      <c r="F91" s="1">
        <v>1.7067998175292999E-5</v>
      </c>
      <c r="G91">
        <v>0.48744532989074302</v>
      </c>
      <c r="H91">
        <v>0.23639001157079401</v>
      </c>
      <c r="I91">
        <v>2.0620386058264701</v>
      </c>
      <c r="J91">
        <v>3.9204060618233297E-2</v>
      </c>
      <c r="K91">
        <v>1.0007471270019701</v>
      </c>
      <c r="L91">
        <v>0.23106012486053801</v>
      </c>
      <c r="M91">
        <v>4.3311113399856502</v>
      </c>
      <c r="N91" s="1">
        <v>1.4835863478292101E-5</v>
      </c>
      <c r="O91">
        <v>0.69813504047920005</v>
      </c>
      <c r="P91">
        <v>0.164062426926532</v>
      </c>
      <c r="Q91">
        <v>4.25530118966135</v>
      </c>
      <c r="R91" s="1">
        <v>2.0876779560268499E-5</v>
      </c>
      <c r="T91" t="str">
        <f t="shared" si="4"/>
        <v>***</v>
      </c>
      <c r="U91" t="str">
        <f t="shared" si="5"/>
        <v>*</v>
      </c>
      <c r="V91" t="str">
        <f t="shared" si="6"/>
        <v>***</v>
      </c>
      <c r="W91" t="str">
        <f t="shared" si="7"/>
        <v>***</v>
      </c>
    </row>
    <row r="92" spans="1:23" x14ac:dyDescent="0.25">
      <c r="A92">
        <v>91</v>
      </c>
      <c r="B92" t="s">
        <v>178</v>
      </c>
      <c r="C92">
        <v>1.9607770326060501</v>
      </c>
      <c r="D92">
        <v>8.0677665391211503E-2</v>
      </c>
      <c r="E92">
        <v>24.303839521112899</v>
      </c>
      <c r="F92" s="1">
        <v>1.7854005579217701E-130</v>
      </c>
      <c r="G92">
        <v>1.8294439089927199</v>
      </c>
      <c r="H92">
        <v>0.105497306164612</v>
      </c>
      <c r="I92">
        <v>17.341143347662001</v>
      </c>
      <c r="J92" s="1">
        <v>2.3011372734338701E-67</v>
      </c>
      <c r="K92">
        <v>2.13869667920663</v>
      </c>
      <c r="L92">
        <v>0.125981299262865</v>
      </c>
      <c r="M92">
        <v>16.976302766525301</v>
      </c>
      <c r="N92" s="1">
        <v>1.22994332928393E-64</v>
      </c>
      <c r="O92">
        <v>1.9594673809255201</v>
      </c>
      <c r="P92">
        <v>8.0670029646314298E-2</v>
      </c>
      <c r="Q92">
        <v>24.289905303326599</v>
      </c>
      <c r="R92" s="1">
        <v>2.5062115635229198E-130</v>
      </c>
      <c r="T92" t="str">
        <f t="shared" si="4"/>
        <v>***</v>
      </c>
      <c r="U92" t="str">
        <f t="shared" si="5"/>
        <v>***</v>
      </c>
      <c r="V92" t="str">
        <f t="shared" si="6"/>
        <v>***</v>
      </c>
      <c r="W92" t="str">
        <f t="shared" si="7"/>
        <v>***</v>
      </c>
    </row>
    <row r="93" spans="1:23" x14ac:dyDescent="0.25">
      <c r="A93">
        <v>92</v>
      </c>
      <c r="B93" t="s">
        <v>179</v>
      </c>
      <c r="C93">
        <v>2.0593316179994798</v>
      </c>
      <c r="D93">
        <v>8.1343691741338001E-2</v>
      </c>
      <c r="E93">
        <v>25.316426804771499</v>
      </c>
      <c r="F93" s="1">
        <v>2.10636981521542E-141</v>
      </c>
      <c r="G93">
        <v>1.97368213378077</v>
      </c>
      <c r="H93">
        <v>0.10617976152141601</v>
      </c>
      <c r="I93">
        <v>18.5881198591944</v>
      </c>
      <c r="J93" s="1">
        <v>4.0098933426590702E-77</v>
      </c>
      <c r="K93">
        <v>2.1898967503069402</v>
      </c>
      <c r="L93">
        <v>0.127210379705777</v>
      </c>
      <c r="M93">
        <v>17.214764670712601</v>
      </c>
      <c r="N93" s="1">
        <v>2.0578250381430001E-66</v>
      </c>
      <c r="O93">
        <v>2.0574485628370098</v>
      </c>
      <c r="P93">
        <v>8.1334580011494906E-2</v>
      </c>
      <c r="Q93">
        <v>25.2961109843591</v>
      </c>
      <c r="R93" s="1">
        <v>3.52501229222344E-141</v>
      </c>
      <c r="T93" t="str">
        <f t="shared" si="4"/>
        <v>***</v>
      </c>
      <c r="U93" t="str">
        <f t="shared" si="5"/>
        <v>***</v>
      </c>
      <c r="V93" t="str">
        <f t="shared" si="6"/>
        <v>***</v>
      </c>
      <c r="W93" t="str">
        <f t="shared" si="7"/>
        <v>***</v>
      </c>
    </row>
    <row r="94" spans="1:23" x14ac:dyDescent="0.25">
      <c r="A94">
        <v>93</v>
      </c>
      <c r="B94" t="s">
        <v>180</v>
      </c>
      <c r="C94">
        <v>1.5674974563399999</v>
      </c>
      <c r="D94">
        <v>8.6859528338124395E-2</v>
      </c>
      <c r="E94">
        <v>18.0463500819172</v>
      </c>
      <c r="F94" s="1">
        <v>8.4279535077610201E-73</v>
      </c>
      <c r="G94">
        <v>1.4004661625553601</v>
      </c>
      <c r="H94">
        <v>0.11536114853452201</v>
      </c>
      <c r="I94">
        <v>12.139842402282101</v>
      </c>
      <c r="J94" s="1">
        <v>6.4951015159505596E-34</v>
      </c>
      <c r="K94">
        <v>1.78680877606771</v>
      </c>
      <c r="L94">
        <v>0.133528786941112</v>
      </c>
      <c r="M94">
        <v>13.381449925518501</v>
      </c>
      <c r="N94" s="1">
        <v>7.7618311145039499E-41</v>
      </c>
      <c r="O94">
        <v>1.5653441859017501</v>
      </c>
      <c r="P94">
        <v>8.6849452414518705E-2</v>
      </c>
      <c r="Q94">
        <v>18.023650608994199</v>
      </c>
      <c r="R94" s="1">
        <v>1.2707469793428901E-72</v>
      </c>
      <c r="T94" t="str">
        <f t="shared" si="4"/>
        <v>***</v>
      </c>
      <c r="U94" t="str">
        <f t="shared" si="5"/>
        <v>***</v>
      </c>
      <c r="V94" t="str">
        <f t="shared" si="6"/>
        <v>***</v>
      </c>
      <c r="W94" t="str">
        <f t="shared" si="7"/>
        <v>***</v>
      </c>
    </row>
    <row r="95" spans="1:23" x14ac:dyDescent="0.25">
      <c r="A95">
        <v>94</v>
      </c>
      <c r="B95" t="s">
        <v>181</v>
      </c>
      <c r="C95">
        <v>1.50162704908769</v>
      </c>
      <c r="D95">
        <v>8.8970475122514395E-2</v>
      </c>
      <c r="E95">
        <v>16.877813083721499</v>
      </c>
      <c r="F95" s="1">
        <v>6.5527658604506398E-64</v>
      </c>
      <c r="G95">
        <v>1.31386733298765</v>
      </c>
      <c r="H95">
        <v>0.11897749432084601</v>
      </c>
      <c r="I95">
        <v>11.042990445273199</v>
      </c>
      <c r="J95" s="1">
        <v>2.3701134559308798E-28</v>
      </c>
      <c r="K95">
        <v>1.7449341201940201</v>
      </c>
      <c r="L95">
        <v>0.13592040754701201</v>
      </c>
      <c r="M95">
        <v>12.837911184091199</v>
      </c>
      <c r="N95" s="1">
        <v>1.0055096957069501E-37</v>
      </c>
      <c r="O95">
        <v>1.49958844016186</v>
      </c>
      <c r="P95">
        <v>8.8959739009572505E-2</v>
      </c>
      <c r="Q95">
        <v>16.8569338990586</v>
      </c>
      <c r="R95" s="1">
        <v>9.3305459363840102E-64</v>
      </c>
      <c r="T95" t="str">
        <f t="shared" si="4"/>
        <v>***</v>
      </c>
      <c r="U95" t="str">
        <f t="shared" si="5"/>
        <v>***</v>
      </c>
      <c r="V95" t="str">
        <f t="shared" si="6"/>
        <v>***</v>
      </c>
      <c r="W95" t="str">
        <f t="shared" si="7"/>
        <v>***</v>
      </c>
    </row>
    <row r="96" spans="1:23" x14ac:dyDescent="0.25">
      <c r="A96">
        <v>95</v>
      </c>
      <c r="B96" t="s">
        <v>182</v>
      </c>
      <c r="C96">
        <v>1.2408166609148299</v>
      </c>
      <c r="D96">
        <v>9.41423913381495E-2</v>
      </c>
      <c r="E96">
        <v>13.180211839509701</v>
      </c>
      <c r="F96" s="1">
        <v>1.1407007086035001E-39</v>
      </c>
      <c r="G96">
        <v>0.83312753550741203</v>
      </c>
      <c r="H96">
        <v>0.13281049250549001</v>
      </c>
      <c r="I96">
        <v>6.2730550861632501</v>
      </c>
      <c r="J96" s="1">
        <v>3.5403157874576798E-10</v>
      </c>
      <c r="K96">
        <v>1.6638822927485799</v>
      </c>
      <c r="L96">
        <v>0.13914044713316201</v>
      </c>
      <c r="M96">
        <v>11.958293415258201</v>
      </c>
      <c r="N96" s="1">
        <v>5.8757060537559697E-33</v>
      </c>
      <c r="O96">
        <v>1.23834675725832</v>
      </c>
      <c r="P96">
        <v>9.4132077510956993E-2</v>
      </c>
      <c r="Q96">
        <v>13.155417260542</v>
      </c>
      <c r="R96" s="1">
        <v>1.5840660623531699E-39</v>
      </c>
      <c r="T96" t="str">
        <f t="shared" si="4"/>
        <v>***</v>
      </c>
      <c r="U96" t="str">
        <f t="shared" si="5"/>
        <v>***</v>
      </c>
      <c r="V96" t="str">
        <f t="shared" si="6"/>
        <v>***</v>
      </c>
      <c r="W96" t="str">
        <f t="shared" si="7"/>
        <v>***</v>
      </c>
    </row>
    <row r="97" spans="1:23" x14ac:dyDescent="0.25">
      <c r="A97">
        <v>96</v>
      </c>
      <c r="B97" t="s">
        <v>183</v>
      </c>
      <c r="C97">
        <v>1.9000508803146801</v>
      </c>
      <c r="D97">
        <v>8.6790392935564994E-2</v>
      </c>
      <c r="E97">
        <v>21.8924101625547</v>
      </c>
      <c r="F97" s="1">
        <v>3.0685386324895201E-106</v>
      </c>
      <c r="G97">
        <v>1.86713848600747</v>
      </c>
      <c r="H97">
        <v>0.113212871970231</v>
      </c>
      <c r="I97">
        <v>16.492280899811799</v>
      </c>
      <c r="J97" s="1">
        <v>4.1690946205892902E-61</v>
      </c>
      <c r="K97">
        <v>1.9768700279010301</v>
      </c>
      <c r="L97">
        <v>0.135735598377203</v>
      </c>
      <c r="M97">
        <v>14.564123572118399</v>
      </c>
      <c r="N97" s="1">
        <v>4.7503772973065903E-48</v>
      </c>
      <c r="O97">
        <v>1.8970929105319101</v>
      </c>
      <c r="P97">
        <v>8.6777962320086305E-2</v>
      </c>
      <c r="Q97">
        <v>21.8614595204984</v>
      </c>
      <c r="R97" s="1">
        <v>6.04792672178706E-106</v>
      </c>
      <c r="T97" t="str">
        <f t="shared" si="4"/>
        <v>***</v>
      </c>
      <c r="U97" t="str">
        <f t="shared" si="5"/>
        <v>***</v>
      </c>
      <c r="V97" t="str">
        <f t="shared" si="6"/>
        <v>***</v>
      </c>
      <c r="W97" t="str">
        <f t="shared" si="7"/>
        <v>***</v>
      </c>
    </row>
    <row r="98" spans="1:23" x14ac:dyDescent="0.25">
      <c r="A98">
        <v>97</v>
      </c>
      <c r="B98" t="s">
        <v>184</v>
      </c>
      <c r="C98">
        <v>1.0192637097078601</v>
      </c>
      <c r="D98">
        <v>0.10273722694717401</v>
      </c>
      <c r="E98">
        <v>9.9210747651573605</v>
      </c>
      <c r="F98" s="1">
        <v>3.3710643260060399E-23</v>
      </c>
      <c r="G98">
        <v>0.83337539040594399</v>
      </c>
      <c r="H98">
        <v>0.13990256088088299</v>
      </c>
      <c r="I98">
        <v>5.9568272743449198</v>
      </c>
      <c r="J98" s="1">
        <v>2.57181803162888E-9</v>
      </c>
      <c r="K98">
        <v>1.2664684907746699</v>
      </c>
      <c r="L98">
        <v>0.15370884646401101</v>
      </c>
      <c r="M98">
        <v>8.2393988368860498</v>
      </c>
      <c r="N98" s="1">
        <v>1.7307808066281301E-16</v>
      </c>
      <c r="O98">
        <v>1.0158151979707599</v>
      </c>
      <c r="P98">
        <v>0.10272584236856799</v>
      </c>
      <c r="Q98">
        <v>9.8886042163191004</v>
      </c>
      <c r="R98" s="1">
        <v>4.6648640289199203E-23</v>
      </c>
      <c r="T98" t="str">
        <f t="shared" si="4"/>
        <v>***</v>
      </c>
      <c r="U98" t="str">
        <f t="shared" si="5"/>
        <v>***</v>
      </c>
      <c r="V98" t="str">
        <f t="shared" si="6"/>
        <v>***</v>
      </c>
      <c r="W98" t="str">
        <f t="shared" si="7"/>
        <v>***</v>
      </c>
    </row>
    <row r="99" spans="1:23" x14ac:dyDescent="0.25">
      <c r="A99">
        <v>98</v>
      </c>
      <c r="B99" t="s">
        <v>369</v>
      </c>
      <c r="C99">
        <v>1.0827148255488901</v>
      </c>
      <c r="D99">
        <v>0.145063596734611</v>
      </c>
      <c r="E99">
        <v>7.4637252206677802</v>
      </c>
      <c r="F99" s="1">
        <v>8.4109914715372299E-14</v>
      </c>
      <c r="G99">
        <v>0.86851455827741497</v>
      </c>
      <c r="H99">
        <v>0.206727794147021</v>
      </c>
      <c r="I99">
        <v>4.20124716108442</v>
      </c>
      <c r="J99" s="1">
        <v>2.6544859456595199E-5</v>
      </c>
      <c r="K99">
        <v>1.3758841446640899</v>
      </c>
      <c r="L99">
        <v>0.206808498946146</v>
      </c>
      <c r="M99">
        <v>6.6529381126758</v>
      </c>
      <c r="N99" s="1">
        <v>2.87299023277256E-11</v>
      </c>
      <c r="O99">
        <v>1.0752485503516001</v>
      </c>
      <c r="P99">
        <v>0.14504386184408699</v>
      </c>
      <c r="Q99">
        <v>7.4132647647469696</v>
      </c>
      <c r="R99" s="1">
        <v>1.23227523316946E-13</v>
      </c>
      <c r="T99" t="str">
        <f t="shared" si="4"/>
        <v>***</v>
      </c>
      <c r="U99" t="str">
        <f t="shared" si="5"/>
        <v>***</v>
      </c>
      <c r="V99" t="str">
        <f t="shared" si="6"/>
        <v>***</v>
      </c>
      <c r="W99" t="str">
        <f t="shared" si="7"/>
        <v>***</v>
      </c>
    </row>
    <row r="100" spans="1:23" x14ac:dyDescent="0.25">
      <c r="A100">
        <v>99</v>
      </c>
      <c r="B100" t="s">
        <v>370</v>
      </c>
      <c r="C100">
        <v>0.72130650985530198</v>
      </c>
      <c r="D100">
        <v>0.168408780851697</v>
      </c>
      <c r="E100">
        <v>4.2830694825259297</v>
      </c>
      <c r="F100" s="1">
        <v>1.8433257682836801E-5</v>
      </c>
      <c r="G100">
        <v>0.69269570316054996</v>
      </c>
      <c r="H100">
        <v>0.224786029727297</v>
      </c>
      <c r="I100">
        <v>3.0815780856172599</v>
      </c>
      <c r="J100">
        <v>2.0590646266055099E-3</v>
      </c>
      <c r="K100">
        <v>0.82438146442969995</v>
      </c>
      <c r="L100">
        <v>0.25500850667839298</v>
      </c>
      <c r="M100">
        <v>3.2327606446061701</v>
      </c>
      <c r="N100">
        <v>1.2260023790714E-3</v>
      </c>
      <c r="O100">
        <v>0.71359924761570603</v>
      </c>
      <c r="P100">
        <v>0.16839168142394401</v>
      </c>
      <c r="Q100">
        <v>4.23773455779651</v>
      </c>
      <c r="R100" s="1">
        <v>2.2578648593446999E-5</v>
      </c>
      <c r="T100" t="str">
        <f t="shared" si="4"/>
        <v>***</v>
      </c>
      <c r="U100" t="str">
        <f t="shared" si="5"/>
        <v>**</v>
      </c>
      <c r="V100" t="str">
        <f t="shared" si="6"/>
        <v>**</v>
      </c>
      <c r="W100" t="str">
        <f t="shared" si="7"/>
        <v>***</v>
      </c>
    </row>
    <row r="101" spans="1:23" x14ac:dyDescent="0.25">
      <c r="A101">
        <v>100</v>
      </c>
      <c r="B101" t="s">
        <v>371</v>
      </c>
      <c r="C101">
        <v>2.1675167990772599</v>
      </c>
      <c r="D101">
        <v>0.110175097122325</v>
      </c>
      <c r="E101">
        <v>19.673382240550399</v>
      </c>
      <c r="F101" s="1">
        <v>3.6462836374443503E-86</v>
      </c>
      <c r="G101">
        <v>2.1055782557042599</v>
      </c>
      <c r="H101">
        <v>0.14770098841792301</v>
      </c>
      <c r="I101">
        <v>14.2556815513414</v>
      </c>
      <c r="J101" s="1">
        <v>4.13247950290043E-46</v>
      </c>
      <c r="K101">
        <v>2.31357714410349</v>
      </c>
      <c r="L101">
        <v>0.166868103519211</v>
      </c>
      <c r="M101">
        <v>13.864705688568799</v>
      </c>
      <c r="N101" s="1">
        <v>1.03650363406985E-43</v>
      </c>
      <c r="O101">
        <v>2.16008920469136</v>
      </c>
      <c r="P101">
        <v>0.110148454739708</v>
      </c>
      <c r="Q101">
        <v>19.610708200999099</v>
      </c>
      <c r="R101" s="1">
        <v>1.25275380957057E-85</v>
      </c>
      <c r="T101" t="str">
        <f t="shared" si="4"/>
        <v>***</v>
      </c>
      <c r="U101" t="str">
        <f t="shared" si="5"/>
        <v>***</v>
      </c>
      <c r="V101" t="str">
        <f t="shared" si="6"/>
        <v>***</v>
      </c>
      <c r="W101" t="str">
        <f t="shared" si="7"/>
        <v>***</v>
      </c>
    </row>
    <row r="102" spans="1:23" x14ac:dyDescent="0.25">
      <c r="A102">
        <v>101</v>
      </c>
      <c r="B102" t="s">
        <v>372</v>
      </c>
      <c r="C102">
        <v>0.87736746515341602</v>
      </c>
      <c r="D102">
        <v>0.168746198598199</v>
      </c>
      <c r="E102">
        <v>5.19933173275514</v>
      </c>
      <c r="F102" s="1">
        <v>2.000062935437E-7</v>
      </c>
      <c r="G102">
        <v>0.94581981209881105</v>
      </c>
      <c r="H102">
        <v>0.218688693993179</v>
      </c>
      <c r="I102">
        <v>4.3249598085226699</v>
      </c>
      <c r="J102" s="1">
        <v>1.52559674643833E-5</v>
      </c>
      <c r="K102">
        <v>0.85832024041741295</v>
      </c>
      <c r="L102">
        <v>0.266059759801276</v>
      </c>
      <c r="M102">
        <v>3.22604305535909</v>
      </c>
      <c r="N102">
        <v>1.25514474088412E-3</v>
      </c>
      <c r="O102">
        <v>0.87022472904968395</v>
      </c>
      <c r="P102">
        <v>0.16872692139989501</v>
      </c>
      <c r="Q102">
        <v>5.1575926463281299</v>
      </c>
      <c r="R102" s="1">
        <v>2.5014508732534098E-7</v>
      </c>
      <c r="T102" t="str">
        <f t="shared" si="4"/>
        <v>***</v>
      </c>
      <c r="U102" t="str">
        <f t="shared" si="5"/>
        <v>***</v>
      </c>
      <c r="V102" t="str">
        <f t="shared" si="6"/>
        <v>**</v>
      </c>
      <c r="W102" t="str">
        <f t="shared" si="7"/>
        <v>***</v>
      </c>
    </row>
    <row r="103" spans="1:23" x14ac:dyDescent="0.25">
      <c r="A103">
        <v>102</v>
      </c>
      <c r="B103" t="s">
        <v>373</v>
      </c>
      <c r="C103">
        <v>1.1048197916184199</v>
      </c>
      <c r="D103">
        <v>0.15749419152720201</v>
      </c>
      <c r="E103">
        <v>7.0149875427475301</v>
      </c>
      <c r="F103" s="1">
        <v>2.29969444220636E-12</v>
      </c>
      <c r="G103">
        <v>0.913682187418693</v>
      </c>
      <c r="H103">
        <v>0.22550404517935599</v>
      </c>
      <c r="I103">
        <v>4.0517330263055404</v>
      </c>
      <c r="J103" s="1">
        <v>5.0839656997878599E-5</v>
      </c>
      <c r="K103">
        <v>1.38058423339175</v>
      </c>
      <c r="L103">
        <v>0.22312415465031599</v>
      </c>
      <c r="M103">
        <v>6.18751580507017</v>
      </c>
      <c r="N103" s="1">
        <v>6.1119720704353603E-10</v>
      </c>
      <c r="O103">
        <v>1.097686127662</v>
      </c>
      <c r="P103">
        <v>0.157473356240313</v>
      </c>
      <c r="Q103">
        <v>6.9706149273078699</v>
      </c>
      <c r="R103" s="1">
        <v>3.1555861317382101E-12</v>
      </c>
      <c r="T103" t="str">
        <f t="shared" si="4"/>
        <v>***</v>
      </c>
      <c r="U103" t="str">
        <f t="shared" si="5"/>
        <v>***</v>
      </c>
      <c r="V103" t="str">
        <f t="shared" si="6"/>
        <v>***</v>
      </c>
      <c r="W103" t="str">
        <f t="shared" si="7"/>
        <v>***</v>
      </c>
    </row>
    <row r="104" spans="1:23" x14ac:dyDescent="0.25">
      <c r="A104">
        <v>103</v>
      </c>
      <c r="B104" t="s">
        <v>374</v>
      </c>
      <c r="C104">
        <v>0.50926119244682599</v>
      </c>
      <c r="D104">
        <v>0.201960673978518</v>
      </c>
      <c r="E104">
        <v>2.5215859227177799</v>
      </c>
      <c r="F104">
        <v>1.16827139870003E-2</v>
      </c>
      <c r="G104">
        <v>0.42842343044891201</v>
      </c>
      <c r="H104">
        <v>0.27849497567978998</v>
      </c>
      <c r="I104">
        <v>1.5383524582558601</v>
      </c>
      <c r="J104">
        <v>0.123962459801005</v>
      </c>
      <c r="K104">
        <v>0.67858626503496999</v>
      </c>
      <c r="L104">
        <v>0.29456029369058401</v>
      </c>
      <c r="M104">
        <v>2.3037261965381499</v>
      </c>
      <c r="N104">
        <v>2.1238018338270898E-2</v>
      </c>
      <c r="O104">
        <v>0.50194243597543597</v>
      </c>
      <c r="P104">
        <v>0.20194426576177901</v>
      </c>
      <c r="Q104">
        <v>2.48554933749665</v>
      </c>
      <c r="R104">
        <v>1.29351655645166E-2</v>
      </c>
      <c r="T104" t="str">
        <f t="shared" si="4"/>
        <v>*</v>
      </c>
      <c r="U104" t="str">
        <f t="shared" si="5"/>
        <v/>
      </c>
      <c r="V104" t="str">
        <f t="shared" si="6"/>
        <v>*</v>
      </c>
      <c r="W104" t="str">
        <f t="shared" si="7"/>
        <v>*</v>
      </c>
    </row>
    <row r="105" spans="1:23" x14ac:dyDescent="0.25">
      <c r="A105">
        <v>104</v>
      </c>
      <c r="B105" t="s">
        <v>375</v>
      </c>
      <c r="C105">
        <v>0.75496846601219503</v>
      </c>
      <c r="D105">
        <v>0.18468623958565</v>
      </c>
      <c r="E105">
        <v>4.08784361902649</v>
      </c>
      <c r="F105" s="1">
        <v>4.3540148160524302E-5</v>
      </c>
      <c r="G105">
        <v>0.58179073983738305</v>
      </c>
      <c r="H105">
        <v>0.26413411163684503</v>
      </c>
      <c r="I105">
        <v>2.20263386743959</v>
      </c>
      <c r="J105">
        <v>2.7620564859898E-2</v>
      </c>
      <c r="K105">
        <v>1.0149229204841099</v>
      </c>
      <c r="L105">
        <v>0.260811682548371</v>
      </c>
      <c r="M105">
        <v>3.8914012998473702</v>
      </c>
      <c r="N105" s="1">
        <v>9.9666931924979505E-5</v>
      </c>
      <c r="O105">
        <v>0.74740571193792005</v>
      </c>
      <c r="P105">
        <v>0.18466717750102199</v>
      </c>
      <c r="Q105">
        <v>4.0473121539629604</v>
      </c>
      <c r="R105" s="1">
        <v>5.1809129566722502E-5</v>
      </c>
      <c r="T105" t="str">
        <f t="shared" si="4"/>
        <v>***</v>
      </c>
      <c r="U105" t="str">
        <f t="shared" si="5"/>
        <v>*</v>
      </c>
      <c r="V105" t="str">
        <f t="shared" si="6"/>
        <v>***</v>
      </c>
      <c r="W105" t="str">
        <f t="shared" si="7"/>
        <v>***</v>
      </c>
    </row>
    <row r="106" spans="1:23" x14ac:dyDescent="0.25">
      <c r="A106">
        <v>105</v>
      </c>
      <c r="B106" t="s">
        <v>376</v>
      </c>
      <c r="C106">
        <v>1.35079596606581</v>
      </c>
      <c r="D106">
        <v>0.15001617218944799</v>
      </c>
      <c r="E106">
        <v>9.0043356416264597</v>
      </c>
      <c r="F106" s="1">
        <v>2.16975498596662E-19</v>
      </c>
      <c r="G106">
        <v>1.26947655371315</v>
      </c>
      <c r="H106">
        <v>0.20564857069018999</v>
      </c>
      <c r="I106">
        <v>6.1730385455759604</v>
      </c>
      <c r="J106" s="1">
        <v>6.6989871496426404E-10</v>
      </c>
      <c r="K106">
        <v>1.52258863038332</v>
      </c>
      <c r="L106">
        <v>0.22092089994987901</v>
      </c>
      <c r="M106">
        <v>6.8920080930719898</v>
      </c>
      <c r="N106" s="1">
        <v>5.5010243200936602E-12</v>
      </c>
      <c r="O106">
        <v>1.3431907266176899</v>
      </c>
      <c r="P106">
        <v>0.149991614222307</v>
      </c>
      <c r="Q106">
        <v>8.9551054809431605</v>
      </c>
      <c r="R106" s="1">
        <v>3.3941096714515102E-19</v>
      </c>
      <c r="T106" t="str">
        <f t="shared" si="4"/>
        <v>***</v>
      </c>
      <c r="U106" t="str">
        <f t="shared" si="5"/>
        <v>***</v>
      </c>
      <c r="V106" t="str">
        <f t="shared" si="6"/>
        <v>***</v>
      </c>
      <c r="W106" t="str">
        <f t="shared" si="7"/>
        <v>***</v>
      </c>
    </row>
    <row r="107" spans="1:23" x14ac:dyDescent="0.25">
      <c r="A107">
        <v>106</v>
      </c>
      <c r="B107" t="s">
        <v>377</v>
      </c>
      <c r="C107">
        <v>0.868615721125504</v>
      </c>
      <c r="D107">
        <v>0.182845545253286</v>
      </c>
      <c r="E107">
        <v>4.7505435252593102</v>
      </c>
      <c r="F107" s="1">
        <v>2.0287062084537998E-6</v>
      </c>
      <c r="G107">
        <v>0.93996140366867498</v>
      </c>
      <c r="H107">
        <v>0.237857258146662</v>
      </c>
      <c r="I107">
        <v>3.9517877696592998</v>
      </c>
      <c r="J107" s="1">
        <v>7.7569520012521706E-5</v>
      </c>
      <c r="K107">
        <v>0.85465041900412098</v>
      </c>
      <c r="L107">
        <v>0.28667090938894102</v>
      </c>
      <c r="M107">
        <v>2.9812945472069998</v>
      </c>
      <c r="N107">
        <v>2.8703257253836299E-3</v>
      </c>
      <c r="O107">
        <v>0.86118535187913203</v>
      </c>
      <c r="P107">
        <v>0.18282646962422799</v>
      </c>
      <c r="Q107">
        <v>4.7103975351554404</v>
      </c>
      <c r="R107" s="1">
        <v>2.4723407406128902E-6</v>
      </c>
      <c r="T107" t="str">
        <f t="shared" si="4"/>
        <v>***</v>
      </c>
      <c r="U107" t="str">
        <f t="shared" si="5"/>
        <v>***</v>
      </c>
      <c r="V107" t="str">
        <f t="shared" si="6"/>
        <v>**</v>
      </c>
      <c r="W107" t="str">
        <f t="shared" si="7"/>
        <v>***</v>
      </c>
    </row>
    <row r="108" spans="1:23" x14ac:dyDescent="0.25">
      <c r="A108">
        <v>107</v>
      </c>
      <c r="B108" t="s">
        <v>378</v>
      </c>
      <c r="C108">
        <v>0.87089885163797798</v>
      </c>
      <c r="D108">
        <v>0.184964660545239</v>
      </c>
      <c r="E108">
        <v>4.7084607895948301</v>
      </c>
      <c r="F108" s="1">
        <v>2.4959436507655999E-6</v>
      </c>
      <c r="G108">
        <v>0.97996498043180802</v>
      </c>
      <c r="H108">
        <v>0.238017838775226</v>
      </c>
      <c r="I108">
        <v>4.1171913226102701</v>
      </c>
      <c r="J108" s="1">
        <v>3.8351768457597197E-5</v>
      </c>
      <c r="K108">
        <v>0.80483789432543595</v>
      </c>
      <c r="L108">
        <v>0.29492771674732499</v>
      </c>
      <c r="M108">
        <v>2.7289327134179402</v>
      </c>
      <c r="N108">
        <v>6.3539667274153198E-3</v>
      </c>
      <c r="O108">
        <v>0.86344450535899497</v>
      </c>
      <c r="P108">
        <v>0.18494533186801199</v>
      </c>
      <c r="Q108">
        <v>4.6686471977308397</v>
      </c>
      <c r="R108" s="1">
        <v>3.0318951229428701E-6</v>
      </c>
      <c r="T108" t="str">
        <f t="shared" si="4"/>
        <v>***</v>
      </c>
      <c r="U108" t="str">
        <f t="shared" si="5"/>
        <v>***</v>
      </c>
      <c r="V108" t="str">
        <f t="shared" si="6"/>
        <v>**</v>
      </c>
      <c r="W108" t="str">
        <f t="shared" si="7"/>
        <v>***</v>
      </c>
    </row>
    <row r="109" spans="1:23" x14ac:dyDescent="0.25">
      <c r="A109">
        <v>108</v>
      </c>
      <c r="B109" t="s">
        <v>379</v>
      </c>
      <c r="C109">
        <v>0.78134934895577501</v>
      </c>
      <c r="D109">
        <v>0.19419491790339699</v>
      </c>
      <c r="E109">
        <v>4.0235313951133396</v>
      </c>
      <c r="F109" s="1">
        <v>5.73319374327879E-5</v>
      </c>
      <c r="G109">
        <v>0.97055488899500097</v>
      </c>
      <c r="H109">
        <v>0.24268215474131</v>
      </c>
      <c r="I109">
        <v>3.9992841254833</v>
      </c>
      <c r="J109" s="1">
        <v>6.3534369547550999E-5</v>
      </c>
      <c r="K109">
        <v>0.58271562765972895</v>
      </c>
      <c r="L109">
        <v>0.32633609236693301</v>
      </c>
      <c r="M109">
        <v>1.78563034028281</v>
      </c>
      <c r="N109">
        <v>7.4159131016384203E-2</v>
      </c>
      <c r="O109">
        <v>0.77352530812638398</v>
      </c>
      <c r="P109">
        <v>0.194175539561802</v>
      </c>
      <c r="Q109">
        <v>3.9836392877908802</v>
      </c>
      <c r="R109" s="1">
        <v>6.7867862591375206E-5</v>
      </c>
      <c r="T109" t="str">
        <f t="shared" si="4"/>
        <v>***</v>
      </c>
      <c r="U109" t="str">
        <f t="shared" si="5"/>
        <v>***</v>
      </c>
      <c r="V109" t="str">
        <f t="shared" si="6"/>
        <v>^</v>
      </c>
      <c r="W109" t="str">
        <f t="shared" si="7"/>
        <v>***</v>
      </c>
    </row>
    <row r="110" spans="1:23" x14ac:dyDescent="0.25">
      <c r="A110">
        <v>109</v>
      </c>
      <c r="B110" t="s">
        <v>380</v>
      </c>
      <c r="C110">
        <v>0.60172250150543705</v>
      </c>
      <c r="D110">
        <v>0.21200806355351001</v>
      </c>
      <c r="E110">
        <v>2.8382057334039299</v>
      </c>
      <c r="F110">
        <v>4.5367930256038297E-3</v>
      </c>
      <c r="G110">
        <v>0.79468271062389495</v>
      </c>
      <c r="H110">
        <v>0.26490002558041298</v>
      </c>
      <c r="I110">
        <v>2.9999344427494701</v>
      </c>
      <c r="J110">
        <v>2.7003771999978199E-3</v>
      </c>
      <c r="K110">
        <v>0.40192709164871299</v>
      </c>
      <c r="L110">
        <v>0.35599179583647</v>
      </c>
      <c r="M110">
        <v>1.1290347034664401</v>
      </c>
      <c r="N110">
        <v>0.25888319440038399</v>
      </c>
      <c r="O110">
        <v>0.59314629463229396</v>
      </c>
      <c r="P110">
        <v>0.21199075751839799</v>
      </c>
      <c r="Q110">
        <v>2.7979818628687898</v>
      </c>
      <c r="R110">
        <v>5.1423000111060603E-3</v>
      </c>
      <c r="T110" t="str">
        <f t="shared" si="4"/>
        <v>**</v>
      </c>
      <c r="U110" t="str">
        <f t="shared" si="5"/>
        <v>**</v>
      </c>
      <c r="V110" t="str">
        <f t="shared" si="6"/>
        <v/>
      </c>
      <c r="W110" t="str">
        <f t="shared" si="7"/>
        <v>**</v>
      </c>
    </row>
    <row r="111" spans="1:23" x14ac:dyDescent="0.25">
      <c r="A111">
        <v>110</v>
      </c>
      <c r="B111" t="s">
        <v>381</v>
      </c>
      <c r="C111">
        <v>1.9502621669565201</v>
      </c>
      <c r="D111">
        <v>0.132539112905704</v>
      </c>
      <c r="E111">
        <v>14.714616117463001</v>
      </c>
      <c r="F111" s="1">
        <v>5.1940139862328197E-49</v>
      </c>
      <c r="G111">
        <v>2.09410557517436</v>
      </c>
      <c r="H111">
        <v>0.172540562030435</v>
      </c>
      <c r="I111">
        <v>12.1368885700336</v>
      </c>
      <c r="J111" s="1">
        <v>6.7338236047072304E-34</v>
      </c>
      <c r="K111">
        <v>1.8588829602738499</v>
      </c>
      <c r="L111">
        <v>0.20866568360669699</v>
      </c>
      <c r="M111">
        <v>8.9084267625795306</v>
      </c>
      <c r="N111" s="1">
        <v>5.1761810830905001E-19</v>
      </c>
      <c r="O111">
        <v>1.9411162219726299</v>
      </c>
      <c r="P111">
        <v>0.13251018546528201</v>
      </c>
      <c r="Q111">
        <v>14.648807675853799</v>
      </c>
      <c r="R111" s="1">
        <v>1.3710049143250801E-48</v>
      </c>
      <c r="T111" t="str">
        <f t="shared" si="4"/>
        <v>***</v>
      </c>
      <c r="U111" t="str">
        <f t="shared" si="5"/>
        <v>***</v>
      </c>
      <c r="V111" t="str">
        <f t="shared" si="6"/>
        <v>***</v>
      </c>
      <c r="W111" t="str">
        <f t="shared" si="7"/>
        <v>***</v>
      </c>
    </row>
    <row r="112" spans="1:23" x14ac:dyDescent="0.25">
      <c r="A112">
        <v>111</v>
      </c>
      <c r="B112" t="s">
        <v>382</v>
      </c>
      <c r="C112">
        <v>0.87499516689610002</v>
      </c>
      <c r="D112">
        <v>0.19987248514273201</v>
      </c>
      <c r="E112">
        <v>4.37776698614244</v>
      </c>
      <c r="F112" s="1">
        <v>1.1990143819509901E-5</v>
      </c>
      <c r="G112">
        <v>0.76448003021189503</v>
      </c>
      <c r="H112">
        <v>0.28829347628149199</v>
      </c>
      <c r="I112">
        <v>2.6517423844355501</v>
      </c>
      <c r="J112">
        <v>8.0077613791273497E-3</v>
      </c>
      <c r="K112">
        <v>1.07668851902886</v>
      </c>
      <c r="L112">
        <v>0.27987021117720001</v>
      </c>
      <c r="M112">
        <v>3.8470993911787099</v>
      </c>
      <c r="N112">
        <v>1.1952449038245399E-4</v>
      </c>
      <c r="O112">
        <v>0.86591166442160805</v>
      </c>
      <c r="P112">
        <v>0.19985163156942001</v>
      </c>
      <c r="Q112">
        <v>4.3327725554286003</v>
      </c>
      <c r="R112" s="1">
        <v>1.4724320468122899E-5</v>
      </c>
      <c r="T112" t="str">
        <f t="shared" si="4"/>
        <v>***</v>
      </c>
      <c r="U112" t="str">
        <f t="shared" si="5"/>
        <v>**</v>
      </c>
      <c r="V112" t="str">
        <f t="shared" si="6"/>
        <v>***</v>
      </c>
      <c r="W112" t="str">
        <f t="shared" si="7"/>
        <v>***</v>
      </c>
    </row>
    <row r="113" spans="1:23" x14ac:dyDescent="0.25">
      <c r="A113">
        <v>112</v>
      </c>
      <c r="B113" t="s">
        <v>383</v>
      </c>
      <c r="C113">
        <v>1.04041932024454</v>
      </c>
      <c r="D113">
        <v>0.18991916333063699</v>
      </c>
      <c r="E113">
        <v>5.4782219024061103</v>
      </c>
      <c r="F113" s="1">
        <v>4.2962114599803103E-8</v>
      </c>
      <c r="G113">
        <v>1.2732114029649499</v>
      </c>
      <c r="H113">
        <v>0.239296829370163</v>
      </c>
      <c r="I113">
        <v>5.3206363256716998</v>
      </c>
      <c r="J113" s="1">
        <v>1.03404928527921E-7</v>
      </c>
      <c r="K113">
        <v>0.817861696226864</v>
      </c>
      <c r="L113">
        <v>0.31497738114200802</v>
      </c>
      <c r="M113">
        <v>2.5965727864698001</v>
      </c>
      <c r="N113">
        <v>9.4158953817942703E-3</v>
      </c>
      <c r="O113">
        <v>1.0313974408486899</v>
      </c>
      <c r="P113">
        <v>0.18989729905192501</v>
      </c>
      <c r="Q113">
        <v>5.4313433945506899</v>
      </c>
      <c r="R113" s="1">
        <v>5.5931387442625802E-8</v>
      </c>
      <c r="T113" t="str">
        <f t="shared" si="4"/>
        <v>***</v>
      </c>
      <c r="U113" t="str">
        <f t="shared" si="5"/>
        <v>***</v>
      </c>
      <c r="V113" t="str">
        <f t="shared" si="6"/>
        <v>**</v>
      </c>
      <c r="W113" t="str">
        <f t="shared" si="7"/>
        <v>***</v>
      </c>
    </row>
    <row r="114" spans="1:23" x14ac:dyDescent="0.25">
      <c r="A114">
        <v>113</v>
      </c>
      <c r="B114" t="s">
        <v>384</v>
      </c>
      <c r="C114">
        <v>0.80537837370408405</v>
      </c>
      <c r="D114">
        <v>0.21248512661020999</v>
      </c>
      <c r="E114">
        <v>3.7902811672155199</v>
      </c>
      <c r="F114">
        <v>1.5047685372477301E-4</v>
      </c>
      <c r="G114">
        <v>0.93547233120586004</v>
      </c>
      <c r="H114">
        <v>0.280296889674094</v>
      </c>
      <c r="I114">
        <v>3.3374338626930502</v>
      </c>
      <c r="J114">
        <v>8.4555842972032199E-4</v>
      </c>
      <c r="K114">
        <v>0.75398841640062597</v>
      </c>
      <c r="L114">
        <v>0.32684710316397603</v>
      </c>
      <c r="M114">
        <v>2.3068535994408301</v>
      </c>
      <c r="N114">
        <v>2.10629830073992E-2</v>
      </c>
      <c r="O114">
        <v>0.79597536930421697</v>
      </c>
      <c r="P114">
        <v>0.21246617830966799</v>
      </c>
      <c r="Q114">
        <v>3.7463627182303201</v>
      </c>
      <c r="R114">
        <v>1.7941711710162901E-4</v>
      </c>
      <c r="T114" t="str">
        <f t="shared" si="4"/>
        <v>***</v>
      </c>
      <c r="U114" t="str">
        <f t="shared" si="5"/>
        <v>***</v>
      </c>
      <c r="V114" t="str">
        <f t="shared" si="6"/>
        <v>*</v>
      </c>
      <c r="W114" t="str">
        <f t="shared" si="7"/>
        <v>***</v>
      </c>
    </row>
    <row r="115" spans="1:23" x14ac:dyDescent="0.25">
      <c r="A115">
        <v>114</v>
      </c>
      <c r="B115" t="s">
        <v>385</v>
      </c>
      <c r="C115">
        <v>0.986485298777111</v>
      </c>
      <c r="D115">
        <v>0.20015818069602301</v>
      </c>
      <c r="E115">
        <v>4.9285285035402602</v>
      </c>
      <c r="F115" s="1">
        <v>8.2851248810047798E-7</v>
      </c>
      <c r="G115">
        <v>1.16914891741287</v>
      </c>
      <c r="H115">
        <v>0.259948656307254</v>
      </c>
      <c r="I115">
        <v>4.4976147752460598</v>
      </c>
      <c r="J115" s="1">
        <v>6.8720064876428802E-6</v>
      </c>
      <c r="K115">
        <v>0.86789976294817095</v>
      </c>
      <c r="L115">
        <v>0.31513516400677699</v>
      </c>
      <c r="M115">
        <v>2.7540555992333098</v>
      </c>
      <c r="N115">
        <v>5.8861767726790699E-3</v>
      </c>
      <c r="O115">
        <v>0.97662938154094203</v>
      </c>
      <c r="P115">
        <v>0.200138579837768</v>
      </c>
      <c r="Q115">
        <v>4.8797657219942199</v>
      </c>
      <c r="R115" s="1">
        <v>1.0621193290593699E-6</v>
      </c>
      <c r="T115" t="str">
        <f t="shared" si="4"/>
        <v>***</v>
      </c>
      <c r="U115" t="str">
        <f t="shared" si="5"/>
        <v>***</v>
      </c>
      <c r="V115" t="str">
        <f t="shared" si="6"/>
        <v>**</v>
      </c>
      <c r="W115" t="str">
        <f t="shared" si="7"/>
        <v>***</v>
      </c>
    </row>
    <row r="116" spans="1:23" x14ac:dyDescent="0.25">
      <c r="A116">
        <v>115</v>
      </c>
      <c r="B116" t="s">
        <v>386</v>
      </c>
      <c r="C116">
        <v>1.1873858814635101</v>
      </c>
      <c r="D116">
        <v>0.18802735895511799</v>
      </c>
      <c r="E116">
        <v>6.3149633545984996</v>
      </c>
      <c r="F116" s="1">
        <v>2.7022550069699502E-10</v>
      </c>
      <c r="G116">
        <v>1.22043210572865</v>
      </c>
      <c r="H116">
        <v>0.26019755702582498</v>
      </c>
      <c r="I116">
        <v>4.6904057043376399</v>
      </c>
      <c r="J116" s="1">
        <v>2.7266386590127699E-6</v>
      </c>
      <c r="K116">
        <v>1.2591907516581</v>
      </c>
      <c r="L116">
        <v>0.27366777936709202</v>
      </c>
      <c r="M116">
        <v>4.6011655247475902</v>
      </c>
      <c r="N116" s="1">
        <v>4.2013338379211201E-6</v>
      </c>
      <c r="O116">
        <v>1.17779716914746</v>
      </c>
      <c r="P116">
        <v>0.18800427050858901</v>
      </c>
      <c r="Q116">
        <v>6.2647362528589401</v>
      </c>
      <c r="R116" s="1">
        <v>3.73456959061274E-10</v>
      </c>
      <c r="T116" t="str">
        <f t="shared" si="4"/>
        <v>***</v>
      </c>
      <c r="U116" t="str">
        <f t="shared" si="5"/>
        <v>***</v>
      </c>
      <c r="V116" t="str">
        <f t="shared" si="6"/>
        <v>***</v>
      </c>
      <c r="W116" t="str">
        <f t="shared" si="7"/>
        <v>***</v>
      </c>
    </row>
    <row r="117" spans="1:23" x14ac:dyDescent="0.25">
      <c r="A117">
        <v>116</v>
      </c>
      <c r="B117" t="s">
        <v>387</v>
      </c>
      <c r="C117">
        <v>0.96120622085785001</v>
      </c>
      <c r="D117">
        <v>0.20942999370432799</v>
      </c>
      <c r="E117">
        <v>4.5896301855161798</v>
      </c>
      <c r="F117" s="1">
        <v>4.4403199203789497E-6</v>
      </c>
      <c r="G117">
        <v>0.54962425881061905</v>
      </c>
      <c r="H117">
        <v>0.351162501093496</v>
      </c>
      <c r="I117">
        <v>1.565156464882</v>
      </c>
      <c r="J117">
        <v>0.11754622660846401</v>
      </c>
      <c r="K117">
        <v>1.35911497120105</v>
      </c>
      <c r="L117">
        <v>0.26781364269784103</v>
      </c>
      <c r="M117">
        <v>5.0748533850251301</v>
      </c>
      <c r="N117" s="1">
        <v>3.8779489546247398E-7</v>
      </c>
      <c r="O117">
        <v>0.951010739190157</v>
      </c>
      <c r="P117">
        <v>0.20940844627257099</v>
      </c>
      <c r="Q117">
        <v>4.5414153827983403</v>
      </c>
      <c r="R117" s="1">
        <v>5.5877813034336196E-6</v>
      </c>
      <c r="T117" t="str">
        <f t="shared" si="4"/>
        <v>***</v>
      </c>
      <c r="U117" t="str">
        <f t="shared" si="5"/>
        <v/>
      </c>
      <c r="V117" t="str">
        <f t="shared" si="6"/>
        <v>***</v>
      </c>
      <c r="W117" t="str">
        <f t="shared" si="7"/>
        <v>***</v>
      </c>
    </row>
    <row r="118" spans="1:23" x14ac:dyDescent="0.25">
      <c r="A118">
        <v>117</v>
      </c>
      <c r="B118" t="s">
        <v>388</v>
      </c>
      <c r="C118">
        <v>1.0391543342534499</v>
      </c>
      <c r="D118">
        <v>0.20636522369554799</v>
      </c>
      <c r="E118">
        <v>5.0355109046208302</v>
      </c>
      <c r="F118" s="1">
        <v>4.7657599618157398E-7</v>
      </c>
      <c r="G118">
        <v>1.0338838815223601</v>
      </c>
      <c r="H118">
        <v>0.28939790409494798</v>
      </c>
      <c r="I118">
        <v>3.5725341023311299</v>
      </c>
      <c r="J118">
        <v>3.53543425649456E-4</v>
      </c>
      <c r="K118">
        <v>1.15008653218441</v>
      </c>
      <c r="L118">
        <v>0.29610887127616597</v>
      </c>
      <c r="M118">
        <v>3.8839989063069198</v>
      </c>
      <c r="N118">
        <v>1.02752369554119E-4</v>
      </c>
      <c r="O118">
        <v>1.0288290286666799</v>
      </c>
      <c r="P118">
        <v>0.206342589457369</v>
      </c>
      <c r="Q118">
        <v>4.9860236385142498</v>
      </c>
      <c r="R118" s="1">
        <v>6.1634606945302495E-7</v>
      </c>
      <c r="T118" t="str">
        <f t="shared" si="4"/>
        <v>***</v>
      </c>
      <c r="U118" t="str">
        <f t="shared" si="5"/>
        <v>***</v>
      </c>
      <c r="V118" t="str">
        <f t="shared" si="6"/>
        <v>***</v>
      </c>
      <c r="W118" t="str">
        <f t="shared" si="7"/>
        <v>***</v>
      </c>
    </row>
    <row r="119" spans="1:23" x14ac:dyDescent="0.25">
      <c r="A119">
        <v>118</v>
      </c>
      <c r="B119" t="s">
        <v>389</v>
      </c>
      <c r="C119">
        <v>1.3384116579456899</v>
      </c>
      <c r="D119">
        <v>0.18631735141007</v>
      </c>
      <c r="E119">
        <v>7.1835051744587304</v>
      </c>
      <c r="F119" s="1">
        <v>6.7946462965628E-13</v>
      </c>
      <c r="G119">
        <v>1.5014160178326199</v>
      </c>
      <c r="H119">
        <v>0.24520430431047799</v>
      </c>
      <c r="I119">
        <v>6.12312260200589</v>
      </c>
      <c r="J119" s="1">
        <v>9.1759033881821099E-10</v>
      </c>
      <c r="K119">
        <v>1.2556978044490501</v>
      </c>
      <c r="L119">
        <v>0.28810963227979303</v>
      </c>
      <c r="M119">
        <v>4.3584027181347196</v>
      </c>
      <c r="N119" s="1">
        <v>1.3101513569263001E-5</v>
      </c>
      <c r="O119">
        <v>1.32810321880101</v>
      </c>
      <c r="P119">
        <v>0.18629217324737901</v>
      </c>
      <c r="Q119">
        <v>7.1291412604726503</v>
      </c>
      <c r="R119" s="1">
        <v>1.0099704228682401E-12</v>
      </c>
      <c r="T119" t="str">
        <f t="shared" si="4"/>
        <v>***</v>
      </c>
      <c r="U119" t="str">
        <f t="shared" si="5"/>
        <v>***</v>
      </c>
      <c r="V119" t="str">
        <f t="shared" si="6"/>
        <v>***</v>
      </c>
      <c r="W119" t="str">
        <f t="shared" si="7"/>
        <v>***</v>
      </c>
    </row>
    <row r="120" spans="1:23" x14ac:dyDescent="0.25">
      <c r="A120">
        <v>119</v>
      </c>
      <c r="B120" t="s">
        <v>390</v>
      </c>
      <c r="C120">
        <v>1.6271806046219199</v>
      </c>
      <c r="D120">
        <v>0.17101442974077</v>
      </c>
      <c r="E120">
        <v>9.5148731430936007</v>
      </c>
      <c r="F120" s="1">
        <v>1.81934735540501E-21</v>
      </c>
      <c r="G120">
        <v>1.46194813263093</v>
      </c>
      <c r="H120">
        <v>0.25558201214134302</v>
      </c>
      <c r="I120">
        <v>5.7200744308344804</v>
      </c>
      <c r="J120" s="1">
        <v>1.06477399046248E-8</v>
      </c>
      <c r="K120">
        <v>1.87370771684588</v>
      </c>
      <c r="L120">
        <v>0.23445333185134201</v>
      </c>
      <c r="M120">
        <v>7.9918152668179099</v>
      </c>
      <c r="N120" s="1">
        <v>1.3296618101431499E-15</v>
      </c>
      <c r="O120">
        <v>1.6163875057613999</v>
      </c>
      <c r="P120">
        <v>0.170987105851195</v>
      </c>
      <c r="Q120">
        <v>9.4532713312785592</v>
      </c>
      <c r="R120" s="1">
        <v>3.2840328401520501E-21</v>
      </c>
      <c r="T120" t="str">
        <f t="shared" si="4"/>
        <v>***</v>
      </c>
      <c r="U120" t="str">
        <f t="shared" si="5"/>
        <v>***</v>
      </c>
      <c r="V120" t="str">
        <f t="shared" si="6"/>
        <v>***</v>
      </c>
      <c r="W120" t="str">
        <f t="shared" si="7"/>
        <v>***</v>
      </c>
    </row>
    <row r="121" spans="1:23" x14ac:dyDescent="0.25">
      <c r="A121">
        <v>120</v>
      </c>
      <c r="B121" t="s">
        <v>391</v>
      </c>
      <c r="C121">
        <v>2.5181859655817198</v>
      </c>
      <c r="D121">
        <v>0.133685122318528</v>
      </c>
      <c r="E121">
        <v>18.8366956764396</v>
      </c>
      <c r="F121" s="1">
        <v>3.7782970432914899E-79</v>
      </c>
      <c r="G121">
        <v>2.3800606714035402</v>
      </c>
      <c r="H121">
        <v>0.193724480917605</v>
      </c>
      <c r="I121">
        <v>12.285802290603799</v>
      </c>
      <c r="J121" s="1">
        <v>1.0796854330719501E-34</v>
      </c>
      <c r="K121">
        <v>2.7442402635774701</v>
      </c>
      <c r="L121">
        <v>0.18913509798111899</v>
      </c>
      <c r="M121">
        <v>14.5094183621668</v>
      </c>
      <c r="N121" s="1">
        <v>1.05612282745089E-47</v>
      </c>
      <c r="O121">
        <v>2.5075598107782899</v>
      </c>
      <c r="P121">
        <v>0.133645000461519</v>
      </c>
      <c r="Q121">
        <v>18.762840376511502</v>
      </c>
      <c r="R121" s="1">
        <v>1.5205276423475499E-78</v>
      </c>
      <c r="T121" t="str">
        <f t="shared" si="4"/>
        <v>***</v>
      </c>
      <c r="U121" t="str">
        <f t="shared" si="5"/>
        <v>***</v>
      </c>
      <c r="V121" t="str">
        <f t="shared" si="6"/>
        <v>***</v>
      </c>
      <c r="W121" t="str">
        <f t="shared" si="7"/>
        <v>***</v>
      </c>
    </row>
    <row r="122" spans="1:23" x14ac:dyDescent="0.25">
      <c r="A122">
        <v>121</v>
      </c>
      <c r="B122" t="s">
        <v>392</v>
      </c>
      <c r="C122">
        <v>1.2367613638558299</v>
      </c>
      <c r="D122">
        <v>0.21752153364157001</v>
      </c>
      <c r="E122">
        <v>5.6856962303959904</v>
      </c>
      <c r="F122" s="1">
        <v>1.30280792477851E-8</v>
      </c>
      <c r="G122">
        <v>1.0020594906476299</v>
      </c>
      <c r="H122">
        <v>0.33661431060260899</v>
      </c>
      <c r="I122">
        <v>2.9768772719547698</v>
      </c>
      <c r="J122">
        <v>2.91200553991701E-3</v>
      </c>
      <c r="K122">
        <v>1.5321655810294299</v>
      </c>
      <c r="L122">
        <v>0.28936658033846602</v>
      </c>
      <c r="M122">
        <v>5.29489472916078</v>
      </c>
      <c r="N122" s="1">
        <v>1.19084992000946E-7</v>
      </c>
      <c r="O122">
        <v>1.22562650327028</v>
      </c>
      <c r="P122">
        <v>0.21749490324153001</v>
      </c>
      <c r="Q122">
        <v>5.6351964345077699</v>
      </c>
      <c r="R122" s="1">
        <v>1.7485890633471099E-8</v>
      </c>
      <c r="T122" t="str">
        <f t="shared" si="4"/>
        <v>***</v>
      </c>
      <c r="U122" t="str">
        <f t="shared" si="5"/>
        <v>**</v>
      </c>
      <c r="V122" t="str">
        <f t="shared" si="6"/>
        <v>***</v>
      </c>
      <c r="W122" t="str">
        <f t="shared" si="7"/>
        <v>***</v>
      </c>
    </row>
    <row r="123" spans="1:23" x14ac:dyDescent="0.25">
      <c r="A123">
        <v>122</v>
      </c>
      <c r="B123" t="s">
        <v>393</v>
      </c>
      <c r="C123">
        <v>1.71980450161259</v>
      </c>
      <c r="D123">
        <v>0.18368753219320699</v>
      </c>
      <c r="E123">
        <v>9.36266321986216</v>
      </c>
      <c r="F123" s="1">
        <v>7.7751685848811398E-21</v>
      </c>
      <c r="G123">
        <v>1.66322740891786</v>
      </c>
      <c r="H123">
        <v>0.26291234021604398</v>
      </c>
      <c r="I123">
        <v>6.32616714586743</v>
      </c>
      <c r="J123" s="1">
        <v>2.5132557719029597E-10</v>
      </c>
      <c r="K123">
        <v>1.8780019605556999</v>
      </c>
      <c r="L123">
        <v>0.25934706729627399</v>
      </c>
      <c r="M123">
        <v>7.24126931580183</v>
      </c>
      <c r="N123" s="1">
        <v>4.4450472111525599E-13</v>
      </c>
      <c r="O123">
        <v>1.70881912946267</v>
      </c>
      <c r="P123">
        <v>0.18365479408940999</v>
      </c>
      <c r="Q123">
        <v>9.3045168678295003</v>
      </c>
      <c r="R123" s="1">
        <v>1.34602880142276E-20</v>
      </c>
      <c r="T123" t="str">
        <f t="shared" si="4"/>
        <v>***</v>
      </c>
      <c r="U123" t="str">
        <f t="shared" si="5"/>
        <v>***</v>
      </c>
      <c r="V123" t="str">
        <f t="shared" si="6"/>
        <v>***</v>
      </c>
      <c r="W123" t="str">
        <f t="shared" si="7"/>
        <v>***</v>
      </c>
    </row>
    <row r="124" spans="1:23" x14ac:dyDescent="0.25">
      <c r="A124">
        <v>123</v>
      </c>
      <c r="B124" t="s">
        <v>394</v>
      </c>
      <c r="C124">
        <v>0.89521528298884101</v>
      </c>
      <c r="D124">
        <v>0.26454877527215998</v>
      </c>
      <c r="E124">
        <v>3.38393281945029</v>
      </c>
      <c r="F124">
        <v>7.1455484754897301E-4</v>
      </c>
      <c r="G124">
        <v>0.89397137757468503</v>
      </c>
      <c r="H124">
        <v>0.37246680242679597</v>
      </c>
      <c r="I124">
        <v>2.40013706389413</v>
      </c>
      <c r="J124">
        <v>1.6388933895758202E-2</v>
      </c>
      <c r="K124">
        <v>1.00011645251579</v>
      </c>
      <c r="L124">
        <v>0.37730110268642097</v>
      </c>
      <c r="M124">
        <v>2.6507117137873801</v>
      </c>
      <c r="N124">
        <v>8.0322368509336602E-3</v>
      </c>
      <c r="O124">
        <v>0.88400991246944804</v>
      </c>
      <c r="P124">
        <v>0.264524152987828</v>
      </c>
      <c r="Q124">
        <v>3.34188731911421</v>
      </c>
      <c r="R124">
        <v>8.3210833155964099E-4</v>
      </c>
      <c r="T124" t="str">
        <f t="shared" si="4"/>
        <v>***</v>
      </c>
      <c r="U124" t="str">
        <f t="shared" si="5"/>
        <v>*</v>
      </c>
      <c r="V124" t="str">
        <f t="shared" si="6"/>
        <v>**</v>
      </c>
      <c r="W124" t="str">
        <f t="shared" si="7"/>
        <v>***</v>
      </c>
    </row>
    <row r="125" spans="1:23" x14ac:dyDescent="0.25">
      <c r="A125">
        <v>124</v>
      </c>
      <c r="B125" t="s">
        <v>395</v>
      </c>
      <c r="C125">
        <v>1.5107203698131799</v>
      </c>
      <c r="D125">
        <v>0.20808426612426301</v>
      </c>
      <c r="E125">
        <v>7.2601374335098097</v>
      </c>
      <c r="F125" s="1">
        <v>3.86697220802772E-13</v>
      </c>
      <c r="G125">
        <v>1.5133856082906101</v>
      </c>
      <c r="H125">
        <v>0.29225722235810803</v>
      </c>
      <c r="I125">
        <v>5.1782658990587302</v>
      </c>
      <c r="J125" s="1">
        <v>2.2395787570308801E-7</v>
      </c>
      <c r="K125">
        <v>1.61389737040294</v>
      </c>
      <c r="L125">
        <v>0.298231701772251</v>
      </c>
      <c r="M125">
        <v>5.4115553806396504</v>
      </c>
      <c r="N125" s="1">
        <v>6.2479664970747006E-8</v>
      </c>
      <c r="O125">
        <v>1.49947420928609</v>
      </c>
      <c r="P125">
        <v>0.208048628648171</v>
      </c>
      <c r="Q125">
        <v>7.2073256095421403</v>
      </c>
      <c r="R125" s="1">
        <v>5.70614459795982E-13</v>
      </c>
      <c r="T125" t="str">
        <f t="shared" si="4"/>
        <v>***</v>
      </c>
      <c r="U125" t="str">
        <f t="shared" si="5"/>
        <v>***</v>
      </c>
      <c r="V125" t="str">
        <f t="shared" si="6"/>
        <v>***</v>
      </c>
      <c r="W125" t="str">
        <f t="shared" si="7"/>
        <v>***</v>
      </c>
    </row>
    <row r="126" spans="1:23" x14ac:dyDescent="0.25">
      <c r="A126">
        <v>125</v>
      </c>
      <c r="B126" t="s">
        <v>396</v>
      </c>
      <c r="C126">
        <v>0.92101064140545597</v>
      </c>
      <c r="D126">
        <v>0.27260895521042</v>
      </c>
      <c r="E126">
        <v>3.3785047182127599</v>
      </c>
      <c r="F126">
        <v>7.2881181805800697E-4</v>
      </c>
      <c r="G126">
        <v>0.69963498784620703</v>
      </c>
      <c r="H126">
        <v>0.42520475387317003</v>
      </c>
      <c r="I126">
        <v>1.6454072572643299</v>
      </c>
      <c r="J126">
        <v>9.9885853953050094E-2</v>
      </c>
      <c r="K126">
        <v>1.2079304683961301</v>
      </c>
      <c r="L126">
        <v>0.35880724097531502</v>
      </c>
      <c r="M126">
        <v>3.3665164201054298</v>
      </c>
      <c r="N126">
        <v>7.6124050055616601E-4</v>
      </c>
      <c r="O126">
        <v>0.91056118784127105</v>
      </c>
      <c r="P126">
        <v>0.27258002764820699</v>
      </c>
      <c r="Q126">
        <v>3.3405279018330898</v>
      </c>
      <c r="R126">
        <v>8.3619278000199098E-4</v>
      </c>
      <c r="T126" t="str">
        <f t="shared" si="4"/>
        <v>***</v>
      </c>
      <c r="U126" t="str">
        <f t="shared" si="5"/>
        <v>^</v>
      </c>
      <c r="V126" t="str">
        <f t="shared" si="6"/>
        <v>***</v>
      </c>
      <c r="W126" t="str">
        <f t="shared" si="7"/>
        <v>***</v>
      </c>
    </row>
    <row r="127" spans="1:23" x14ac:dyDescent="0.25">
      <c r="A127">
        <v>126</v>
      </c>
      <c r="B127" t="s">
        <v>397</v>
      </c>
      <c r="C127">
        <v>1.40085270353812</v>
      </c>
      <c r="D127">
        <v>0.226330999367305</v>
      </c>
      <c r="E127">
        <v>6.1893983036089804</v>
      </c>
      <c r="F127" s="1">
        <v>6.0394301482130001E-10</v>
      </c>
      <c r="G127">
        <v>1.5327818860479301</v>
      </c>
      <c r="H127">
        <v>0.30220718039185701</v>
      </c>
      <c r="I127">
        <v>5.0719572051876796</v>
      </c>
      <c r="J127" s="1">
        <v>3.9374494638866501E-7</v>
      </c>
      <c r="K127">
        <v>1.36030633895317</v>
      </c>
      <c r="L127">
        <v>0.34317415044255201</v>
      </c>
      <c r="M127">
        <v>3.9638951162228699</v>
      </c>
      <c r="N127" s="1">
        <v>7.3736659207009305E-5</v>
      </c>
      <c r="O127">
        <v>1.39015714204061</v>
      </c>
      <c r="P127">
        <v>0.22629438281834099</v>
      </c>
      <c r="Q127">
        <v>6.1431358778205496</v>
      </c>
      <c r="R127" s="1">
        <v>8.0908013970809796E-10</v>
      </c>
      <c r="T127" t="str">
        <f t="shared" si="4"/>
        <v>***</v>
      </c>
      <c r="U127" t="str">
        <f t="shared" si="5"/>
        <v>***</v>
      </c>
      <c r="V127" t="str">
        <f t="shared" si="6"/>
        <v>***</v>
      </c>
      <c r="W127" t="str">
        <f t="shared" si="7"/>
        <v>***</v>
      </c>
    </row>
    <row r="128" spans="1:23" x14ac:dyDescent="0.25">
      <c r="A128">
        <v>127</v>
      </c>
      <c r="B128" t="s">
        <v>439</v>
      </c>
      <c r="C128">
        <v>2.5241236461218901</v>
      </c>
      <c r="D128">
        <v>0.275518654303823</v>
      </c>
      <c r="E128">
        <v>9.1613529853352702</v>
      </c>
      <c r="F128" s="1">
        <v>5.1250658730530899E-20</v>
      </c>
      <c r="G128">
        <v>3.03639615411991</v>
      </c>
      <c r="H128">
        <v>0.36281555316206898</v>
      </c>
      <c r="I128">
        <v>8.3689801268347299</v>
      </c>
      <c r="J128" s="1">
        <v>5.8119050241996303E-17</v>
      </c>
      <c r="K128">
        <v>2.1660393103744</v>
      </c>
      <c r="L128">
        <v>0.43916387966410098</v>
      </c>
      <c r="M128">
        <v>4.9321891227282197</v>
      </c>
      <c r="N128" s="1">
        <v>8.13131295301017E-7</v>
      </c>
      <c r="O128">
        <v>2.5143201129678401</v>
      </c>
      <c r="P128">
        <v>0.27550032331554097</v>
      </c>
      <c r="Q128">
        <v>9.1263780844572508</v>
      </c>
      <c r="R128" s="1">
        <v>7.0829300568779102E-20</v>
      </c>
      <c r="T128" t="str">
        <f t="shared" si="4"/>
        <v>***</v>
      </c>
      <c r="U128" t="str">
        <f t="shared" si="5"/>
        <v>***</v>
      </c>
      <c r="V128" t="str">
        <f t="shared" si="6"/>
        <v>***</v>
      </c>
      <c r="W128" t="str">
        <f t="shared" si="7"/>
        <v>***</v>
      </c>
    </row>
    <row r="129" spans="1:23" x14ac:dyDescent="0.25">
      <c r="A129">
        <v>128</v>
      </c>
      <c r="B129" t="s">
        <v>442</v>
      </c>
      <c r="C129">
        <v>0.87594723553507803</v>
      </c>
      <c r="D129">
        <v>0.58891809037635001</v>
      </c>
      <c r="E129">
        <v>1.4873838142334901</v>
      </c>
      <c r="F129">
        <v>0.13691346930126</v>
      </c>
      <c r="G129">
        <v>1.4593890738408499</v>
      </c>
      <c r="H129">
        <v>0.72990659557801196</v>
      </c>
      <c r="I129">
        <v>1.9994189430295</v>
      </c>
      <c r="J129">
        <v>4.5563044019462699E-2</v>
      </c>
      <c r="K129">
        <v>0.39753614954709998</v>
      </c>
      <c r="L129">
        <v>1.0128338824130201</v>
      </c>
      <c r="M129">
        <v>0.39249886526306899</v>
      </c>
      <c r="N129">
        <v>0.69468964961731205</v>
      </c>
      <c r="O129">
        <v>0.86543088848604299</v>
      </c>
      <c r="P129">
        <v>0.58890885371910395</v>
      </c>
      <c r="Q129">
        <v>1.4695498004837799</v>
      </c>
      <c r="R129">
        <v>0.14168372462609199</v>
      </c>
      <c r="T129" t="str">
        <f t="shared" si="4"/>
        <v/>
      </c>
      <c r="U129" t="str">
        <f t="shared" si="5"/>
        <v>*</v>
      </c>
      <c r="V129" t="str">
        <f t="shared" si="6"/>
        <v/>
      </c>
      <c r="W129" t="str">
        <f t="shared" si="7"/>
        <v/>
      </c>
    </row>
    <row r="130" spans="1:23" x14ac:dyDescent="0.25">
      <c r="A130">
        <v>129</v>
      </c>
      <c r="B130" t="s">
        <v>443</v>
      </c>
      <c r="C130">
        <v>1.42890117187754</v>
      </c>
      <c r="D130">
        <v>0.46244234329176698</v>
      </c>
      <c r="E130">
        <v>3.0899012441341398</v>
      </c>
      <c r="F130">
        <v>2.0022305721446899E-3</v>
      </c>
      <c r="G130">
        <v>0.79745114147692997</v>
      </c>
      <c r="H130">
        <v>1.01643647245547</v>
      </c>
      <c r="I130">
        <v>0.78455581149157205</v>
      </c>
      <c r="J130">
        <v>0.43271404688160697</v>
      </c>
      <c r="K130">
        <v>1.83448343554935</v>
      </c>
      <c r="L130">
        <v>0.52615185162040401</v>
      </c>
      <c r="M130">
        <v>3.48660454182503</v>
      </c>
      <c r="N130">
        <v>4.8919414402582803E-4</v>
      </c>
      <c r="O130">
        <v>1.41738701887939</v>
      </c>
      <c r="P130">
        <v>0.46243311433689299</v>
      </c>
      <c r="Q130">
        <v>3.0650638436908899</v>
      </c>
      <c r="R130">
        <v>2.1762353645497501E-3</v>
      </c>
      <c r="T130" t="str">
        <f t="shared" si="4"/>
        <v>**</v>
      </c>
      <c r="U130" t="str">
        <f t="shared" si="5"/>
        <v/>
      </c>
      <c r="V130" t="str">
        <f t="shared" si="6"/>
        <v>***</v>
      </c>
      <c r="W130" t="str">
        <f t="shared" si="7"/>
        <v>**</v>
      </c>
    </row>
    <row r="131" spans="1:23" x14ac:dyDescent="0.25">
      <c r="A131">
        <v>130</v>
      </c>
      <c r="B131" t="s">
        <v>444</v>
      </c>
      <c r="C131">
        <v>1.8177724718927999</v>
      </c>
      <c r="D131">
        <v>0.396416638178198</v>
      </c>
      <c r="E131">
        <v>4.5855100337026498</v>
      </c>
      <c r="F131" s="1">
        <v>4.5287952400523401E-6</v>
      </c>
      <c r="G131">
        <v>2.2841772696461899</v>
      </c>
      <c r="H131">
        <v>0.53417722793812095</v>
      </c>
      <c r="I131">
        <v>4.2760663506060004</v>
      </c>
      <c r="J131" s="1">
        <v>1.90224550860948E-5</v>
      </c>
      <c r="K131">
        <v>1.5724428306540701</v>
      </c>
      <c r="L131">
        <v>0.60044775906704995</v>
      </c>
      <c r="M131">
        <v>2.6187837441466399</v>
      </c>
      <c r="N131">
        <v>8.8243869554215093E-3</v>
      </c>
      <c r="O131">
        <v>1.8050433648646</v>
      </c>
      <c r="P131">
        <v>0.39640375565271402</v>
      </c>
      <c r="Q131">
        <v>4.5535475865823596</v>
      </c>
      <c r="R131" s="1">
        <v>5.2748732603885502E-6</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445</v>
      </c>
      <c r="C132">
        <v>1.7097797587475501</v>
      </c>
      <c r="D132">
        <v>0.42581451879340099</v>
      </c>
      <c r="E132">
        <v>4.0153157848924996</v>
      </c>
      <c r="F132" s="1">
        <v>5.9366253303978101E-5</v>
      </c>
      <c r="G132">
        <v>1.61199798914981</v>
      </c>
      <c r="H132">
        <v>0.73245494793806998</v>
      </c>
      <c r="I132">
        <v>2.2008152087547899</v>
      </c>
      <c r="J132">
        <v>2.7749108470485302E-2</v>
      </c>
      <c r="K132">
        <v>1.92008714096168</v>
      </c>
      <c r="L132">
        <v>0.52705255433832499</v>
      </c>
      <c r="M132">
        <v>3.6430658103388001</v>
      </c>
      <c r="N132">
        <v>2.6940992162457502E-4</v>
      </c>
      <c r="O132">
        <v>1.6964528336051701</v>
      </c>
      <c r="P132">
        <v>0.42580008751249399</v>
      </c>
      <c r="Q132">
        <v>3.98415332302014</v>
      </c>
      <c r="R132" s="1">
        <v>6.7721140390854999E-5</v>
      </c>
      <c r="T132" t="str">
        <f t="shared" si="8"/>
        <v>***</v>
      </c>
      <c r="U132" t="str">
        <f t="shared" si="9"/>
        <v>*</v>
      </c>
      <c r="V132" t="str">
        <f t="shared" si="10"/>
        <v>***</v>
      </c>
      <c r="W132" t="str">
        <f t="shared" si="11"/>
        <v>***</v>
      </c>
    </row>
    <row r="133" spans="1:23" x14ac:dyDescent="0.25">
      <c r="A133">
        <v>132</v>
      </c>
      <c r="B133" t="s">
        <v>446</v>
      </c>
      <c r="C133">
        <v>-7.4678096620263507E-2</v>
      </c>
      <c r="D133">
        <v>1.0070903720289399</v>
      </c>
      <c r="E133">
        <v>-7.4152329020694699E-2</v>
      </c>
      <c r="F133">
        <v>0.94088917729606603</v>
      </c>
      <c r="G133">
        <v>0.94148668899266597</v>
      </c>
      <c r="H133">
        <v>1.0183556364044</v>
      </c>
      <c r="I133">
        <v>0.92451659846147205</v>
      </c>
      <c r="J133">
        <v>0.35521741357091502</v>
      </c>
      <c r="K133">
        <v>-13.5556871635837</v>
      </c>
      <c r="L133">
        <v>695.24385985038202</v>
      </c>
      <c r="M133">
        <v>-1.9497744527367501E-2</v>
      </c>
      <c r="N133">
        <v>0.98444403630853194</v>
      </c>
      <c r="O133">
        <v>-8.8074366876843502E-2</v>
      </c>
      <c r="P133">
        <v>1.0070859838626101</v>
      </c>
      <c r="Q133">
        <v>-8.7454664535236801E-2</v>
      </c>
      <c r="R133">
        <v>0.93031011976340094</v>
      </c>
      <c r="T133" t="str">
        <f t="shared" si="8"/>
        <v/>
      </c>
      <c r="U133" t="str">
        <f t="shared" si="9"/>
        <v/>
      </c>
      <c r="V133" t="str">
        <f t="shared" si="10"/>
        <v/>
      </c>
      <c r="W133" t="str">
        <f t="shared" si="11"/>
        <v/>
      </c>
    </row>
    <row r="134" spans="1:23" x14ac:dyDescent="0.25">
      <c r="A134">
        <v>133</v>
      </c>
      <c r="B134" t="s">
        <v>447</v>
      </c>
      <c r="C134">
        <v>1.5771645761009501</v>
      </c>
      <c r="D134">
        <v>0.46378750155592702</v>
      </c>
      <c r="E134">
        <v>3.4006189705626602</v>
      </c>
      <c r="F134">
        <v>6.7233472065919802E-4</v>
      </c>
      <c r="G134">
        <v>-12.821692333987601</v>
      </c>
      <c r="H134">
        <v>589.867961644248</v>
      </c>
      <c r="I134">
        <v>-2.1736546426843299E-2</v>
      </c>
      <c r="J134">
        <v>0.98265811082019705</v>
      </c>
      <c r="K134">
        <v>2.20911672741985</v>
      </c>
      <c r="L134">
        <v>0.47821483466361198</v>
      </c>
      <c r="M134">
        <v>4.6195068979275602</v>
      </c>
      <c r="N134" s="1">
        <v>3.8465309299557803E-6</v>
      </c>
      <c r="O134">
        <v>1.56387042286505</v>
      </c>
      <c r="P134">
        <v>0.46377190564974202</v>
      </c>
      <c r="Q134">
        <v>3.3720680442556601</v>
      </c>
      <c r="R134">
        <v>7.4606013774808897E-4</v>
      </c>
      <c r="T134" t="str">
        <f t="shared" si="8"/>
        <v>***</v>
      </c>
      <c r="U134" t="str">
        <f t="shared" si="9"/>
        <v/>
      </c>
      <c r="V134" t="str">
        <f t="shared" si="10"/>
        <v>***</v>
      </c>
      <c r="W134" t="str">
        <f t="shared" si="11"/>
        <v>***</v>
      </c>
    </row>
    <row r="135" spans="1:23" x14ac:dyDescent="0.25">
      <c r="A135">
        <v>134</v>
      </c>
      <c r="B135" t="s">
        <v>448</v>
      </c>
      <c r="C135">
        <v>1.0873657773828</v>
      </c>
      <c r="D135">
        <v>0.59044164865356596</v>
      </c>
      <c r="E135">
        <v>1.8416142896803001</v>
      </c>
      <c r="F135">
        <v>6.5531589332075202E-2</v>
      </c>
      <c r="G135">
        <v>0.96459148782390702</v>
      </c>
      <c r="H135">
        <v>1.0187081567910099</v>
      </c>
      <c r="I135">
        <v>0.94687716142612299</v>
      </c>
      <c r="J135">
        <v>0.34370137693852898</v>
      </c>
      <c r="K135">
        <v>1.31402359350468</v>
      </c>
      <c r="L135">
        <v>0.72731264881678304</v>
      </c>
      <c r="M135">
        <v>1.80668326838861</v>
      </c>
      <c r="N135">
        <v>7.0811677948650495E-2</v>
      </c>
      <c r="O135">
        <v>1.0736385874612799</v>
      </c>
      <c r="P135">
        <v>0.59043132337913495</v>
      </c>
      <c r="Q135">
        <v>1.81839706829352</v>
      </c>
      <c r="R135">
        <v>6.9003466136834196E-2</v>
      </c>
      <c r="T135" t="str">
        <f t="shared" si="8"/>
        <v>^</v>
      </c>
      <c r="U135" t="str">
        <f t="shared" si="9"/>
        <v/>
      </c>
      <c r="V135" t="str">
        <f t="shared" si="10"/>
        <v>^</v>
      </c>
      <c r="W135" t="str">
        <f t="shared" si="11"/>
        <v>^</v>
      </c>
    </row>
    <row r="136" spans="1:23" x14ac:dyDescent="0.25">
      <c r="A136">
        <v>135</v>
      </c>
      <c r="B136" t="s">
        <v>449</v>
      </c>
      <c r="C136">
        <v>1.6441530445982</v>
      </c>
      <c r="D136">
        <v>0.46453937822682601</v>
      </c>
      <c r="E136">
        <v>3.5393189935243501</v>
      </c>
      <c r="F136">
        <v>4.0116077482123101E-4</v>
      </c>
      <c r="G136">
        <v>2.1489315028784302</v>
      </c>
      <c r="H136">
        <v>0.61117855575299596</v>
      </c>
      <c r="I136">
        <v>3.516045323663</v>
      </c>
      <c r="J136">
        <v>4.3802620159030098E-4</v>
      </c>
      <c r="K136">
        <v>1.34070346681502</v>
      </c>
      <c r="L136">
        <v>0.727599542430862</v>
      </c>
      <c r="M136">
        <v>1.84263923852374</v>
      </c>
      <c r="N136">
        <v>6.5381700900762701E-2</v>
      </c>
      <c r="O136">
        <v>1.63011903173842</v>
      </c>
      <c r="P136">
        <v>0.46452405200048802</v>
      </c>
      <c r="Q136">
        <v>3.50922417196325</v>
      </c>
      <c r="R136">
        <v>4.4941593988879997E-4</v>
      </c>
      <c r="T136" t="str">
        <f t="shared" si="8"/>
        <v>***</v>
      </c>
      <c r="U136" t="str">
        <f t="shared" si="9"/>
        <v>***</v>
      </c>
      <c r="V136" t="str">
        <f t="shared" si="10"/>
        <v>^</v>
      </c>
      <c r="W136" t="str">
        <f t="shared" si="11"/>
        <v>***</v>
      </c>
    </row>
    <row r="137" spans="1:23" x14ac:dyDescent="0.25">
      <c r="A137">
        <v>136</v>
      </c>
      <c r="B137" t="s">
        <v>450</v>
      </c>
      <c r="C137">
        <v>1.1498806421827701</v>
      </c>
      <c r="D137">
        <v>0.59101256721672102</v>
      </c>
      <c r="E137">
        <v>1.9456111527339399</v>
      </c>
      <c r="F137">
        <v>5.1701466306606297E-2</v>
      </c>
      <c r="G137">
        <v>1.05714006156468</v>
      </c>
      <c r="H137">
        <v>1.0201594817101101</v>
      </c>
      <c r="I137">
        <v>1.03624980262163</v>
      </c>
      <c r="J137">
        <v>0.30008561792529298</v>
      </c>
      <c r="K137">
        <v>1.3629742715186499</v>
      </c>
      <c r="L137">
        <v>0.72786542062333104</v>
      </c>
      <c r="M137">
        <v>1.8725635713693101</v>
      </c>
      <c r="N137">
        <v>6.1128675683638202E-2</v>
      </c>
      <c r="O137">
        <v>1.1364942633519699</v>
      </c>
      <c r="P137">
        <v>0.59100641900749196</v>
      </c>
      <c r="Q137">
        <v>1.92298125164283</v>
      </c>
      <c r="R137">
        <v>5.4482404452013203E-2</v>
      </c>
      <c r="T137" t="str">
        <f t="shared" si="8"/>
        <v>^</v>
      </c>
      <c r="U137" t="str">
        <f t="shared" si="9"/>
        <v/>
      </c>
      <c r="V137" t="str">
        <f t="shared" si="10"/>
        <v>^</v>
      </c>
      <c r="W137" t="str">
        <f t="shared" si="11"/>
        <v>^</v>
      </c>
    </row>
    <row r="138" spans="1:23" x14ac:dyDescent="0.25">
      <c r="A138">
        <v>137</v>
      </c>
      <c r="B138" t="s">
        <v>451</v>
      </c>
      <c r="C138">
        <v>1.90693085963534</v>
      </c>
      <c r="D138">
        <v>0.42814729823436898</v>
      </c>
      <c r="E138">
        <v>4.4539130983642901</v>
      </c>
      <c r="F138" s="1">
        <v>8.4319239665359394E-6</v>
      </c>
      <c r="G138">
        <v>1.8167979182128999</v>
      </c>
      <c r="H138">
        <v>0.73666430864293497</v>
      </c>
      <c r="I138">
        <v>2.4662494122455301</v>
      </c>
      <c r="J138">
        <v>1.36536226023109E-2</v>
      </c>
      <c r="K138">
        <v>2.1203604754084</v>
      </c>
      <c r="L138">
        <v>0.52995386481032702</v>
      </c>
      <c r="M138">
        <v>4.0010284219123298</v>
      </c>
      <c r="N138" s="1">
        <v>6.3067781248652398E-5</v>
      </c>
      <c r="O138">
        <v>1.89366116528158</v>
      </c>
      <c r="P138">
        <v>0.428146496800485</v>
      </c>
      <c r="Q138">
        <v>4.4229280852063502</v>
      </c>
      <c r="R138" s="1">
        <v>9.7372159819291595E-6</v>
      </c>
      <c r="T138" t="str">
        <f t="shared" si="8"/>
        <v>***</v>
      </c>
      <c r="U138" t="str">
        <f t="shared" si="9"/>
        <v>*</v>
      </c>
      <c r="V138" t="str">
        <f t="shared" si="10"/>
        <v>***</v>
      </c>
      <c r="W138" t="str">
        <f t="shared" si="11"/>
        <v>***</v>
      </c>
    </row>
    <row r="139" spans="1:23" x14ac:dyDescent="0.25">
      <c r="A139">
        <v>138</v>
      </c>
      <c r="B139" t="s">
        <v>452</v>
      </c>
      <c r="C139">
        <v>0.82963076763494004</v>
      </c>
      <c r="D139">
        <v>0.71883389314118196</v>
      </c>
      <c r="E139">
        <v>1.15413418252942</v>
      </c>
      <c r="F139">
        <v>0.248445161167198</v>
      </c>
      <c r="G139">
        <v>1.1495579048194</v>
      </c>
      <c r="H139">
        <v>1.02154528922759</v>
      </c>
      <c r="I139">
        <v>1.1253127168631001</v>
      </c>
      <c r="J139">
        <v>0.26045654278276298</v>
      </c>
      <c r="K139">
        <v>0.75412805419227003</v>
      </c>
      <c r="L139">
        <v>1.0152162121367201</v>
      </c>
      <c r="M139">
        <v>0.74282507034148004</v>
      </c>
      <c r="N139">
        <v>0.45758759502722401</v>
      </c>
      <c r="O139">
        <v>0.81524290317260795</v>
      </c>
      <c r="P139">
        <v>0.71883601859263901</v>
      </c>
      <c r="Q139">
        <v>1.1341152670239301</v>
      </c>
      <c r="R139">
        <v>0.25674620040322799</v>
      </c>
      <c r="T139" t="str">
        <f t="shared" si="8"/>
        <v/>
      </c>
      <c r="U139" t="str">
        <f t="shared" si="9"/>
        <v/>
      </c>
      <c r="V139" t="str">
        <f t="shared" si="10"/>
        <v/>
      </c>
      <c r="W139" t="str">
        <f t="shared" si="11"/>
        <v/>
      </c>
    </row>
    <row r="140" spans="1:23" x14ac:dyDescent="0.25">
      <c r="A140">
        <v>139</v>
      </c>
      <c r="B140" t="s">
        <v>453</v>
      </c>
      <c r="C140">
        <v>1.56810345254996</v>
      </c>
      <c r="D140">
        <v>0.51706111824773504</v>
      </c>
      <c r="E140">
        <v>3.0327235934198602</v>
      </c>
      <c r="F140">
        <v>2.423574778441E-3</v>
      </c>
      <c r="G140">
        <v>1.18012862285121</v>
      </c>
      <c r="H140">
        <v>1.02211589996407</v>
      </c>
      <c r="I140">
        <v>1.1545937431290301</v>
      </c>
      <c r="J140">
        <v>0.24825683010454899</v>
      </c>
      <c r="K140">
        <v>1.9085382248892699</v>
      </c>
      <c r="L140">
        <v>0.60437552985315302</v>
      </c>
      <c r="M140">
        <v>3.15786813101615</v>
      </c>
      <c r="N140">
        <v>1.5892743187643601E-3</v>
      </c>
      <c r="O140">
        <v>1.5537108105058099</v>
      </c>
      <c r="P140">
        <v>0.51706604969862602</v>
      </c>
      <c r="Q140">
        <v>3.0048594592729398</v>
      </c>
      <c r="R140">
        <v>2.65703590264202E-3</v>
      </c>
      <c r="T140" t="str">
        <f t="shared" si="8"/>
        <v>**</v>
      </c>
      <c r="U140" t="str">
        <f t="shared" si="9"/>
        <v/>
      </c>
      <c r="V140" t="str">
        <f t="shared" si="10"/>
        <v>**</v>
      </c>
      <c r="W140" t="str">
        <f t="shared" si="11"/>
        <v>**</v>
      </c>
    </row>
    <row r="141" spans="1:23" x14ac:dyDescent="0.25">
      <c r="A141">
        <v>140</v>
      </c>
      <c r="B141" t="s">
        <v>454</v>
      </c>
      <c r="C141">
        <v>1.6095956343943001</v>
      </c>
      <c r="D141">
        <v>0.51756098616959201</v>
      </c>
      <c r="E141">
        <v>3.10996322637595</v>
      </c>
      <c r="F141">
        <v>1.87110637228481E-3</v>
      </c>
      <c r="G141">
        <v>1.2222829314362</v>
      </c>
      <c r="H141">
        <v>1.0226598220484799</v>
      </c>
      <c r="I141">
        <v>1.1951999140709899</v>
      </c>
      <c r="J141">
        <v>0.232008932125748</v>
      </c>
      <c r="K141">
        <v>1.9509976193763701</v>
      </c>
      <c r="L141">
        <v>0.60513979289253295</v>
      </c>
      <c r="M141">
        <v>3.2240444973065099</v>
      </c>
      <c r="N141">
        <v>1.26393758092058E-3</v>
      </c>
      <c r="O141">
        <v>1.59375565883049</v>
      </c>
      <c r="P141">
        <v>0.51757705311256796</v>
      </c>
      <c r="Q141">
        <v>3.0792625933589499</v>
      </c>
      <c r="R141">
        <v>2.07513686390672E-3</v>
      </c>
      <c r="T141" t="str">
        <f t="shared" si="8"/>
        <v>**</v>
      </c>
      <c r="U141" t="str">
        <f t="shared" si="9"/>
        <v/>
      </c>
      <c r="V141" t="str">
        <f t="shared" si="10"/>
        <v>**</v>
      </c>
      <c r="W141" t="str">
        <f t="shared" si="11"/>
        <v>**</v>
      </c>
    </row>
    <row r="142" spans="1:23" x14ac:dyDescent="0.25">
      <c r="A142">
        <v>141</v>
      </c>
      <c r="B142" t="s">
        <v>455</v>
      </c>
      <c r="C142">
        <v>1.65859747760516</v>
      </c>
      <c r="D142">
        <v>0.51811977155236599</v>
      </c>
      <c r="E142">
        <v>3.2011854568602001</v>
      </c>
      <c r="F142">
        <v>1.3686341173904299E-3</v>
      </c>
      <c r="G142">
        <v>1.2626884341533999</v>
      </c>
      <c r="H142">
        <v>1.0232688398141101</v>
      </c>
      <c r="I142">
        <v>1.23397526145992</v>
      </c>
      <c r="J142">
        <v>0.21721212270554199</v>
      </c>
      <c r="K142">
        <v>2.0071757468167299</v>
      </c>
      <c r="L142">
        <v>0.60599582866678903</v>
      </c>
      <c r="M142">
        <v>3.3121939984844202</v>
      </c>
      <c r="N142">
        <v>9.2567330981310899E-4</v>
      </c>
      <c r="O142">
        <v>1.6410036751568999</v>
      </c>
      <c r="P142">
        <v>0.51814736976096298</v>
      </c>
      <c r="Q142">
        <v>3.1670597419300699</v>
      </c>
      <c r="R142">
        <v>1.5398867993709701E-3</v>
      </c>
      <c r="T142" t="str">
        <f t="shared" si="8"/>
        <v>**</v>
      </c>
      <c r="U142" t="str">
        <f t="shared" si="9"/>
        <v/>
      </c>
      <c r="V142" t="str">
        <f t="shared" si="10"/>
        <v>***</v>
      </c>
      <c r="W142" t="str">
        <f t="shared" si="11"/>
        <v>**</v>
      </c>
    </row>
    <row r="143" spans="1:23" x14ac:dyDescent="0.25">
      <c r="A143">
        <v>142</v>
      </c>
      <c r="B143" t="s">
        <v>456</v>
      </c>
      <c r="C143">
        <v>1.40489499196507</v>
      </c>
      <c r="D143">
        <v>0.59348654115309496</v>
      </c>
      <c r="E143">
        <v>2.36718930345998</v>
      </c>
      <c r="F143">
        <v>1.7923762315278501E-2</v>
      </c>
      <c r="G143">
        <v>1.3073544747808401</v>
      </c>
      <c r="H143">
        <v>1.02395775192696</v>
      </c>
      <c r="I143">
        <v>1.27676603094274</v>
      </c>
      <c r="J143">
        <v>0.201684861529526</v>
      </c>
      <c r="K143">
        <v>1.63364476140562</v>
      </c>
      <c r="L143">
        <v>0.73116539274264403</v>
      </c>
      <c r="M143">
        <v>2.2343026319636401</v>
      </c>
      <c r="N143">
        <v>2.54631672830508E-2</v>
      </c>
      <c r="O143">
        <v>1.3864634648896701</v>
      </c>
      <c r="P143">
        <v>0.59351312015311797</v>
      </c>
      <c r="Q143">
        <v>2.3360283333449798</v>
      </c>
      <c r="R143">
        <v>1.9489764898620102E-2</v>
      </c>
      <c r="T143" t="str">
        <f t="shared" si="8"/>
        <v>*</v>
      </c>
      <c r="U143" t="str">
        <f t="shared" si="9"/>
        <v/>
      </c>
      <c r="V143" t="str">
        <f t="shared" si="10"/>
        <v>*</v>
      </c>
      <c r="W143" t="str">
        <f t="shared" si="11"/>
        <v>*</v>
      </c>
    </row>
    <row r="144" spans="1:23" x14ac:dyDescent="0.25">
      <c r="A144">
        <v>143</v>
      </c>
      <c r="B144" t="s">
        <v>457</v>
      </c>
      <c r="C144">
        <v>1.4403175124854399</v>
      </c>
      <c r="D144">
        <v>0.59389860375427606</v>
      </c>
      <c r="E144">
        <v>2.4251909389592901</v>
      </c>
      <c r="F144">
        <v>1.5300337186719099E-2</v>
      </c>
      <c r="G144">
        <v>-12.775497099165401</v>
      </c>
      <c r="H144">
        <v>694.47912570813901</v>
      </c>
      <c r="I144">
        <v>-1.83957971179315E-2</v>
      </c>
      <c r="J144">
        <v>0.985323105290561</v>
      </c>
      <c r="K144">
        <v>2.0971118561451298</v>
      </c>
      <c r="L144">
        <v>0.607604266563883</v>
      </c>
      <c r="M144">
        <v>3.4514435983221401</v>
      </c>
      <c r="N144">
        <v>5.5759628496888805E-4</v>
      </c>
      <c r="O144">
        <v>1.4222703345723899</v>
      </c>
      <c r="P144">
        <v>0.59392709158837398</v>
      </c>
      <c r="Q144">
        <v>2.3946884301383302</v>
      </c>
      <c r="R144">
        <v>1.6634493756503801E-2</v>
      </c>
      <c r="T144" t="str">
        <f t="shared" si="8"/>
        <v>*</v>
      </c>
      <c r="U144" t="str">
        <f t="shared" si="9"/>
        <v/>
      </c>
      <c r="V144" t="str">
        <f t="shared" si="10"/>
        <v>***</v>
      </c>
      <c r="W144" t="str">
        <f t="shared" si="11"/>
        <v>*</v>
      </c>
    </row>
    <row r="145" spans="1:23" x14ac:dyDescent="0.25">
      <c r="A145">
        <v>144</v>
      </c>
      <c r="B145" t="s">
        <v>458</v>
      </c>
      <c r="C145">
        <v>1.0553375853214899</v>
      </c>
      <c r="D145">
        <v>0.72086819759241305</v>
      </c>
      <c r="E145">
        <v>1.46398133368367</v>
      </c>
      <c r="F145">
        <v>0.14319904862431099</v>
      </c>
      <c r="G145">
        <v>-12.775497099165401</v>
      </c>
      <c r="H145">
        <v>694.47912570814594</v>
      </c>
      <c r="I145">
        <v>-1.8395797117931299E-2</v>
      </c>
      <c r="J145">
        <v>0.985323105290562</v>
      </c>
      <c r="K145">
        <v>1.7233390332859599</v>
      </c>
      <c r="L145">
        <v>0.73259374705385405</v>
      </c>
      <c r="M145">
        <v>2.3523802110192999</v>
      </c>
      <c r="N145">
        <v>1.8653696935400699E-2</v>
      </c>
      <c r="O145">
        <v>1.0368308052094499</v>
      </c>
      <c r="P145">
        <v>0.72089624803736996</v>
      </c>
      <c r="Q145">
        <v>1.4382524642515699</v>
      </c>
      <c r="R145">
        <v>0.150362434113855</v>
      </c>
      <c r="T145" t="str">
        <f t="shared" si="8"/>
        <v/>
      </c>
      <c r="U145" t="str">
        <f t="shared" si="9"/>
        <v/>
      </c>
      <c r="V145" t="str">
        <f t="shared" si="10"/>
        <v>*</v>
      </c>
      <c r="W145" t="str">
        <f t="shared" si="11"/>
        <v/>
      </c>
    </row>
    <row r="146" spans="1:23" x14ac:dyDescent="0.25">
      <c r="A146">
        <v>145</v>
      </c>
      <c r="B146" t="s">
        <v>459</v>
      </c>
      <c r="C146">
        <v>1.50308072388265</v>
      </c>
      <c r="D146">
        <v>0.59467655478820303</v>
      </c>
      <c r="E146">
        <v>2.5275600858654701</v>
      </c>
      <c r="F146">
        <v>1.1485816835404899E-2</v>
      </c>
      <c r="G146">
        <v>1.3484295152491099</v>
      </c>
      <c r="H146">
        <v>1.0246855016255101</v>
      </c>
      <c r="I146">
        <v>1.31594475876747</v>
      </c>
      <c r="J146">
        <v>0.18819258445053899</v>
      </c>
      <c r="K146">
        <v>1.77307008105946</v>
      </c>
      <c r="L146">
        <v>0.73327451635404794</v>
      </c>
      <c r="M146">
        <v>2.4180167747754702</v>
      </c>
      <c r="N146">
        <v>1.56053573863213E-2</v>
      </c>
      <c r="O146">
        <v>1.48461013477813</v>
      </c>
      <c r="P146">
        <v>0.59471141362301705</v>
      </c>
      <c r="Q146">
        <v>2.4963538630170201</v>
      </c>
      <c r="R146">
        <v>1.2547735876756399E-2</v>
      </c>
      <c r="T146" t="str">
        <f t="shared" si="8"/>
        <v>*</v>
      </c>
      <c r="U146" t="str">
        <f t="shared" si="9"/>
        <v/>
      </c>
      <c r="V146" t="str">
        <f t="shared" si="10"/>
        <v>*</v>
      </c>
      <c r="W146" t="str">
        <f t="shared" si="11"/>
        <v>*</v>
      </c>
    </row>
    <row r="147" spans="1:23" x14ac:dyDescent="0.25">
      <c r="A147">
        <v>146</v>
      </c>
      <c r="B147" t="s">
        <v>460</v>
      </c>
      <c r="C147">
        <v>1.5564988794180199</v>
      </c>
      <c r="D147">
        <v>0.59512708409772697</v>
      </c>
      <c r="E147">
        <v>2.61540588726159</v>
      </c>
      <c r="F147">
        <v>8.91214780710777E-3</v>
      </c>
      <c r="G147">
        <v>2.5572471090821201</v>
      </c>
      <c r="H147">
        <v>0.62261800190251304</v>
      </c>
      <c r="I147">
        <v>4.1072489090710897</v>
      </c>
      <c r="J147" s="1">
        <v>4.0039967184382897E-5</v>
      </c>
      <c r="K147">
        <v>-13.5034859205955</v>
      </c>
      <c r="L147">
        <v>899.93908212275198</v>
      </c>
      <c r="M147">
        <v>-1.50048888739712E-2</v>
      </c>
      <c r="N147">
        <v>0.98802828006476795</v>
      </c>
      <c r="O147">
        <v>1.5375866492293899</v>
      </c>
      <c r="P147">
        <v>0.59516974039190795</v>
      </c>
      <c r="Q147">
        <v>2.58344224324463</v>
      </c>
      <c r="R147">
        <v>9.7819844020283694E-3</v>
      </c>
      <c r="T147" t="str">
        <f t="shared" si="8"/>
        <v>**</v>
      </c>
      <c r="U147" t="str">
        <f t="shared" si="9"/>
        <v>***</v>
      </c>
      <c r="V147" t="str">
        <f t="shared" si="10"/>
        <v/>
      </c>
      <c r="W147" t="str">
        <f t="shared" si="11"/>
        <v>**</v>
      </c>
    </row>
    <row r="148" spans="1:23" x14ac:dyDescent="0.25">
      <c r="A148">
        <v>147</v>
      </c>
      <c r="B148" t="s">
        <v>461</v>
      </c>
      <c r="C148">
        <v>2.1384912184214402</v>
      </c>
      <c r="D148">
        <v>0.47114063097866399</v>
      </c>
      <c r="E148">
        <v>4.5389658157465904</v>
      </c>
      <c r="F148" s="1">
        <v>5.6530798687549498E-6</v>
      </c>
      <c r="G148">
        <v>2.2358182609706598</v>
      </c>
      <c r="H148">
        <v>0.74752718160007103</v>
      </c>
      <c r="I148">
        <v>2.9909524576550099</v>
      </c>
      <c r="J148">
        <v>2.7810878800973802E-3</v>
      </c>
      <c r="K148">
        <v>2.2682967573764699</v>
      </c>
      <c r="L148">
        <v>0.61030254658991101</v>
      </c>
      <c r="M148">
        <v>3.7166758848552601</v>
      </c>
      <c r="N148">
        <v>2.01861130852719E-4</v>
      </c>
      <c r="O148">
        <v>2.11956166064562</v>
      </c>
      <c r="P148">
        <v>0.47119856338376198</v>
      </c>
      <c r="Q148">
        <v>4.4982345562021004</v>
      </c>
      <c r="R148" s="1">
        <v>6.8520077889959198E-6</v>
      </c>
      <c r="T148" t="str">
        <f t="shared" si="8"/>
        <v>***</v>
      </c>
      <c r="U148" t="str">
        <f t="shared" si="9"/>
        <v>**</v>
      </c>
      <c r="V148" t="str">
        <f t="shared" si="10"/>
        <v>***</v>
      </c>
      <c r="W148" t="str">
        <f t="shared" si="11"/>
        <v>***</v>
      </c>
    </row>
    <row r="149" spans="1:23" x14ac:dyDescent="0.25">
      <c r="A149">
        <v>148</v>
      </c>
      <c r="B149" t="s">
        <v>462</v>
      </c>
      <c r="C149">
        <v>1.6661055679444301</v>
      </c>
      <c r="D149">
        <v>0.59668448438298005</v>
      </c>
      <c r="E149">
        <v>2.7922723173660402</v>
      </c>
      <c r="F149">
        <v>5.2339287420221803E-3</v>
      </c>
      <c r="G149">
        <v>1.5868015480407101</v>
      </c>
      <c r="H149">
        <v>1.0303593880664501</v>
      </c>
      <c r="I149">
        <v>1.5400466734412701</v>
      </c>
      <c r="J149">
        <v>0.123548976944354</v>
      </c>
      <c r="K149">
        <v>1.89806513197015</v>
      </c>
      <c r="L149">
        <v>0.73493865368209998</v>
      </c>
      <c r="M149">
        <v>2.5826170966252699</v>
      </c>
      <c r="N149">
        <v>9.8054081121251597E-3</v>
      </c>
      <c r="O149">
        <v>1.64536544197909</v>
      </c>
      <c r="P149">
        <v>0.596731277679171</v>
      </c>
      <c r="Q149">
        <v>2.75729713444602</v>
      </c>
      <c r="R149">
        <v>5.8281364642277702E-3</v>
      </c>
      <c r="T149" t="str">
        <f t="shared" si="8"/>
        <v>**</v>
      </c>
      <c r="U149" t="str">
        <f t="shared" si="9"/>
        <v/>
      </c>
      <c r="V149" t="str">
        <f t="shared" si="10"/>
        <v>**</v>
      </c>
      <c r="W149" t="str">
        <f t="shared" si="11"/>
        <v>**</v>
      </c>
    </row>
    <row r="150" spans="1:23" x14ac:dyDescent="0.25">
      <c r="A150">
        <v>149</v>
      </c>
      <c r="B150" t="s">
        <v>463</v>
      </c>
      <c r="C150">
        <v>2.0404419595712402</v>
      </c>
      <c r="D150">
        <v>0.52304228695634702</v>
      </c>
      <c r="E150">
        <v>3.9011032386020701</v>
      </c>
      <c r="F150" s="1">
        <v>9.57553009871253E-5</v>
      </c>
      <c r="G150">
        <v>2.4203632015715399</v>
      </c>
      <c r="H150">
        <v>0.75141778282424498</v>
      </c>
      <c r="I150">
        <v>3.2210619137525298</v>
      </c>
      <c r="J150">
        <v>1.27716554015062E-3</v>
      </c>
      <c r="K150">
        <v>1.95833403359041</v>
      </c>
      <c r="L150">
        <v>0.73578487830469097</v>
      </c>
      <c r="M150">
        <v>2.6615578701516398</v>
      </c>
      <c r="N150">
        <v>7.7779969395790002E-3</v>
      </c>
      <c r="O150">
        <v>2.01864394404907</v>
      </c>
      <c r="P150">
        <v>0.52313074437029905</v>
      </c>
      <c r="Q150">
        <v>3.8587752025145301</v>
      </c>
      <c r="R150">
        <v>1.13956696214689E-4</v>
      </c>
      <c r="T150" t="str">
        <f t="shared" si="8"/>
        <v>***</v>
      </c>
      <c r="U150" t="str">
        <f t="shared" si="9"/>
        <v>**</v>
      </c>
      <c r="V150" t="str">
        <f t="shared" si="10"/>
        <v>**</v>
      </c>
      <c r="W150" t="str">
        <f t="shared" si="11"/>
        <v>***</v>
      </c>
    </row>
    <row r="151" spans="1:23" x14ac:dyDescent="0.25">
      <c r="A151">
        <v>150</v>
      </c>
      <c r="B151" t="s">
        <v>464</v>
      </c>
      <c r="C151">
        <v>1.8131850537212499</v>
      </c>
      <c r="D151">
        <v>0.59809079667453902</v>
      </c>
      <c r="E151">
        <v>3.0316217266722498</v>
      </c>
      <c r="F151">
        <v>2.43243821537699E-3</v>
      </c>
      <c r="G151">
        <v>-12.706052780421899</v>
      </c>
      <c r="H151">
        <v>825.50639898605198</v>
      </c>
      <c r="I151">
        <v>-1.5391828332316299E-2</v>
      </c>
      <c r="J151">
        <v>0.98771958270199101</v>
      </c>
      <c r="K151">
        <v>2.4574844360130101</v>
      </c>
      <c r="L151">
        <v>0.61370209872548098</v>
      </c>
      <c r="M151">
        <v>4.0043604887723898</v>
      </c>
      <c r="N151" s="1">
        <v>6.2185476520433005E-5</v>
      </c>
      <c r="O151">
        <v>1.7923907256488201</v>
      </c>
      <c r="P151">
        <v>0.59819061175022004</v>
      </c>
      <c r="Q151">
        <v>2.99635382174344</v>
      </c>
      <c r="R151">
        <v>2.7322920151201802E-3</v>
      </c>
      <c r="T151" t="str">
        <f t="shared" si="8"/>
        <v>**</v>
      </c>
      <c r="U151" t="str">
        <f t="shared" si="9"/>
        <v/>
      </c>
      <c r="V151" t="str">
        <f t="shared" si="10"/>
        <v>***</v>
      </c>
      <c r="W151" t="str">
        <f t="shared" si="11"/>
        <v>**</v>
      </c>
    </row>
    <row r="152" spans="1:23" x14ac:dyDescent="0.25">
      <c r="A152">
        <v>151</v>
      </c>
      <c r="B152" t="s">
        <v>465</v>
      </c>
      <c r="C152">
        <v>0.73602319580737297</v>
      </c>
      <c r="D152">
        <v>1.01202058120806</v>
      </c>
      <c r="E152">
        <v>0.72728085720230395</v>
      </c>
      <c r="F152">
        <v>0.46705392238617699</v>
      </c>
      <c r="G152">
        <v>1.7797275982981999</v>
      </c>
      <c r="H152">
        <v>1.0333935815372099</v>
      </c>
      <c r="I152">
        <v>1.7222166172648301</v>
      </c>
      <c r="J152">
        <v>8.5030285731779801E-2</v>
      </c>
      <c r="K152">
        <v>-13.4565758909987</v>
      </c>
      <c r="L152">
        <v>1005.44862344775</v>
      </c>
      <c r="M152">
        <v>-1.3383653403249301E-2</v>
      </c>
      <c r="N152">
        <v>0.98932170836983901</v>
      </c>
      <c r="O152">
        <v>0.71500474508557599</v>
      </c>
      <c r="P152">
        <v>1.0120873402289501</v>
      </c>
      <c r="Q152">
        <v>0.70646545674983796</v>
      </c>
      <c r="R152">
        <v>0.47989872712659598</v>
      </c>
      <c r="T152" t="str">
        <f t="shared" si="8"/>
        <v/>
      </c>
      <c r="U152" t="str">
        <f t="shared" si="9"/>
        <v>^</v>
      </c>
      <c r="V152" t="str">
        <f t="shared" si="10"/>
        <v/>
      </c>
      <c r="W152" t="str">
        <f t="shared" si="11"/>
        <v/>
      </c>
    </row>
    <row r="153" spans="1:23" x14ac:dyDescent="0.25">
      <c r="A153">
        <v>152</v>
      </c>
      <c r="B153" t="s">
        <v>466</v>
      </c>
      <c r="C153">
        <v>0.74966035501625095</v>
      </c>
      <c r="D153">
        <v>1.0121702492370901</v>
      </c>
      <c r="E153">
        <v>0.74064650248443598</v>
      </c>
      <c r="F153">
        <v>0.458907804327156</v>
      </c>
      <c r="G153">
        <v>1.82123706942582</v>
      </c>
      <c r="H153">
        <v>1.03480516654864</v>
      </c>
      <c r="I153">
        <v>1.7599806497875901</v>
      </c>
      <c r="J153">
        <v>7.8411087512030103E-2</v>
      </c>
      <c r="K153">
        <v>-13.4565758909986</v>
      </c>
      <c r="L153">
        <v>1005.44862344771</v>
      </c>
      <c r="M153">
        <v>-1.33836534032497E-2</v>
      </c>
      <c r="N153">
        <v>0.98932170836983802</v>
      </c>
      <c r="O153">
        <v>0.72819665778322096</v>
      </c>
      <c r="P153">
        <v>1.0122388928258601</v>
      </c>
      <c r="Q153">
        <v>0.71939209503235102</v>
      </c>
      <c r="R153">
        <v>0.47189936607995497</v>
      </c>
      <c r="T153" t="str">
        <f t="shared" si="8"/>
        <v/>
      </c>
      <c r="U153" t="str">
        <f t="shared" si="9"/>
        <v>^</v>
      </c>
      <c r="V153" t="str">
        <f t="shared" si="10"/>
        <v/>
      </c>
      <c r="W153" t="str">
        <f t="shared" si="11"/>
        <v/>
      </c>
    </row>
    <row r="154" spans="1:23" x14ac:dyDescent="0.25">
      <c r="A154">
        <v>153</v>
      </c>
      <c r="B154" t="s">
        <v>467</v>
      </c>
      <c r="C154">
        <v>0.77146258725762995</v>
      </c>
      <c r="D154">
        <v>1.0123741584027499</v>
      </c>
      <c r="E154">
        <v>0.76203306934936799</v>
      </c>
      <c r="F154">
        <v>0.446040267439334</v>
      </c>
      <c r="G154">
        <v>-12.7054632581806</v>
      </c>
      <c r="H154">
        <v>868.16133639774898</v>
      </c>
      <c r="I154">
        <v>-1.4634910270133901E-2</v>
      </c>
      <c r="J154">
        <v>0.98832344786336701</v>
      </c>
      <c r="K154">
        <v>1.39747880375046</v>
      </c>
      <c r="L154">
        <v>1.02147621025686</v>
      </c>
      <c r="M154">
        <v>1.36809725935669</v>
      </c>
      <c r="N154">
        <v>0.17128163447049499</v>
      </c>
      <c r="O154">
        <v>0.75020045481322895</v>
      </c>
      <c r="P154">
        <v>1.0124439677382699</v>
      </c>
      <c r="Q154">
        <v>0.74097972699578196</v>
      </c>
      <c r="R154">
        <v>0.45870573252694502</v>
      </c>
      <c r="T154" t="str">
        <f t="shared" si="8"/>
        <v/>
      </c>
      <c r="U154" t="str">
        <f t="shared" si="9"/>
        <v/>
      </c>
      <c r="V154" t="str">
        <f t="shared" si="10"/>
        <v/>
      </c>
      <c r="W154" t="str">
        <f t="shared" si="11"/>
        <v/>
      </c>
    </row>
    <row r="155" spans="1:23" x14ac:dyDescent="0.25">
      <c r="A155">
        <v>154</v>
      </c>
      <c r="B155" t="s">
        <v>468</v>
      </c>
      <c r="C155">
        <v>0.788723098649735</v>
      </c>
      <c r="D155">
        <v>1.0125639978632399</v>
      </c>
      <c r="E155">
        <v>0.77893654160540404</v>
      </c>
      <c r="F155">
        <v>0.43601709705130398</v>
      </c>
      <c r="G155">
        <v>1.8871988101218999</v>
      </c>
      <c r="H155">
        <v>1.0366071737475999</v>
      </c>
      <c r="I155">
        <v>1.82055349211911</v>
      </c>
      <c r="J155">
        <v>6.8674757932704805E-2</v>
      </c>
      <c r="K155">
        <v>-13.460765652300999</v>
      </c>
      <c r="L155">
        <v>1018.13153414371</v>
      </c>
      <c r="M155">
        <v>-1.32210477731858E-2</v>
      </c>
      <c r="N155">
        <v>0.98945143741297403</v>
      </c>
      <c r="O155">
        <v>0.76658296172307705</v>
      </c>
      <c r="P155">
        <v>1.01263359415245</v>
      </c>
      <c r="Q155">
        <v>0.75701908977717702</v>
      </c>
      <c r="R155">
        <v>0.44903842572970298</v>
      </c>
      <c r="T155" t="str">
        <f t="shared" si="8"/>
        <v/>
      </c>
      <c r="U155" t="str">
        <f t="shared" si="9"/>
        <v>^</v>
      </c>
      <c r="V155" t="str">
        <f t="shared" si="10"/>
        <v/>
      </c>
      <c r="W155" t="str">
        <f t="shared" si="11"/>
        <v/>
      </c>
    </row>
    <row r="156" spans="1:23" x14ac:dyDescent="0.25">
      <c r="A156">
        <v>155</v>
      </c>
      <c r="B156" t="s">
        <v>469</v>
      </c>
      <c r="C156">
        <v>-12.667921787025</v>
      </c>
      <c r="D156">
        <v>507.897067043753</v>
      </c>
      <c r="E156">
        <v>-2.49419077388249E-2</v>
      </c>
      <c r="F156">
        <v>0.98010130007903995</v>
      </c>
      <c r="G156">
        <v>-12.6797419947279</v>
      </c>
      <c r="H156">
        <v>891.08169029979797</v>
      </c>
      <c r="I156">
        <v>-1.42296067047028E-2</v>
      </c>
      <c r="J156">
        <v>0.98864679964121205</v>
      </c>
      <c r="K156">
        <v>-13.460765652300999</v>
      </c>
      <c r="L156">
        <v>1018.13153414371</v>
      </c>
      <c r="M156">
        <v>-1.32210477731859E-2</v>
      </c>
      <c r="N156">
        <v>0.98945143741297403</v>
      </c>
      <c r="O156">
        <v>-12.6874557187944</v>
      </c>
      <c r="P156">
        <v>507.17742969040501</v>
      </c>
      <c r="Q156">
        <v>-2.50158129602478E-2</v>
      </c>
      <c r="R156">
        <v>0.98004235063734602</v>
      </c>
      <c r="T156" t="str">
        <f t="shared" si="8"/>
        <v/>
      </c>
      <c r="U156" t="str">
        <f t="shared" si="9"/>
        <v/>
      </c>
      <c r="V156" t="str">
        <f t="shared" si="10"/>
        <v/>
      </c>
      <c r="W156" t="str">
        <f t="shared" si="11"/>
        <v/>
      </c>
    </row>
    <row r="157" spans="1:23" x14ac:dyDescent="0.25">
      <c r="A157">
        <v>156</v>
      </c>
      <c r="B157" t="s">
        <v>470</v>
      </c>
      <c r="C157">
        <v>-12.667921787025</v>
      </c>
      <c r="D157">
        <v>507.89706704374697</v>
      </c>
      <c r="E157">
        <v>-2.4941907738825101E-2</v>
      </c>
      <c r="F157">
        <v>0.98010130007903995</v>
      </c>
      <c r="G157">
        <v>-12.679741994727801</v>
      </c>
      <c r="H157">
        <v>891.08169029978899</v>
      </c>
      <c r="I157">
        <v>-1.4229606704702901E-2</v>
      </c>
      <c r="J157">
        <v>0.98864679964121205</v>
      </c>
      <c r="K157">
        <v>-13.4607656523009</v>
      </c>
      <c r="L157">
        <v>1018.1315341437</v>
      </c>
      <c r="M157">
        <v>-1.32210477731859E-2</v>
      </c>
      <c r="N157">
        <v>0.98945143741297403</v>
      </c>
      <c r="O157">
        <v>-12.6874557187944</v>
      </c>
      <c r="P157">
        <v>507.17742969041501</v>
      </c>
      <c r="Q157">
        <v>-2.5015812960247401E-2</v>
      </c>
      <c r="R157">
        <v>0.98004235063734602</v>
      </c>
      <c r="T157" t="str">
        <f t="shared" si="8"/>
        <v/>
      </c>
      <c r="U157" t="str">
        <f t="shared" si="9"/>
        <v/>
      </c>
      <c r="V157" t="str">
        <f t="shared" si="10"/>
        <v/>
      </c>
      <c r="W157" t="str">
        <f t="shared" si="11"/>
        <v/>
      </c>
    </row>
    <row r="158" spans="1:23" x14ac:dyDescent="0.25">
      <c r="A158">
        <v>157</v>
      </c>
      <c r="B158" t="s">
        <v>471</v>
      </c>
      <c r="C158">
        <v>1.5245450872280299</v>
      </c>
      <c r="D158">
        <v>0.72554175570578305</v>
      </c>
      <c r="E158">
        <v>2.1012506519972902</v>
      </c>
      <c r="F158">
        <v>3.56189691553081E-2</v>
      </c>
      <c r="G158">
        <v>1.9684622496876301</v>
      </c>
      <c r="H158">
        <v>1.0385534656187501</v>
      </c>
      <c r="I158">
        <v>1.8953884560145</v>
      </c>
      <c r="J158">
        <v>5.8040956940622203E-2</v>
      </c>
      <c r="K158">
        <v>1.4190981816391</v>
      </c>
      <c r="L158">
        <v>1.0218614577303</v>
      </c>
      <c r="M158">
        <v>1.3887383371823501</v>
      </c>
      <c r="N158">
        <v>0.16491233194065899</v>
      </c>
      <c r="O158">
        <v>1.50265707481674</v>
      </c>
      <c r="P158">
        <v>0.72564198071710495</v>
      </c>
      <c r="Q158">
        <v>2.0707967768509801</v>
      </c>
      <c r="R158">
        <v>3.83777915771219E-2</v>
      </c>
      <c r="T158" t="str">
        <f t="shared" si="8"/>
        <v>*</v>
      </c>
      <c r="U158" t="str">
        <f t="shared" si="9"/>
        <v>^</v>
      </c>
      <c r="V158" t="str">
        <f t="shared" si="10"/>
        <v/>
      </c>
      <c r="W158" t="str">
        <f t="shared" si="11"/>
        <v>*</v>
      </c>
    </row>
    <row r="159" spans="1:23" x14ac:dyDescent="0.25">
      <c r="A159">
        <v>158</v>
      </c>
      <c r="B159" t="s">
        <v>472</v>
      </c>
      <c r="C159">
        <v>-12.6707261651027</v>
      </c>
      <c r="D159">
        <v>517.42562864132697</v>
      </c>
      <c r="E159">
        <v>-2.4488014245397802E-2</v>
      </c>
      <c r="F159">
        <v>0.98046334409615399</v>
      </c>
      <c r="G159">
        <v>-12.7007733638844</v>
      </c>
      <c r="H159">
        <v>915.405136124298</v>
      </c>
      <c r="I159">
        <v>-1.38744833983101E-2</v>
      </c>
      <c r="J159">
        <v>0.98893011906957096</v>
      </c>
      <c r="K159">
        <v>-13.4561541462415</v>
      </c>
      <c r="L159">
        <v>1032.94773468892</v>
      </c>
      <c r="M159">
        <v>-1.30269457924645E-2</v>
      </c>
      <c r="N159">
        <v>0.98960629504951103</v>
      </c>
      <c r="O159">
        <v>-12.692022402566399</v>
      </c>
      <c r="P159">
        <v>516.74533363377304</v>
      </c>
      <c r="Q159">
        <v>-2.4561464954730401E-2</v>
      </c>
      <c r="R159">
        <v>0.98040475653098202</v>
      </c>
      <c r="T159" t="str">
        <f t="shared" si="8"/>
        <v/>
      </c>
      <c r="U159" t="str">
        <f t="shared" si="9"/>
        <v/>
      </c>
      <c r="V159" t="str">
        <f t="shared" si="10"/>
        <v/>
      </c>
      <c r="W159" t="str">
        <f t="shared" si="11"/>
        <v/>
      </c>
    </row>
    <row r="160" spans="1:23" x14ac:dyDescent="0.25">
      <c r="A160">
        <v>159</v>
      </c>
      <c r="B160" t="s">
        <v>473</v>
      </c>
      <c r="C160">
        <v>-12.6707261651027</v>
      </c>
      <c r="D160">
        <v>517.42562864133095</v>
      </c>
      <c r="E160">
        <v>-2.44880142453976E-2</v>
      </c>
      <c r="F160">
        <v>0.98046334409615399</v>
      </c>
      <c r="G160">
        <v>-12.7007733638844</v>
      </c>
      <c r="H160">
        <v>915.40513612429504</v>
      </c>
      <c r="I160">
        <v>-1.3874483398310201E-2</v>
      </c>
      <c r="J160">
        <v>0.98893011906957096</v>
      </c>
      <c r="K160">
        <v>-13.4561541462415</v>
      </c>
      <c r="L160">
        <v>1032.94773468893</v>
      </c>
      <c r="M160">
        <v>-1.3026945792464301E-2</v>
      </c>
      <c r="N160">
        <v>0.98960629504951103</v>
      </c>
      <c r="O160">
        <v>-12.692022402566399</v>
      </c>
      <c r="P160">
        <v>516.74533363376599</v>
      </c>
      <c r="Q160">
        <v>-2.4561464954730699E-2</v>
      </c>
      <c r="R160">
        <v>0.98040475653098202</v>
      </c>
      <c r="T160" t="str">
        <f t="shared" si="8"/>
        <v/>
      </c>
      <c r="U160" t="str">
        <f t="shared" si="9"/>
        <v/>
      </c>
      <c r="V160" t="str">
        <f t="shared" si="10"/>
        <v/>
      </c>
      <c r="W160" t="str">
        <f t="shared" si="11"/>
        <v/>
      </c>
    </row>
    <row r="161" spans="1:23" x14ac:dyDescent="0.25">
      <c r="A161">
        <v>160</v>
      </c>
      <c r="B161" t="s">
        <v>474</v>
      </c>
      <c r="C161">
        <v>0.84697860092909505</v>
      </c>
      <c r="D161">
        <v>1.01316606112886</v>
      </c>
      <c r="E161">
        <v>0.83597214062362002</v>
      </c>
      <c r="F161">
        <v>0.40317057609365098</v>
      </c>
      <c r="G161">
        <v>-12.7007733638844</v>
      </c>
      <c r="H161">
        <v>915.40513612428799</v>
      </c>
      <c r="I161">
        <v>-1.38744833983103E-2</v>
      </c>
      <c r="J161">
        <v>0.98893011906957096</v>
      </c>
      <c r="K161">
        <v>1.4534059468512099</v>
      </c>
      <c r="L161">
        <v>1.02228078910093</v>
      </c>
      <c r="M161">
        <v>1.4217287093201101</v>
      </c>
      <c r="N161">
        <v>0.15510502237450899</v>
      </c>
      <c r="O161">
        <v>0.82329491145713096</v>
      </c>
      <c r="P161">
        <v>1.0132434911053201</v>
      </c>
      <c r="Q161">
        <v>0.81253412302606598</v>
      </c>
      <c r="R161">
        <v>0.41648521478967099</v>
      </c>
      <c r="T161" t="str">
        <f t="shared" si="8"/>
        <v/>
      </c>
      <c r="U161" t="str">
        <f t="shared" si="9"/>
        <v/>
      </c>
      <c r="V161" t="str">
        <f t="shared" si="10"/>
        <v/>
      </c>
      <c r="W161" t="str">
        <f t="shared" si="11"/>
        <v/>
      </c>
    </row>
    <row r="162" spans="1:23" x14ac:dyDescent="0.25">
      <c r="A162">
        <v>161</v>
      </c>
      <c r="B162" t="s">
        <v>475</v>
      </c>
      <c r="C162">
        <v>1.5738189928572199</v>
      </c>
      <c r="D162">
        <v>0.72636364864105696</v>
      </c>
      <c r="E162">
        <v>2.1667094654332701</v>
      </c>
      <c r="F162">
        <v>3.0257014401429298E-2</v>
      </c>
      <c r="G162">
        <v>-12.7007733638844</v>
      </c>
      <c r="H162">
        <v>915.40513612429697</v>
      </c>
      <c r="I162">
        <v>-1.3874483398310201E-2</v>
      </c>
      <c r="J162">
        <v>0.98893011906957096</v>
      </c>
      <c r="K162">
        <v>2.19756429893431</v>
      </c>
      <c r="L162">
        <v>0.73968700569236601</v>
      </c>
      <c r="M162">
        <v>2.9709380887086501</v>
      </c>
      <c r="N162">
        <v>2.9689162547250599E-3</v>
      </c>
      <c r="O162">
        <v>1.5501483888277701</v>
      </c>
      <c r="P162">
        <v>0.72646843953454399</v>
      </c>
      <c r="Q162">
        <v>2.1338138100272701</v>
      </c>
      <c r="R162">
        <v>3.28580249836442E-2</v>
      </c>
      <c r="T162" t="str">
        <f t="shared" si="8"/>
        <v>*</v>
      </c>
      <c r="U162" t="str">
        <f t="shared" si="9"/>
        <v/>
      </c>
      <c r="V162" t="str">
        <f t="shared" si="10"/>
        <v>**</v>
      </c>
      <c r="W162" t="str">
        <f t="shared" si="11"/>
        <v>*</v>
      </c>
    </row>
    <row r="163" spans="1:23" x14ac:dyDescent="0.25">
      <c r="A163">
        <v>162</v>
      </c>
      <c r="B163" t="s">
        <v>476</v>
      </c>
      <c r="C163">
        <v>0.89763647990588102</v>
      </c>
      <c r="D163">
        <v>1.01378642338672</v>
      </c>
      <c r="E163">
        <v>0.88542957293428504</v>
      </c>
      <c r="F163">
        <v>0.37592498831910398</v>
      </c>
      <c r="G163">
        <v>-12.7007733638844</v>
      </c>
      <c r="H163">
        <v>915.40513612429095</v>
      </c>
      <c r="I163">
        <v>-1.3874483398310201E-2</v>
      </c>
      <c r="J163">
        <v>0.98893011906957096</v>
      </c>
      <c r="K163">
        <v>1.5340066194454101</v>
      </c>
      <c r="L163">
        <v>1.02369234979547</v>
      </c>
      <c r="M163">
        <v>1.4985035491882801</v>
      </c>
      <c r="N163">
        <v>0.134002471196593</v>
      </c>
      <c r="O163">
        <v>0.87337484615629002</v>
      </c>
      <c r="P163">
        <v>1.01386840137095</v>
      </c>
      <c r="Q163">
        <v>0.86142821393320701</v>
      </c>
      <c r="R163">
        <v>0.389002242427536</v>
      </c>
      <c r="T163" t="str">
        <f t="shared" si="8"/>
        <v/>
      </c>
      <c r="U163" t="str">
        <f t="shared" si="9"/>
        <v/>
      </c>
      <c r="V163" t="str">
        <f t="shared" si="10"/>
        <v/>
      </c>
      <c r="W163" t="str">
        <f t="shared" si="11"/>
        <v/>
      </c>
    </row>
    <row r="164" spans="1:23" x14ac:dyDescent="0.25">
      <c r="A164">
        <v>163</v>
      </c>
      <c r="B164" t="s">
        <v>477</v>
      </c>
      <c r="C164">
        <v>-12.6758999082399</v>
      </c>
      <c r="D164">
        <v>536.48918585967294</v>
      </c>
      <c r="E164">
        <v>-2.3627503111601299E-2</v>
      </c>
      <c r="F164">
        <v>0.98114973396138905</v>
      </c>
      <c r="G164">
        <v>-12.7007733638844</v>
      </c>
      <c r="H164">
        <v>915.40513612429595</v>
      </c>
      <c r="I164">
        <v>-1.3874483398310201E-2</v>
      </c>
      <c r="J164">
        <v>0.98893011906957096</v>
      </c>
      <c r="K164">
        <v>-13.460943069633499</v>
      </c>
      <c r="L164">
        <v>1090.2999470728701</v>
      </c>
      <c r="M164">
        <v>-1.2346091647323299E-2</v>
      </c>
      <c r="N164">
        <v>0.99014949433447397</v>
      </c>
      <c r="O164">
        <v>-12.6975601780244</v>
      </c>
      <c r="P164">
        <v>535.73277396133903</v>
      </c>
      <c r="Q164">
        <v>-2.3701294367592201E-2</v>
      </c>
      <c r="R164">
        <v>0.981090873540861</v>
      </c>
      <c r="T164" t="str">
        <f t="shared" si="8"/>
        <v/>
      </c>
      <c r="U164" t="str">
        <f t="shared" si="9"/>
        <v/>
      </c>
      <c r="V164" t="str">
        <f t="shared" si="10"/>
        <v/>
      </c>
      <c r="W164" t="str">
        <f t="shared" si="11"/>
        <v/>
      </c>
    </row>
    <row r="165" spans="1:23" x14ac:dyDescent="0.25">
      <c r="A165">
        <v>164</v>
      </c>
      <c r="B165" t="s">
        <v>478</v>
      </c>
      <c r="C165">
        <v>0.91580382819861295</v>
      </c>
      <c r="D165">
        <v>1.0140197368533399</v>
      </c>
      <c r="E165">
        <v>0.90314201480978495</v>
      </c>
      <c r="F165">
        <v>0.366450527796086</v>
      </c>
      <c r="G165">
        <v>-12.7007733638844</v>
      </c>
      <c r="H165">
        <v>915.40513612429197</v>
      </c>
      <c r="I165">
        <v>-1.3874483398310201E-2</v>
      </c>
      <c r="J165">
        <v>0.98893011906957096</v>
      </c>
      <c r="K165">
        <v>1.5603495972224399</v>
      </c>
      <c r="L165">
        <v>1.02422555734066</v>
      </c>
      <c r="M165">
        <v>1.52344333339406</v>
      </c>
      <c r="N165">
        <v>0.127647827636338</v>
      </c>
      <c r="O165">
        <v>0.891593173188032</v>
      </c>
      <c r="P165">
        <v>1.01410464867557</v>
      </c>
      <c r="Q165">
        <v>0.87919247224875896</v>
      </c>
      <c r="R165">
        <v>0.37929692532575998</v>
      </c>
      <c r="T165" t="str">
        <f t="shared" si="8"/>
        <v/>
      </c>
      <c r="U165" t="str">
        <f t="shared" si="9"/>
        <v/>
      </c>
      <c r="V165" t="str">
        <f t="shared" si="10"/>
        <v/>
      </c>
      <c r="W165" t="str">
        <f t="shared" si="11"/>
        <v/>
      </c>
    </row>
    <row r="166" spans="1:23" x14ac:dyDescent="0.25">
      <c r="A166">
        <v>165</v>
      </c>
      <c r="B166" t="s">
        <v>479</v>
      </c>
      <c r="C166">
        <v>-12.6720518940636</v>
      </c>
      <c r="D166">
        <v>541.63852615380199</v>
      </c>
      <c r="E166">
        <v>-2.3395772793431802E-2</v>
      </c>
      <c r="F166">
        <v>0.98133457690672798</v>
      </c>
      <c r="G166">
        <v>-12.7007733638844</v>
      </c>
      <c r="H166">
        <v>915.40513612430198</v>
      </c>
      <c r="I166">
        <v>-1.38744833983101E-2</v>
      </c>
      <c r="J166">
        <v>0.98893011906957096</v>
      </c>
      <c r="K166">
        <v>-13.4614835805073</v>
      </c>
      <c r="L166">
        <v>1106.1615591499899</v>
      </c>
      <c r="M166">
        <v>-1.2169545641101001E-2</v>
      </c>
      <c r="N166">
        <v>0.990290347084677</v>
      </c>
      <c r="O166">
        <v>-12.6927640394946</v>
      </c>
      <c r="P166">
        <v>541.01650896075</v>
      </c>
      <c r="Q166">
        <v>-2.3460955126630802E-2</v>
      </c>
      <c r="R166">
        <v>0.981282583200765</v>
      </c>
      <c r="T166" t="str">
        <f t="shared" si="8"/>
        <v/>
      </c>
      <c r="U166" t="str">
        <f t="shared" si="9"/>
        <v/>
      </c>
      <c r="V166" t="str">
        <f t="shared" si="10"/>
        <v/>
      </c>
      <c r="W166" t="str">
        <f t="shared" si="11"/>
        <v/>
      </c>
    </row>
    <row r="167" spans="1:23" x14ac:dyDescent="0.25">
      <c r="A167">
        <v>166</v>
      </c>
      <c r="B167" t="s">
        <v>480</v>
      </c>
      <c r="C167">
        <v>-12.6720518940636</v>
      </c>
      <c r="D167">
        <v>541.63852615380404</v>
      </c>
      <c r="E167">
        <v>-2.3395772793431701E-2</v>
      </c>
      <c r="F167">
        <v>0.98133457690672798</v>
      </c>
      <c r="G167">
        <v>-12.7007733638844</v>
      </c>
      <c r="H167">
        <v>915.40513612429595</v>
      </c>
      <c r="I167">
        <v>-1.38744833983101E-2</v>
      </c>
      <c r="J167">
        <v>0.98893011906957096</v>
      </c>
      <c r="K167">
        <v>-13.4614835805073</v>
      </c>
      <c r="L167">
        <v>1106.1615591500199</v>
      </c>
      <c r="M167">
        <v>-1.21695456411008E-2</v>
      </c>
      <c r="N167">
        <v>0.990290347084677</v>
      </c>
      <c r="O167">
        <v>-12.6927640394946</v>
      </c>
      <c r="P167">
        <v>541.01650896075296</v>
      </c>
      <c r="Q167">
        <v>-2.3460955126630701E-2</v>
      </c>
      <c r="R167">
        <v>0.981282583200765</v>
      </c>
      <c r="T167" t="str">
        <f t="shared" si="8"/>
        <v/>
      </c>
      <c r="U167" t="str">
        <f t="shared" si="9"/>
        <v/>
      </c>
      <c r="V167" t="str">
        <f t="shared" si="10"/>
        <v/>
      </c>
      <c r="W167" t="str">
        <f t="shared" si="11"/>
        <v/>
      </c>
    </row>
    <row r="168" spans="1:23" x14ac:dyDescent="0.25">
      <c r="A168">
        <v>167</v>
      </c>
      <c r="B168" t="s">
        <v>481</v>
      </c>
      <c r="C168">
        <v>0.93923084920761601</v>
      </c>
      <c r="D168">
        <v>1.01427104952448</v>
      </c>
      <c r="E168">
        <v>0.92601563423106403</v>
      </c>
      <c r="F168">
        <v>0.35443785540831901</v>
      </c>
      <c r="G168">
        <v>2.0045564647504999</v>
      </c>
      <c r="H168">
        <v>1.04029069471789</v>
      </c>
      <c r="I168">
        <v>1.92691953790292</v>
      </c>
      <c r="J168">
        <v>5.39896582033772E-2</v>
      </c>
      <c r="K168">
        <v>-13.4614835805073</v>
      </c>
      <c r="L168">
        <v>1106.1615591500099</v>
      </c>
      <c r="M168">
        <v>-1.21695456411009E-2</v>
      </c>
      <c r="N168">
        <v>0.990290347084677</v>
      </c>
      <c r="O168">
        <v>0.91649920606420299</v>
      </c>
      <c r="P168">
        <v>1.0143668933277601</v>
      </c>
      <c r="Q168">
        <v>0.90351845283269006</v>
      </c>
      <c r="R168">
        <v>0.36625079922295001</v>
      </c>
      <c r="T168" t="str">
        <f t="shared" si="8"/>
        <v/>
      </c>
      <c r="U168" t="str">
        <f t="shared" si="9"/>
        <v>^</v>
      </c>
      <c r="V168" t="str">
        <f t="shared" si="10"/>
        <v/>
      </c>
      <c r="W168" t="str">
        <f t="shared" si="11"/>
        <v/>
      </c>
    </row>
    <row r="169" spans="1:23" x14ac:dyDescent="0.25">
      <c r="A169">
        <v>168</v>
      </c>
      <c r="B169" t="s">
        <v>482</v>
      </c>
      <c r="C169">
        <v>-12.6740943976551</v>
      </c>
      <c r="D169">
        <v>546.830933958787</v>
      </c>
      <c r="E169">
        <v>-2.3177354481212199E-2</v>
      </c>
      <c r="F169">
        <v>0.981508802261021</v>
      </c>
      <c r="G169">
        <v>-12.7031540459275</v>
      </c>
      <c r="H169">
        <v>941.21155546140801</v>
      </c>
      <c r="I169">
        <v>-1.3496598051965099E-2</v>
      </c>
      <c r="J169">
        <v>0.98923159971729602</v>
      </c>
      <c r="K169">
        <v>-13.4614835805073</v>
      </c>
      <c r="L169">
        <v>1106.1615591499999</v>
      </c>
      <c r="M169">
        <v>-1.2169545641101001E-2</v>
      </c>
      <c r="N169">
        <v>0.990290347084677</v>
      </c>
      <c r="O169">
        <v>-12.6950411635737</v>
      </c>
      <c r="P169">
        <v>546.19707191356099</v>
      </c>
      <c r="Q169">
        <v>-2.3242602013770399E-2</v>
      </c>
      <c r="R169">
        <v>0.981456756282724</v>
      </c>
      <c r="T169" t="str">
        <f t="shared" si="8"/>
        <v/>
      </c>
      <c r="U169" t="str">
        <f t="shared" si="9"/>
        <v/>
      </c>
      <c r="V169" t="str">
        <f t="shared" si="10"/>
        <v/>
      </c>
      <c r="W169" t="str">
        <f t="shared" si="11"/>
        <v/>
      </c>
    </row>
    <row r="170" spans="1:23" x14ac:dyDescent="0.25">
      <c r="A170">
        <v>169</v>
      </c>
      <c r="B170" t="s">
        <v>483</v>
      </c>
      <c r="C170">
        <v>-12.6740943976551</v>
      </c>
      <c r="D170">
        <v>546.83093395879098</v>
      </c>
      <c r="E170">
        <v>-2.3177354481212002E-2</v>
      </c>
      <c r="F170">
        <v>0.981508802261021</v>
      </c>
      <c r="G170">
        <v>-12.7031540459274</v>
      </c>
      <c r="H170">
        <v>941.21155546140506</v>
      </c>
      <c r="I170">
        <v>-1.3496598051965099E-2</v>
      </c>
      <c r="J170">
        <v>0.98923159971729602</v>
      </c>
      <c r="K170">
        <v>-13.461483580507201</v>
      </c>
      <c r="L170">
        <v>1106.1615591499699</v>
      </c>
      <c r="M170">
        <v>-1.2169545641101299E-2</v>
      </c>
      <c r="N170">
        <v>0.990290347084677</v>
      </c>
      <c r="O170">
        <v>-12.6950411635737</v>
      </c>
      <c r="P170">
        <v>546.19707191356702</v>
      </c>
      <c r="Q170">
        <v>-2.3242602013770201E-2</v>
      </c>
      <c r="R170">
        <v>0.981456756282724</v>
      </c>
      <c r="T170" t="str">
        <f t="shared" si="8"/>
        <v/>
      </c>
      <c r="U170" t="str">
        <f t="shared" si="9"/>
        <v/>
      </c>
      <c r="V170" t="str">
        <f t="shared" si="10"/>
        <v/>
      </c>
      <c r="W170" t="str">
        <f t="shared" si="11"/>
        <v/>
      </c>
    </row>
    <row r="171" spans="1:23" x14ac:dyDescent="0.25">
      <c r="A171">
        <v>170</v>
      </c>
      <c r="B171" t="s">
        <v>484</v>
      </c>
      <c r="C171">
        <v>-12.6740943976551</v>
      </c>
      <c r="D171">
        <v>546.83093395878996</v>
      </c>
      <c r="E171">
        <v>-2.3177354481212099E-2</v>
      </c>
      <c r="F171">
        <v>0.981508802261021</v>
      </c>
      <c r="G171">
        <v>-12.7031540459274</v>
      </c>
      <c r="H171">
        <v>941.21155546139198</v>
      </c>
      <c r="I171">
        <v>-1.34965980519653E-2</v>
      </c>
      <c r="J171">
        <v>0.98923159971729602</v>
      </c>
      <c r="K171">
        <v>-13.461483580507201</v>
      </c>
      <c r="L171">
        <v>1106.1615591499699</v>
      </c>
      <c r="M171">
        <v>-1.21695456411012E-2</v>
      </c>
      <c r="N171">
        <v>0.990290347084677</v>
      </c>
      <c r="O171">
        <v>-12.6950411635737</v>
      </c>
      <c r="P171">
        <v>546.19707191357497</v>
      </c>
      <c r="Q171">
        <v>-2.324260201377E-2</v>
      </c>
      <c r="R171">
        <v>0.981456756282725</v>
      </c>
      <c r="T171" t="str">
        <f t="shared" si="8"/>
        <v/>
      </c>
      <c r="U171" t="str">
        <f t="shared" si="9"/>
        <v/>
      </c>
      <c r="V171" t="str">
        <f t="shared" si="10"/>
        <v/>
      </c>
      <c r="W171" t="str">
        <f t="shared" si="11"/>
        <v/>
      </c>
    </row>
    <row r="172" spans="1:23" x14ac:dyDescent="0.25">
      <c r="A172">
        <v>171</v>
      </c>
      <c r="B172" t="s">
        <v>485</v>
      </c>
      <c r="C172">
        <v>-12.6740943976551</v>
      </c>
      <c r="D172">
        <v>546.830933958787</v>
      </c>
      <c r="E172">
        <v>-2.3177354481212199E-2</v>
      </c>
      <c r="F172">
        <v>0.981508802261021</v>
      </c>
      <c r="G172">
        <v>-12.7031540459274</v>
      </c>
      <c r="H172">
        <v>941.21155546140903</v>
      </c>
      <c r="I172">
        <v>-1.3496598051965E-2</v>
      </c>
      <c r="J172">
        <v>0.98923159971729602</v>
      </c>
      <c r="K172">
        <v>-13.4614835805073</v>
      </c>
      <c r="L172">
        <v>1106.1615591499799</v>
      </c>
      <c r="M172">
        <v>-1.21695456411012E-2</v>
      </c>
      <c r="N172">
        <v>0.990290347084677</v>
      </c>
      <c r="O172">
        <v>-12.6950411635737</v>
      </c>
      <c r="P172">
        <v>546.19707191356895</v>
      </c>
      <c r="Q172">
        <v>-2.3242602013770201E-2</v>
      </c>
      <c r="R172">
        <v>0.981456756282724</v>
      </c>
      <c r="T172" t="str">
        <f t="shared" si="8"/>
        <v/>
      </c>
      <c r="U172" t="str">
        <f t="shared" si="9"/>
        <v/>
      </c>
      <c r="V172" t="str">
        <f t="shared" si="10"/>
        <v/>
      </c>
      <c r="W172" t="str">
        <f t="shared" si="11"/>
        <v/>
      </c>
    </row>
    <row r="173" spans="1:23" x14ac:dyDescent="0.25">
      <c r="A173">
        <v>172</v>
      </c>
      <c r="B173" t="s">
        <v>486</v>
      </c>
      <c r="C173">
        <v>0.95674163359698505</v>
      </c>
      <c r="D173">
        <v>1.0145162905539</v>
      </c>
      <c r="E173">
        <v>0.94305201651777404</v>
      </c>
      <c r="F173">
        <v>0.34565429734386399</v>
      </c>
      <c r="G173">
        <v>2.06229475672479</v>
      </c>
      <c r="H173">
        <v>1.0427068623554001</v>
      </c>
      <c r="I173">
        <v>1.9778279314919001</v>
      </c>
      <c r="J173">
        <v>4.79481213396162E-2</v>
      </c>
      <c r="K173">
        <v>-13.4614835805073</v>
      </c>
      <c r="L173">
        <v>1106.1615591499999</v>
      </c>
      <c r="M173">
        <v>-1.2169545641101001E-2</v>
      </c>
      <c r="N173">
        <v>0.990290347084677</v>
      </c>
      <c r="O173">
        <v>0.93376070695805502</v>
      </c>
      <c r="P173">
        <v>1.0146141726512099</v>
      </c>
      <c r="Q173">
        <v>0.92031112133799597</v>
      </c>
      <c r="R173">
        <v>0.357410199010124</v>
      </c>
      <c r="T173" t="str">
        <f t="shared" si="8"/>
        <v/>
      </c>
      <c r="U173" t="str">
        <f t="shared" si="9"/>
        <v>*</v>
      </c>
      <c r="V173" t="str">
        <f t="shared" si="10"/>
        <v/>
      </c>
      <c r="W173" t="str">
        <f t="shared" si="11"/>
        <v/>
      </c>
    </row>
    <row r="174" spans="1:23" x14ac:dyDescent="0.25">
      <c r="A174">
        <v>173</v>
      </c>
      <c r="B174" t="s">
        <v>487</v>
      </c>
      <c r="C174">
        <v>-12.677807973341199</v>
      </c>
      <c r="D174">
        <v>552.24077501620297</v>
      </c>
      <c r="E174">
        <v>-2.29570298806154E-2</v>
      </c>
      <c r="F174">
        <v>0.98168454909458902</v>
      </c>
      <c r="G174">
        <v>-12.7144154316659</v>
      </c>
      <c r="H174">
        <v>969.45401305592395</v>
      </c>
      <c r="I174">
        <v>-1.31150268712462E-2</v>
      </c>
      <c r="J174">
        <v>0.98953602251998596</v>
      </c>
      <c r="K174">
        <v>-13.4614835805073</v>
      </c>
      <c r="L174">
        <v>1106.1615591499899</v>
      </c>
      <c r="M174">
        <v>-1.2169545641101001E-2</v>
      </c>
      <c r="N174">
        <v>0.990290347084677</v>
      </c>
      <c r="O174">
        <v>-12.698949001249799</v>
      </c>
      <c r="P174">
        <v>551.58789456505997</v>
      </c>
      <c r="Q174">
        <v>-2.3022530273734802E-2</v>
      </c>
      <c r="R174">
        <v>0.98163230115132905</v>
      </c>
      <c r="T174" t="str">
        <f t="shared" si="8"/>
        <v/>
      </c>
      <c r="U174" t="str">
        <f t="shared" si="9"/>
        <v/>
      </c>
      <c r="V174" t="str">
        <f t="shared" si="10"/>
        <v/>
      </c>
      <c r="W174" t="str">
        <f t="shared" si="11"/>
        <v/>
      </c>
    </row>
    <row r="175" spans="1:23" x14ac:dyDescent="0.25">
      <c r="A175">
        <v>174</v>
      </c>
      <c r="B175" t="s">
        <v>488</v>
      </c>
      <c r="C175">
        <v>-12.677807973341199</v>
      </c>
      <c r="D175">
        <v>552.24077501620695</v>
      </c>
      <c r="E175">
        <v>-2.29570298806153E-2</v>
      </c>
      <c r="F175">
        <v>0.98168454909459002</v>
      </c>
      <c r="G175">
        <v>-12.7144154316659</v>
      </c>
      <c r="H175">
        <v>969.45401305592304</v>
      </c>
      <c r="I175">
        <v>-1.3115026871246299E-2</v>
      </c>
      <c r="J175">
        <v>0.98953602251998596</v>
      </c>
      <c r="K175">
        <v>-13.4614835805073</v>
      </c>
      <c r="L175">
        <v>1106.1615591499799</v>
      </c>
      <c r="M175">
        <v>-1.21695456411011E-2</v>
      </c>
      <c r="N175">
        <v>0.990290347084677</v>
      </c>
      <c r="O175">
        <v>-12.698949001249799</v>
      </c>
      <c r="P175">
        <v>551.58789456507202</v>
      </c>
      <c r="Q175">
        <v>-2.3022530273734399E-2</v>
      </c>
      <c r="R175">
        <v>0.98163230115133004</v>
      </c>
      <c r="T175" t="str">
        <f t="shared" si="8"/>
        <v/>
      </c>
      <c r="U175" t="str">
        <f t="shared" si="9"/>
        <v/>
      </c>
      <c r="V175" t="str">
        <f t="shared" si="10"/>
        <v/>
      </c>
      <c r="W175" t="str">
        <f t="shared" si="11"/>
        <v/>
      </c>
    </row>
    <row r="176" spans="1:23" x14ac:dyDescent="0.25">
      <c r="A176">
        <v>175</v>
      </c>
      <c r="B176" t="s">
        <v>489</v>
      </c>
      <c r="C176">
        <v>-12.677807973341199</v>
      </c>
      <c r="D176">
        <v>552.240775016204</v>
      </c>
      <c r="E176">
        <v>-2.29570298806153E-2</v>
      </c>
      <c r="F176">
        <v>0.98168454909459002</v>
      </c>
      <c r="G176">
        <v>-12.714415431666</v>
      </c>
      <c r="H176">
        <v>969.45401305593305</v>
      </c>
      <c r="I176">
        <v>-1.31150268712461E-2</v>
      </c>
      <c r="J176">
        <v>0.98953602251998596</v>
      </c>
      <c r="K176">
        <v>-13.4614835805073</v>
      </c>
      <c r="L176">
        <v>1106.1615591499799</v>
      </c>
      <c r="M176">
        <v>-1.21695456411011E-2</v>
      </c>
      <c r="N176">
        <v>0.990290347084677</v>
      </c>
      <c r="O176">
        <v>-12.698949001249799</v>
      </c>
      <c r="P176">
        <v>551.587894565076</v>
      </c>
      <c r="Q176">
        <v>-2.3022530273734299E-2</v>
      </c>
      <c r="R176">
        <v>0.98163230115133004</v>
      </c>
      <c r="T176" t="str">
        <f t="shared" si="8"/>
        <v/>
      </c>
      <c r="U176" t="str">
        <f t="shared" si="9"/>
        <v/>
      </c>
      <c r="V176" t="str">
        <f t="shared" si="10"/>
        <v/>
      </c>
      <c r="W176" t="str">
        <f t="shared" si="11"/>
        <v/>
      </c>
    </row>
    <row r="177" spans="1:23" x14ac:dyDescent="0.25">
      <c r="A177">
        <v>176</v>
      </c>
      <c r="B177" t="s">
        <v>490</v>
      </c>
      <c r="C177">
        <v>1.6897762510365399</v>
      </c>
      <c r="D177">
        <v>0.72844567132780902</v>
      </c>
      <c r="E177">
        <v>2.3197011356473798</v>
      </c>
      <c r="F177">
        <v>2.0357050368981399E-2</v>
      </c>
      <c r="G177">
        <v>2.1149813109101299</v>
      </c>
      <c r="H177">
        <v>1.04530377634212</v>
      </c>
      <c r="I177">
        <v>2.0233173923002399</v>
      </c>
      <c r="J177">
        <v>4.3040434874446101E-2</v>
      </c>
      <c r="K177">
        <v>1.5897881086204999</v>
      </c>
      <c r="L177">
        <v>1.0248068013882701</v>
      </c>
      <c r="M177">
        <v>1.5513051889067</v>
      </c>
      <c r="N177">
        <v>0.120828563924649</v>
      </c>
      <c r="O177">
        <v>1.6668497926221499</v>
      </c>
      <c r="P177">
        <v>0.72857490848573403</v>
      </c>
      <c r="Q177">
        <v>2.2878221212510801</v>
      </c>
      <c r="R177">
        <v>2.2147882051847301E-2</v>
      </c>
      <c r="T177" t="str">
        <f t="shared" si="8"/>
        <v>*</v>
      </c>
      <c r="U177" t="str">
        <f t="shared" si="9"/>
        <v>*</v>
      </c>
      <c r="V177" t="str">
        <f t="shared" si="10"/>
        <v/>
      </c>
      <c r="W177" t="str">
        <f t="shared" si="11"/>
        <v>*</v>
      </c>
    </row>
    <row r="178" spans="1:23" x14ac:dyDescent="0.25">
      <c r="A178">
        <v>177</v>
      </c>
      <c r="B178" t="s">
        <v>491</v>
      </c>
      <c r="C178">
        <v>2.1650488543575799</v>
      </c>
      <c r="D178">
        <v>0.60469264735188399</v>
      </c>
      <c r="E178">
        <v>3.5804120718830199</v>
      </c>
      <c r="F178">
        <v>3.43052771860965E-4</v>
      </c>
      <c r="G178">
        <v>-12.693002756514399</v>
      </c>
      <c r="H178">
        <v>1000.84952998632</v>
      </c>
      <c r="I178">
        <v>-1.26822288228361E-2</v>
      </c>
      <c r="J178">
        <v>0.98988131667278001</v>
      </c>
      <c r="K178">
        <v>2.7885541502593898</v>
      </c>
      <c r="L178">
        <v>0.62257651780318102</v>
      </c>
      <c r="M178">
        <v>4.4790544945367703</v>
      </c>
      <c r="N178" s="1">
        <v>7.4974393185753498E-6</v>
      </c>
      <c r="O178">
        <v>2.1415090050628498</v>
      </c>
      <c r="P178">
        <v>0.60487106229629894</v>
      </c>
      <c r="Q178">
        <v>3.5404388448224702</v>
      </c>
      <c r="R178">
        <v>3.9946220085675598E-4</v>
      </c>
      <c r="T178" t="str">
        <f t="shared" si="8"/>
        <v>***</v>
      </c>
      <c r="U178" t="str">
        <f t="shared" si="9"/>
        <v/>
      </c>
      <c r="V178" t="str">
        <f t="shared" si="10"/>
        <v>***</v>
      </c>
      <c r="W178" t="str">
        <f t="shared" si="11"/>
        <v>***</v>
      </c>
    </row>
    <row r="179" spans="1:23" x14ac:dyDescent="0.25">
      <c r="A179">
        <v>178</v>
      </c>
      <c r="B179" t="s">
        <v>398</v>
      </c>
      <c r="C179">
        <v>1.1413291894092601</v>
      </c>
      <c r="D179">
        <v>0.258154098063054</v>
      </c>
      <c r="E179">
        <v>4.4211159070211501</v>
      </c>
      <c r="F179" s="1">
        <v>9.8192481952984592E-6</v>
      </c>
      <c r="G179">
        <v>1.43589671523575</v>
      </c>
      <c r="H179">
        <v>0.32490204943102302</v>
      </c>
      <c r="I179">
        <v>4.4194757089108201</v>
      </c>
      <c r="J179" s="1">
        <v>9.8940641231858096E-6</v>
      </c>
      <c r="K179">
        <v>0.87084976122339397</v>
      </c>
      <c r="L179">
        <v>0.429544176418997</v>
      </c>
      <c r="M179">
        <v>2.0273811380320699</v>
      </c>
      <c r="N179">
        <v>4.2623449403149202E-2</v>
      </c>
      <c r="O179">
        <v>1.13135331949289</v>
      </c>
      <c r="P179">
        <v>0.25812170505971999</v>
      </c>
      <c r="Q179">
        <v>4.3830228040339803</v>
      </c>
      <c r="R179" s="1">
        <v>1.17043856038326E-5</v>
      </c>
      <c r="T179" t="str">
        <f t="shared" si="8"/>
        <v>***</v>
      </c>
      <c r="U179" t="str">
        <f t="shared" si="9"/>
        <v>***</v>
      </c>
      <c r="V179" t="str">
        <f t="shared" si="10"/>
        <v>*</v>
      </c>
      <c r="W179" t="str">
        <f t="shared" si="11"/>
        <v>***</v>
      </c>
    </row>
    <row r="180" spans="1:23" x14ac:dyDescent="0.25">
      <c r="A180">
        <v>179</v>
      </c>
      <c r="B180" t="s">
        <v>399</v>
      </c>
      <c r="C180">
        <v>1.1786348658463299</v>
      </c>
      <c r="D180">
        <v>0.25830382794524698</v>
      </c>
      <c r="E180">
        <v>4.5629787031114697</v>
      </c>
      <c r="F180" s="1">
        <v>5.0432932237186898E-6</v>
      </c>
      <c r="G180">
        <v>0.67428251560463703</v>
      </c>
      <c r="H180">
        <v>0.46342939146131801</v>
      </c>
      <c r="I180">
        <v>1.4549843579805</v>
      </c>
      <c r="J180">
        <v>0.145673591935014</v>
      </c>
      <c r="K180">
        <v>1.6092951772789501</v>
      </c>
      <c r="L180">
        <v>0.31838563470733799</v>
      </c>
      <c r="M180">
        <v>5.0545470707503002</v>
      </c>
      <c r="N180" s="1">
        <v>4.3141335225000797E-7</v>
      </c>
      <c r="O180">
        <v>1.16901142323933</v>
      </c>
      <c r="P180">
        <v>0.25826955662215401</v>
      </c>
      <c r="Q180">
        <v>4.52632295702427</v>
      </c>
      <c r="R180" s="1">
        <v>6.0018835801224202E-6</v>
      </c>
      <c r="T180" t="str">
        <f t="shared" si="8"/>
        <v>***</v>
      </c>
      <c r="U180" t="str">
        <f t="shared" si="9"/>
        <v/>
      </c>
      <c r="V180" t="str">
        <f t="shared" si="10"/>
        <v>***</v>
      </c>
      <c r="W180" t="str">
        <f t="shared" si="11"/>
        <v>***</v>
      </c>
    </row>
    <row r="181" spans="1:23" x14ac:dyDescent="0.25">
      <c r="A181">
        <v>180</v>
      </c>
      <c r="B181" t="s">
        <v>400</v>
      </c>
      <c r="C181">
        <v>1.5365115576822801</v>
      </c>
      <c r="D181">
        <v>0.22691686133918501</v>
      </c>
      <c r="E181">
        <v>6.7712533507396699</v>
      </c>
      <c r="F181" s="1">
        <v>1.27671473751008E-11</v>
      </c>
      <c r="G181">
        <v>1.5237493404609599</v>
      </c>
      <c r="H181">
        <v>0.32550081704383599</v>
      </c>
      <c r="I181">
        <v>4.6812458238952601</v>
      </c>
      <c r="J181" s="1">
        <v>2.8513677420574898E-6</v>
      </c>
      <c r="K181">
        <v>1.6616963585384501</v>
      </c>
      <c r="L181">
        <v>0.31870573740309599</v>
      </c>
      <c r="M181">
        <v>5.2138890629281196</v>
      </c>
      <c r="N181" s="1">
        <v>1.8492208402255999E-7</v>
      </c>
      <c r="O181">
        <v>1.5277205471664701</v>
      </c>
      <c r="P181">
        <v>0.226880148986665</v>
      </c>
      <c r="Q181">
        <v>6.7336016570416897</v>
      </c>
      <c r="R181" s="1">
        <v>1.65513925350453E-11</v>
      </c>
      <c r="T181" t="str">
        <f t="shared" si="8"/>
        <v>***</v>
      </c>
      <c r="U181" t="str">
        <f t="shared" si="9"/>
        <v>***</v>
      </c>
      <c r="V181" t="str">
        <f t="shared" si="10"/>
        <v>***</v>
      </c>
      <c r="W181" t="str">
        <f t="shared" si="11"/>
        <v>***</v>
      </c>
    </row>
    <row r="182" spans="1:23" x14ac:dyDescent="0.25">
      <c r="A182">
        <v>181</v>
      </c>
      <c r="B182" t="s">
        <v>401</v>
      </c>
      <c r="C182">
        <v>2.0174477262853499</v>
      </c>
      <c r="D182">
        <v>0.19394655343773001</v>
      </c>
      <c r="E182">
        <v>10.402080833744099</v>
      </c>
      <c r="F182" s="1">
        <v>2.42577192899767E-25</v>
      </c>
      <c r="G182">
        <v>1.92641395077501</v>
      </c>
      <c r="H182">
        <v>0.28663000397479199</v>
      </c>
      <c r="I182">
        <v>6.7209082233569504</v>
      </c>
      <c r="J182" s="1">
        <v>1.8059532208700501E-11</v>
      </c>
      <c r="K182">
        <v>2.20986171631148</v>
      </c>
      <c r="L182">
        <v>0.26683507316166999</v>
      </c>
      <c r="M182">
        <v>8.2817513085042194</v>
      </c>
      <c r="N182" s="1">
        <v>1.2137686546956601E-16</v>
      </c>
      <c r="O182">
        <v>2.0068795278159302</v>
      </c>
      <c r="P182">
        <v>0.193908829314755</v>
      </c>
      <c r="Q182">
        <v>10.3496036508907</v>
      </c>
      <c r="R182" s="1">
        <v>4.2022182344820203E-25</v>
      </c>
      <c r="T182" t="str">
        <f t="shared" si="8"/>
        <v>***</v>
      </c>
      <c r="U182" t="str">
        <f t="shared" si="9"/>
        <v>***</v>
      </c>
      <c r="V182" t="str">
        <f t="shared" si="10"/>
        <v>***</v>
      </c>
      <c r="W182" t="str">
        <f t="shared" si="11"/>
        <v>***</v>
      </c>
    </row>
    <row r="183" spans="1:23" x14ac:dyDescent="0.25">
      <c r="A183">
        <v>182</v>
      </c>
      <c r="B183" t="s">
        <v>402</v>
      </c>
      <c r="C183">
        <v>1.24601717396268</v>
      </c>
      <c r="D183">
        <v>0.27382270306452899</v>
      </c>
      <c r="E183">
        <v>4.5504523913382098</v>
      </c>
      <c r="F183" s="1">
        <v>5.3530698562542204E-6</v>
      </c>
      <c r="G183">
        <v>1.20693368773426</v>
      </c>
      <c r="H183">
        <v>0.398238541120014</v>
      </c>
      <c r="I183">
        <v>3.0306802660030199</v>
      </c>
      <c r="J183">
        <v>2.4400348348418699E-3</v>
      </c>
      <c r="K183">
        <v>1.3961561958549999</v>
      </c>
      <c r="L183">
        <v>0.37917181276234302</v>
      </c>
      <c r="M183">
        <v>3.6821202126912298</v>
      </c>
      <c r="N183">
        <v>2.3130229131928699E-4</v>
      </c>
      <c r="O183">
        <v>1.2351721476844499</v>
      </c>
      <c r="P183">
        <v>0.27379333254038501</v>
      </c>
      <c r="Q183">
        <v>4.5113302658758698</v>
      </c>
      <c r="R183" s="1">
        <v>6.4422322889973103E-6</v>
      </c>
      <c r="T183" t="str">
        <f t="shared" si="8"/>
        <v>***</v>
      </c>
      <c r="U183" t="str">
        <f t="shared" si="9"/>
        <v>**</v>
      </c>
      <c r="V183" t="str">
        <f t="shared" si="10"/>
        <v>***</v>
      </c>
      <c r="W183" t="str">
        <f t="shared" si="11"/>
        <v>***</v>
      </c>
    </row>
    <row r="184" spans="1:23" x14ac:dyDescent="0.25">
      <c r="A184">
        <v>183</v>
      </c>
      <c r="B184" t="s">
        <v>403</v>
      </c>
      <c r="C184">
        <v>1.0551043497022099</v>
      </c>
      <c r="D184">
        <v>0.30286495231406702</v>
      </c>
      <c r="E184">
        <v>3.4837452852850301</v>
      </c>
      <c r="F184">
        <v>4.9444981287158297E-4</v>
      </c>
      <c r="G184">
        <v>0.89976838308644203</v>
      </c>
      <c r="H184">
        <v>0.464639488425662</v>
      </c>
      <c r="I184">
        <v>1.93648711635579</v>
      </c>
      <c r="J184">
        <v>5.2808068980245301E-2</v>
      </c>
      <c r="K184">
        <v>1.2953759699102401</v>
      </c>
      <c r="L184">
        <v>0.40223034726875001</v>
      </c>
      <c r="M184">
        <v>3.2204829364720502</v>
      </c>
      <c r="N184">
        <v>1.2797481088115199E-3</v>
      </c>
      <c r="O184">
        <v>1.0440334013674799</v>
      </c>
      <c r="P184">
        <v>0.30283699527026797</v>
      </c>
      <c r="Q184">
        <v>3.44750944459651</v>
      </c>
      <c r="R184">
        <v>5.6578062531307096E-4</v>
      </c>
      <c r="T184" t="str">
        <f t="shared" si="8"/>
        <v>***</v>
      </c>
      <c r="U184" t="str">
        <f t="shared" si="9"/>
        <v>^</v>
      </c>
      <c r="V184" t="str">
        <f t="shared" si="10"/>
        <v>**</v>
      </c>
      <c r="W184" t="str">
        <f t="shared" si="11"/>
        <v>***</v>
      </c>
    </row>
    <row r="185" spans="1:23" x14ac:dyDescent="0.25">
      <c r="A185">
        <v>184</v>
      </c>
      <c r="B185" t="s">
        <v>404</v>
      </c>
      <c r="C185">
        <v>0.79527266660733298</v>
      </c>
      <c r="D185">
        <v>0.34578353559407299</v>
      </c>
      <c r="E185">
        <v>2.29991478698087</v>
      </c>
      <c r="F185">
        <v>2.1453048181281801E-2</v>
      </c>
      <c r="G185">
        <v>0.93558423664668999</v>
      </c>
      <c r="H185">
        <v>0.46485787458029398</v>
      </c>
      <c r="I185">
        <v>2.0126242617518302</v>
      </c>
      <c r="J185">
        <v>4.4154172607017497E-2</v>
      </c>
      <c r="K185">
        <v>0.75743374671544395</v>
      </c>
      <c r="L185">
        <v>0.51864740738225701</v>
      </c>
      <c r="M185">
        <v>1.46040206879352</v>
      </c>
      <c r="N185">
        <v>0.144179604557509</v>
      </c>
      <c r="O185">
        <v>0.78487310436847402</v>
      </c>
      <c r="P185">
        <v>0.34575773957151301</v>
      </c>
      <c r="Q185">
        <v>2.27000877938739</v>
      </c>
      <c r="R185">
        <v>2.32070503692802E-2</v>
      </c>
      <c r="T185" t="str">
        <f t="shared" si="8"/>
        <v>*</v>
      </c>
      <c r="U185" t="str">
        <f t="shared" si="9"/>
        <v>*</v>
      </c>
      <c r="V185" t="str">
        <f t="shared" si="10"/>
        <v/>
      </c>
      <c r="W185" t="str">
        <f t="shared" si="11"/>
        <v>*</v>
      </c>
    </row>
    <row r="186" spans="1:23" x14ac:dyDescent="0.25">
      <c r="A186">
        <v>185</v>
      </c>
      <c r="B186" t="s">
        <v>405</v>
      </c>
      <c r="C186">
        <v>1.1237490427839201</v>
      </c>
      <c r="D186">
        <v>0.30312293082639002</v>
      </c>
      <c r="E186">
        <v>3.7072386431481599</v>
      </c>
      <c r="F186">
        <v>2.0953147686178999E-4</v>
      </c>
      <c r="G186">
        <v>1.16589101048004</v>
      </c>
      <c r="H186">
        <v>0.42778461721220501</v>
      </c>
      <c r="I186">
        <v>2.7254159302827099</v>
      </c>
      <c r="J186">
        <v>6.4220528929036401E-3</v>
      </c>
      <c r="K186">
        <v>1.19888833610638</v>
      </c>
      <c r="L186">
        <v>0.43107792159181402</v>
      </c>
      <c r="M186">
        <v>2.78114066171453</v>
      </c>
      <c r="N186">
        <v>5.4168261234602104E-3</v>
      </c>
      <c r="O186">
        <v>1.11341999368558</v>
      </c>
      <c r="P186">
        <v>0.30309136837022599</v>
      </c>
      <c r="Q186">
        <v>3.6735457023161899</v>
      </c>
      <c r="R186">
        <v>2.39207869114922E-4</v>
      </c>
      <c r="T186" t="str">
        <f t="shared" si="8"/>
        <v>***</v>
      </c>
      <c r="U186" t="str">
        <f t="shared" si="9"/>
        <v>**</v>
      </c>
      <c r="V186" t="str">
        <f t="shared" si="10"/>
        <v>**</v>
      </c>
      <c r="W186" t="str">
        <f t="shared" si="11"/>
        <v>***</v>
      </c>
    </row>
    <row r="187" spans="1:23" x14ac:dyDescent="0.25">
      <c r="A187">
        <v>186</v>
      </c>
      <c r="B187" t="s">
        <v>406</v>
      </c>
      <c r="C187">
        <v>0.45065361290271899</v>
      </c>
      <c r="D187">
        <v>0.41861740577818801</v>
      </c>
      <c r="E187">
        <v>1.0765286074643201</v>
      </c>
      <c r="F187">
        <v>0.28169091382480899</v>
      </c>
      <c r="G187">
        <v>0.50298357784998304</v>
      </c>
      <c r="H187">
        <v>0.59140101437420101</v>
      </c>
      <c r="I187">
        <v>0.85049495287427301</v>
      </c>
      <c r="J187">
        <v>0.39504996529694703</v>
      </c>
      <c r="K187">
        <v>0.51716787603778103</v>
      </c>
      <c r="L187">
        <v>0.59372724153136502</v>
      </c>
      <c r="M187">
        <v>0.87105296820115696</v>
      </c>
      <c r="N187">
        <v>0.38372523241258399</v>
      </c>
      <c r="O187">
        <v>0.44041340891265202</v>
      </c>
      <c r="P187">
        <v>0.41859418680453903</v>
      </c>
      <c r="Q187">
        <v>1.05212500028889</v>
      </c>
      <c r="R187">
        <v>0.29274220340983298</v>
      </c>
      <c r="T187" t="str">
        <f t="shared" si="8"/>
        <v/>
      </c>
      <c r="U187" t="str">
        <f t="shared" si="9"/>
        <v/>
      </c>
      <c r="V187" t="str">
        <f t="shared" si="10"/>
        <v/>
      </c>
      <c r="W187" t="str">
        <f t="shared" si="11"/>
        <v/>
      </c>
    </row>
    <row r="188" spans="1:23" x14ac:dyDescent="0.25">
      <c r="A188">
        <v>187</v>
      </c>
      <c r="B188" t="s">
        <v>407</v>
      </c>
      <c r="C188">
        <v>0.88369479907994597</v>
      </c>
      <c r="D188">
        <v>0.34608556322393902</v>
      </c>
      <c r="E188">
        <v>2.5533997744602299</v>
      </c>
      <c r="F188">
        <v>1.06676975599529E-2</v>
      </c>
      <c r="G188">
        <v>1.23950265095142</v>
      </c>
      <c r="H188">
        <v>0.42823242098269299</v>
      </c>
      <c r="I188">
        <v>2.8944624232491698</v>
      </c>
      <c r="J188">
        <v>3.79808366059467E-3</v>
      </c>
      <c r="K188">
        <v>0.532128857046963</v>
      </c>
      <c r="L188">
        <v>0.59379593278147302</v>
      </c>
      <c r="M188">
        <v>0.896147695984296</v>
      </c>
      <c r="N188">
        <v>0.37017388616744401</v>
      </c>
      <c r="O188">
        <v>0.87339337554148899</v>
      </c>
      <c r="P188">
        <v>0.34605663825685101</v>
      </c>
      <c r="Q188">
        <v>2.5238451715329799</v>
      </c>
      <c r="R188">
        <v>1.1607904061003401E-2</v>
      </c>
      <c r="T188" t="str">
        <f t="shared" si="8"/>
        <v>*</v>
      </c>
      <c r="U188" t="str">
        <f t="shared" si="9"/>
        <v>**</v>
      </c>
      <c r="V188" t="str">
        <f t="shared" si="10"/>
        <v/>
      </c>
      <c r="W188" t="str">
        <f t="shared" si="11"/>
        <v>*</v>
      </c>
    </row>
    <row r="189" spans="1:23" x14ac:dyDescent="0.25">
      <c r="A189">
        <v>188</v>
      </c>
      <c r="B189" t="s">
        <v>408</v>
      </c>
      <c r="C189">
        <v>0.30676145314991798</v>
      </c>
      <c r="D189">
        <v>0.45681384488799098</v>
      </c>
      <c r="E189">
        <v>0.67152398418470605</v>
      </c>
      <c r="F189">
        <v>0.50188678566621903</v>
      </c>
      <c r="G189">
        <v>0.15639777242816799</v>
      </c>
      <c r="H189">
        <v>0.71886532400903702</v>
      </c>
      <c r="I189">
        <v>0.217561992774883</v>
      </c>
      <c r="J189">
        <v>0.82777040047309902</v>
      </c>
      <c r="K189">
        <v>0.53982992541280095</v>
      </c>
      <c r="L189">
        <v>0.59384468656954204</v>
      </c>
      <c r="M189">
        <v>0.90904227590421405</v>
      </c>
      <c r="N189">
        <v>0.36332781064994801</v>
      </c>
      <c r="O189">
        <v>0.29646457281868099</v>
      </c>
      <c r="P189">
        <v>0.45679094640974899</v>
      </c>
      <c r="Q189">
        <v>0.64901586852543902</v>
      </c>
      <c r="R189">
        <v>0.51632811940382595</v>
      </c>
      <c r="T189" t="str">
        <f t="shared" si="8"/>
        <v/>
      </c>
      <c r="U189" t="str">
        <f t="shared" si="9"/>
        <v/>
      </c>
      <c r="V189" t="str">
        <f t="shared" si="10"/>
        <v/>
      </c>
      <c r="W189" t="str">
        <f t="shared" si="11"/>
        <v/>
      </c>
    </row>
    <row r="190" spans="1:23" x14ac:dyDescent="0.25">
      <c r="A190">
        <v>189</v>
      </c>
      <c r="B190" t="s">
        <v>409</v>
      </c>
      <c r="C190">
        <v>1.1272447784178099</v>
      </c>
      <c r="D190">
        <v>0.31577392478518401</v>
      </c>
      <c r="E190">
        <v>3.5697842346693398</v>
      </c>
      <c r="F190">
        <v>3.5727537799443501E-4</v>
      </c>
      <c r="G190">
        <v>1.1051488153469</v>
      </c>
      <c r="H190">
        <v>0.46590247344323599</v>
      </c>
      <c r="I190">
        <v>2.3720604168064101</v>
      </c>
      <c r="J190">
        <v>1.7689197951082002E-2</v>
      </c>
      <c r="K190">
        <v>1.2641254100663999</v>
      </c>
      <c r="L190">
        <v>0.43151270499350602</v>
      </c>
      <c r="M190">
        <v>2.9295207196400499</v>
      </c>
      <c r="N190">
        <v>3.3948517924030299E-3</v>
      </c>
      <c r="O190">
        <v>1.11679375738436</v>
      </c>
      <c r="P190">
        <v>0.31574138314175298</v>
      </c>
      <c r="Q190">
        <v>3.5370522111223401</v>
      </c>
      <c r="R190">
        <v>4.04619669552228E-4</v>
      </c>
      <c r="T190" t="str">
        <f t="shared" si="8"/>
        <v>***</v>
      </c>
      <c r="U190" t="str">
        <f t="shared" si="9"/>
        <v>*</v>
      </c>
      <c r="V190" t="str">
        <f t="shared" si="10"/>
        <v>**</v>
      </c>
      <c r="W190" t="str">
        <f t="shared" si="11"/>
        <v>***</v>
      </c>
    </row>
    <row r="191" spans="1:23" x14ac:dyDescent="0.25">
      <c r="A191">
        <v>190</v>
      </c>
      <c r="B191" t="s">
        <v>410</v>
      </c>
      <c r="C191">
        <v>0.53929610315757304</v>
      </c>
      <c r="D191">
        <v>0.41893125282370097</v>
      </c>
      <c r="E191">
        <v>1.2873140867924799</v>
      </c>
      <c r="F191">
        <v>0.19798483556104299</v>
      </c>
      <c r="G191">
        <v>1.14418500493863</v>
      </c>
      <c r="H191">
        <v>0.466190718526029</v>
      </c>
      <c r="I191">
        <v>2.4543281525557599</v>
      </c>
      <c r="J191">
        <v>1.41148110481996E-2</v>
      </c>
      <c r="K191">
        <v>-0.52470241294992304</v>
      </c>
      <c r="L191">
        <v>1.0095634543077201</v>
      </c>
      <c r="M191">
        <v>-0.51973197990781606</v>
      </c>
      <c r="N191">
        <v>0.60325039410070802</v>
      </c>
      <c r="O191">
        <v>0.52779866108707396</v>
      </c>
      <c r="P191">
        <v>0.41890497224705397</v>
      </c>
      <c r="Q191">
        <v>1.2599484275775099</v>
      </c>
      <c r="R191">
        <v>0.20768796720274399</v>
      </c>
      <c r="T191" t="str">
        <f t="shared" si="8"/>
        <v/>
      </c>
      <c r="U191" t="str">
        <f t="shared" si="9"/>
        <v>*</v>
      </c>
      <c r="V191" t="str">
        <f t="shared" si="10"/>
        <v/>
      </c>
      <c r="W191" t="str">
        <f t="shared" si="11"/>
        <v/>
      </c>
    </row>
    <row r="192" spans="1:23" x14ac:dyDescent="0.25">
      <c r="A192">
        <v>191</v>
      </c>
      <c r="B192" t="s">
        <v>411</v>
      </c>
      <c r="C192">
        <v>1.35398283552729</v>
      </c>
      <c r="D192">
        <v>0.29309583548484103</v>
      </c>
      <c r="E192">
        <v>4.6195908354942103</v>
      </c>
      <c r="F192" s="1">
        <v>3.8449752365992402E-6</v>
      </c>
      <c r="G192">
        <v>1.1873692141293799</v>
      </c>
      <c r="H192">
        <v>0.466506842746928</v>
      </c>
      <c r="I192">
        <v>2.5452342931087699</v>
      </c>
      <c r="J192">
        <v>1.0920443858115201E-2</v>
      </c>
      <c r="K192">
        <v>1.5976483025505599</v>
      </c>
      <c r="L192">
        <v>0.38048638001534102</v>
      </c>
      <c r="M192">
        <v>4.1989631862411096</v>
      </c>
      <c r="N192" s="1">
        <v>2.68139904875201E-5</v>
      </c>
      <c r="O192">
        <v>1.3452984388353699</v>
      </c>
      <c r="P192">
        <v>0.293062333098002</v>
      </c>
      <c r="Q192">
        <v>4.5904856643091403</v>
      </c>
      <c r="R192" s="1">
        <v>4.4221583114759197E-6</v>
      </c>
      <c r="T192" t="str">
        <f t="shared" si="8"/>
        <v>***</v>
      </c>
      <c r="U192" t="str">
        <f t="shared" si="9"/>
        <v>*</v>
      </c>
      <c r="V192" t="str">
        <f t="shared" si="10"/>
        <v>***</v>
      </c>
      <c r="W192" t="str">
        <f t="shared" si="11"/>
        <v>***</v>
      </c>
    </row>
    <row r="193" spans="1:23" x14ac:dyDescent="0.25">
      <c r="A193">
        <v>192</v>
      </c>
      <c r="B193" t="s">
        <v>412</v>
      </c>
      <c r="C193">
        <v>0.18730291619464601</v>
      </c>
      <c r="D193">
        <v>0.50888377060459</v>
      </c>
      <c r="E193">
        <v>0.36806620099539999</v>
      </c>
      <c r="F193">
        <v>0.71282387223586596</v>
      </c>
      <c r="G193">
        <v>0.69249757766836095</v>
      </c>
      <c r="H193">
        <v>0.59253885247165605</v>
      </c>
      <c r="I193">
        <v>1.1686956471795</v>
      </c>
      <c r="J193">
        <v>0.242526276329153</v>
      </c>
      <c r="K193">
        <v>-0.47365878320744098</v>
      </c>
      <c r="L193">
        <v>1.0096639064909101</v>
      </c>
      <c r="M193">
        <v>-0.469125201131179</v>
      </c>
      <c r="N193">
        <v>0.63898014661003699</v>
      </c>
      <c r="O193">
        <v>0.17830680841017299</v>
      </c>
      <c r="P193">
        <v>0.50886378604691496</v>
      </c>
      <c r="Q193">
        <v>0.350401842888724</v>
      </c>
      <c r="R193">
        <v>0.72603714353347404</v>
      </c>
      <c r="T193" t="str">
        <f t="shared" si="8"/>
        <v/>
      </c>
      <c r="U193" t="str">
        <f t="shared" si="9"/>
        <v/>
      </c>
      <c r="V193" t="str">
        <f t="shared" si="10"/>
        <v/>
      </c>
      <c r="W193" t="str">
        <f t="shared" si="11"/>
        <v/>
      </c>
    </row>
    <row r="194" spans="1:23" x14ac:dyDescent="0.25">
      <c r="A194">
        <v>193</v>
      </c>
      <c r="B194" t="s">
        <v>413</v>
      </c>
      <c r="C194">
        <v>1.56469858497685</v>
      </c>
      <c r="D194">
        <v>0.275374102195107</v>
      </c>
      <c r="E194">
        <v>5.6820832914354202</v>
      </c>
      <c r="F194" s="1">
        <v>1.3306382585601E-8</v>
      </c>
      <c r="G194">
        <v>1.6074271676210701</v>
      </c>
      <c r="H194">
        <v>0.40130537265146099</v>
      </c>
      <c r="I194">
        <v>4.0054962558827798</v>
      </c>
      <c r="J194" s="1">
        <v>6.1887414177008105E-5</v>
      </c>
      <c r="K194">
        <v>1.6535866532235399</v>
      </c>
      <c r="L194">
        <v>0.38080209302770801</v>
      </c>
      <c r="M194">
        <v>4.3423780580513398</v>
      </c>
      <c r="N194" s="1">
        <v>1.4094871965262401E-5</v>
      </c>
      <c r="O194">
        <v>1.5553844229248901</v>
      </c>
      <c r="P194">
        <v>0.27533680280553302</v>
      </c>
      <c r="Q194">
        <v>5.6490247837425498</v>
      </c>
      <c r="R194" s="1">
        <v>1.6136059396743799E-8</v>
      </c>
      <c r="T194" t="str">
        <f t="shared" si="8"/>
        <v>***</v>
      </c>
      <c r="U194" t="str">
        <f t="shared" si="9"/>
        <v>***</v>
      </c>
      <c r="V194" t="str">
        <f t="shared" si="10"/>
        <v>***</v>
      </c>
      <c r="W194" t="str">
        <f t="shared" si="11"/>
        <v>***</v>
      </c>
    </row>
    <row r="195" spans="1:23" x14ac:dyDescent="0.25">
      <c r="A195">
        <v>194</v>
      </c>
      <c r="B195" t="s">
        <v>414</v>
      </c>
      <c r="C195">
        <v>0.96836093892165498</v>
      </c>
      <c r="D195">
        <v>0.36640954768495698</v>
      </c>
      <c r="E195">
        <v>2.64283762538378</v>
      </c>
      <c r="F195">
        <v>8.2214452001141101E-3</v>
      </c>
      <c r="G195">
        <v>1.3184036826704599</v>
      </c>
      <c r="H195">
        <v>0.467503475028133</v>
      </c>
      <c r="I195">
        <v>2.82009386687686</v>
      </c>
      <c r="J195">
        <v>4.8009603465431197E-3</v>
      </c>
      <c r="K195">
        <v>0.69690861322578102</v>
      </c>
      <c r="L195">
        <v>0.59446978086501201</v>
      </c>
      <c r="M195">
        <v>1.17231966309828</v>
      </c>
      <c r="N195">
        <v>0.24106874002815201</v>
      </c>
      <c r="O195">
        <v>0.95934446080610103</v>
      </c>
      <c r="P195">
        <v>0.366380280014999</v>
      </c>
      <c r="Q195">
        <v>2.6184391276922101</v>
      </c>
      <c r="R195">
        <v>8.8333050099668794E-3</v>
      </c>
      <c r="T195" t="str">
        <f t="shared" ref="T195:T258" si="12">IF(F195&lt;0.001,"***",IF(F195&lt;0.01,"**",IF(F195&lt;0.05,"*",IF(F195&lt;0.1,"^",""))))</f>
        <v>**</v>
      </c>
      <c r="U195" t="str">
        <f t="shared" ref="U195:U258" si="13">IF(J195&lt;0.001,"***",IF(J195&lt;0.01,"**",IF(J195&lt;0.05,"*",IF(J195&lt;0.1,"^",""))))</f>
        <v>**</v>
      </c>
      <c r="V195" t="str">
        <f t="shared" ref="V195:V258" si="14">IF(N195&lt;0.001,"***",IF(N195&lt;0.01,"**",IF(N195&lt;0.05,"*",IF(N195&lt;0.1,"^",""))))</f>
        <v/>
      </c>
      <c r="W195" t="str">
        <f t="shared" ref="W195:W258" si="15">IF(R195&lt;0.001,"***",IF(R195&lt;0.01,"**",IF(R195&lt;0.05,"*",IF(R195&lt;0.1,"^",""))))</f>
        <v>**</v>
      </c>
    </row>
    <row r="196" spans="1:23" x14ac:dyDescent="0.25">
      <c r="A196">
        <v>195</v>
      </c>
      <c r="B196" t="s">
        <v>415</v>
      </c>
      <c r="C196">
        <v>0.99305293373815295</v>
      </c>
      <c r="D196">
        <v>0.36653862324045899</v>
      </c>
      <c r="E196">
        <v>2.7092722861205401</v>
      </c>
      <c r="F196">
        <v>6.7430975296775397E-3</v>
      </c>
      <c r="G196">
        <v>1.3595597746747199</v>
      </c>
      <c r="H196">
        <v>0.46790211512388902</v>
      </c>
      <c r="I196">
        <v>2.9056499868882599</v>
      </c>
      <c r="J196">
        <v>3.6649115512555602E-3</v>
      </c>
      <c r="K196">
        <v>0.71056136961798499</v>
      </c>
      <c r="L196">
        <v>0.59454987728327302</v>
      </c>
      <c r="M196">
        <v>1.19512491174805</v>
      </c>
      <c r="N196">
        <v>0.23203823018089101</v>
      </c>
      <c r="O196">
        <v>0.98450612582772801</v>
      </c>
      <c r="P196">
        <v>0.36650925228458098</v>
      </c>
      <c r="Q196">
        <v>2.6861699116487601</v>
      </c>
      <c r="R196">
        <v>7.2276323820447304E-3</v>
      </c>
      <c r="T196" t="str">
        <f t="shared" si="12"/>
        <v>**</v>
      </c>
      <c r="U196" t="str">
        <f t="shared" si="13"/>
        <v>**</v>
      </c>
      <c r="V196" t="str">
        <f t="shared" si="14"/>
        <v/>
      </c>
      <c r="W196" t="str">
        <f t="shared" si="15"/>
        <v>**</v>
      </c>
    </row>
    <row r="197" spans="1:23" x14ac:dyDescent="0.25">
      <c r="A197">
        <v>196</v>
      </c>
      <c r="B197" t="s">
        <v>416</v>
      </c>
      <c r="C197">
        <v>1.1437268479809199</v>
      </c>
      <c r="D197">
        <v>0.34722980079559801</v>
      </c>
      <c r="E197">
        <v>3.2938614294059301</v>
      </c>
      <c r="F197">
        <v>9.8821202848966595E-4</v>
      </c>
      <c r="G197">
        <v>1.18765323858782</v>
      </c>
      <c r="H197">
        <v>0.51887829962943899</v>
      </c>
      <c r="I197">
        <v>2.28888592842676</v>
      </c>
      <c r="J197">
        <v>2.2085981059982301E-2</v>
      </c>
      <c r="K197">
        <v>1.2436518381235599</v>
      </c>
      <c r="L197">
        <v>0.46941835740781201</v>
      </c>
      <c r="M197">
        <v>2.6493464060314298</v>
      </c>
      <c r="N197">
        <v>8.0647621184852802E-3</v>
      </c>
      <c r="O197">
        <v>1.1346252871826401</v>
      </c>
      <c r="P197">
        <v>0.34719743910240197</v>
      </c>
      <c r="Q197">
        <v>3.2679540785668002</v>
      </c>
      <c r="R197">
        <v>1.0832794057068901E-3</v>
      </c>
      <c r="T197" t="str">
        <f t="shared" si="12"/>
        <v>***</v>
      </c>
      <c r="U197" t="str">
        <f t="shared" si="13"/>
        <v>*</v>
      </c>
      <c r="V197" t="str">
        <f t="shared" si="14"/>
        <v>**</v>
      </c>
      <c r="W197" t="str">
        <f t="shared" si="15"/>
        <v>**</v>
      </c>
    </row>
    <row r="198" spans="1:23" x14ac:dyDescent="0.25">
      <c r="A198">
        <v>197</v>
      </c>
      <c r="B198" t="s">
        <v>417</v>
      </c>
      <c r="C198">
        <v>0.34816117496238103</v>
      </c>
      <c r="D198">
        <v>0.50937714440581605</v>
      </c>
      <c r="E198">
        <v>0.68350372368691203</v>
      </c>
      <c r="F198">
        <v>0.49428859803422398</v>
      </c>
      <c r="G198">
        <v>0.93259744555280799</v>
      </c>
      <c r="H198">
        <v>0.593976954861271</v>
      </c>
      <c r="I198">
        <v>1.57009028367208</v>
      </c>
      <c r="J198">
        <v>0.116394108715751</v>
      </c>
      <c r="K198">
        <v>-0.36208085739817802</v>
      </c>
      <c r="L198">
        <v>1.00996841288524</v>
      </c>
      <c r="M198">
        <v>-0.35850711049843498</v>
      </c>
      <c r="N198">
        <v>0.71996384764048704</v>
      </c>
      <c r="O198">
        <v>0.33872181273355301</v>
      </c>
      <c r="P198">
        <v>0.50935487123781298</v>
      </c>
      <c r="Q198">
        <v>0.665001616476947</v>
      </c>
      <c r="R198">
        <v>0.50604945916824495</v>
      </c>
      <c r="T198" t="str">
        <f t="shared" si="12"/>
        <v/>
      </c>
      <c r="U198" t="str">
        <f t="shared" si="13"/>
        <v/>
      </c>
      <c r="V198" t="str">
        <f t="shared" si="14"/>
        <v/>
      </c>
      <c r="W198" t="str">
        <f t="shared" si="15"/>
        <v/>
      </c>
    </row>
    <row r="199" spans="1:23" x14ac:dyDescent="0.25">
      <c r="A199">
        <v>198</v>
      </c>
      <c r="B199" t="s">
        <v>418</v>
      </c>
      <c r="C199">
        <v>0.36603426342675199</v>
      </c>
      <c r="D199">
        <v>0.50942727361721396</v>
      </c>
      <c r="E199">
        <v>0.71852113615297297</v>
      </c>
      <c r="F199">
        <v>0.47243602036057603</v>
      </c>
      <c r="G199">
        <v>0.96665915616349596</v>
      </c>
      <c r="H199">
        <v>0.59418234847931595</v>
      </c>
      <c r="I199">
        <v>1.62687289287111</v>
      </c>
      <c r="J199">
        <v>0.103764096196102</v>
      </c>
      <c r="K199">
        <v>-0.35485571497954599</v>
      </c>
      <c r="L199">
        <v>1.0099855971484299</v>
      </c>
      <c r="M199">
        <v>-0.35134730235900102</v>
      </c>
      <c r="N199">
        <v>0.72532781190870299</v>
      </c>
      <c r="O199">
        <v>0.356328120785044</v>
      </c>
      <c r="P199">
        <v>0.509406113499007</v>
      </c>
      <c r="Q199">
        <v>0.69949714254015904</v>
      </c>
      <c r="R199">
        <v>0.48424139814971001</v>
      </c>
      <c r="T199" t="str">
        <f t="shared" si="12"/>
        <v/>
      </c>
      <c r="U199" t="str">
        <f t="shared" si="13"/>
        <v/>
      </c>
      <c r="V199" t="str">
        <f t="shared" si="14"/>
        <v/>
      </c>
      <c r="W199" t="str">
        <f t="shared" si="15"/>
        <v/>
      </c>
    </row>
    <row r="200" spans="1:23" x14ac:dyDescent="0.25">
      <c r="A200">
        <v>199</v>
      </c>
      <c r="B200" t="s">
        <v>419</v>
      </c>
      <c r="C200">
        <v>0.379821205431985</v>
      </c>
      <c r="D200">
        <v>0.50948826970864003</v>
      </c>
      <c r="E200">
        <v>0.74549548638125196</v>
      </c>
      <c r="F200">
        <v>0.45597223875355603</v>
      </c>
      <c r="G200">
        <v>-0.125016965555904</v>
      </c>
      <c r="H200">
        <v>1.0097676312452499</v>
      </c>
      <c r="I200">
        <v>-0.123807658007152</v>
      </c>
      <c r="J200">
        <v>0.90146756825685803</v>
      </c>
      <c r="K200">
        <v>0.76048870600770402</v>
      </c>
      <c r="L200">
        <v>0.59483341232584896</v>
      </c>
      <c r="M200">
        <v>1.2784902297840499</v>
      </c>
      <c r="N200">
        <v>0.20107662752262301</v>
      </c>
      <c r="O200">
        <v>0.37092489095116399</v>
      </c>
      <c r="P200">
        <v>0.50946636553493796</v>
      </c>
      <c r="Q200">
        <v>0.72806551333706604</v>
      </c>
      <c r="R200">
        <v>0.46657348347713801</v>
      </c>
      <c r="T200" t="str">
        <f t="shared" si="12"/>
        <v/>
      </c>
      <c r="U200" t="str">
        <f t="shared" si="13"/>
        <v/>
      </c>
      <c r="V200" t="str">
        <f t="shared" si="14"/>
        <v/>
      </c>
      <c r="W200" t="str">
        <f t="shared" si="15"/>
        <v/>
      </c>
    </row>
    <row r="201" spans="1:23" x14ac:dyDescent="0.25">
      <c r="A201">
        <v>200</v>
      </c>
      <c r="B201" t="s">
        <v>420</v>
      </c>
      <c r="C201">
        <v>0.106189275375224</v>
      </c>
      <c r="D201">
        <v>0.58558525464496802</v>
      </c>
      <c r="E201">
        <v>0.18133871120031</v>
      </c>
      <c r="F201">
        <v>0.85610172254142203</v>
      </c>
      <c r="G201">
        <v>-0.113545895004822</v>
      </c>
      <c r="H201">
        <v>1.0098229373555201</v>
      </c>
      <c r="I201">
        <v>-0.112441390272012</v>
      </c>
      <c r="J201">
        <v>0.91047343870094299</v>
      </c>
      <c r="K201">
        <v>0.37232456350951199</v>
      </c>
      <c r="L201">
        <v>0.72144202903890298</v>
      </c>
      <c r="M201">
        <v>0.51608382728341795</v>
      </c>
      <c r="N201">
        <v>0.60579586293903698</v>
      </c>
      <c r="O201">
        <v>9.8543088362458398E-2</v>
      </c>
      <c r="P201">
        <v>0.58557091530407102</v>
      </c>
      <c r="Q201">
        <v>0.16828548991591799</v>
      </c>
      <c r="R201">
        <v>0.86635868844038899</v>
      </c>
      <c r="T201" t="str">
        <f t="shared" si="12"/>
        <v/>
      </c>
      <c r="U201" t="str">
        <f t="shared" si="13"/>
        <v/>
      </c>
      <c r="V201" t="str">
        <f t="shared" si="14"/>
        <v/>
      </c>
      <c r="W201" t="str">
        <f t="shared" si="15"/>
        <v/>
      </c>
    </row>
    <row r="202" spans="1:23" x14ac:dyDescent="0.25">
      <c r="A202">
        <v>201</v>
      </c>
      <c r="B202" t="s">
        <v>421</v>
      </c>
      <c r="C202">
        <v>1.7003616567614901</v>
      </c>
      <c r="D202">
        <v>0.28512200997432602</v>
      </c>
      <c r="E202">
        <v>5.9636281917155403</v>
      </c>
      <c r="F202" s="1">
        <v>2.4669774198505502E-9</v>
      </c>
      <c r="G202">
        <v>1.5503949268791599</v>
      </c>
      <c r="H202">
        <v>0.46951224807660802</v>
      </c>
      <c r="I202">
        <v>3.3021394718252202</v>
      </c>
      <c r="J202">
        <v>9.5950347359368999E-4</v>
      </c>
      <c r="K202">
        <v>1.9317158982948699</v>
      </c>
      <c r="L202">
        <v>0.363442379293897</v>
      </c>
      <c r="M202">
        <v>5.3150540728019804</v>
      </c>
      <c r="N202" s="1">
        <v>1.06625659288568E-7</v>
      </c>
      <c r="O202">
        <v>1.69304478919525</v>
      </c>
      <c r="P202">
        <v>0.285096265888935</v>
      </c>
      <c r="Q202">
        <v>5.9385021544084697</v>
      </c>
      <c r="R202" s="1">
        <v>2.8763787342756799E-9</v>
      </c>
      <c r="T202" t="str">
        <f t="shared" si="12"/>
        <v>***</v>
      </c>
      <c r="U202" t="str">
        <f t="shared" si="13"/>
        <v>***</v>
      </c>
      <c r="V202" t="str">
        <f t="shared" si="14"/>
        <v>***</v>
      </c>
      <c r="W202" t="str">
        <f t="shared" si="15"/>
        <v>***</v>
      </c>
    </row>
    <row r="203" spans="1:23" x14ac:dyDescent="0.25">
      <c r="A203">
        <v>202</v>
      </c>
      <c r="B203" t="s">
        <v>422</v>
      </c>
      <c r="C203">
        <v>0.86956988053085604</v>
      </c>
      <c r="D203">
        <v>0.420256111997099</v>
      </c>
      <c r="E203">
        <v>2.06914273393568</v>
      </c>
      <c r="F203">
        <v>3.8532694628972401E-2</v>
      </c>
      <c r="G203">
        <v>0.64905334347476495</v>
      </c>
      <c r="H203">
        <v>0.72150354408797401</v>
      </c>
      <c r="I203">
        <v>0.89958441478649898</v>
      </c>
      <c r="J203">
        <v>0.36834145424336701</v>
      </c>
      <c r="K203">
        <v>1.1399436547981401</v>
      </c>
      <c r="L203">
        <v>0.52072513635597895</v>
      </c>
      <c r="M203">
        <v>2.1891465865762401</v>
      </c>
      <c r="N203">
        <v>2.8586187419248101E-2</v>
      </c>
      <c r="O203">
        <v>0.86197805022073404</v>
      </c>
      <c r="P203">
        <v>0.42023658264691299</v>
      </c>
      <c r="Q203">
        <v>2.05117328146792</v>
      </c>
      <c r="R203">
        <v>4.0250074876420697E-2</v>
      </c>
      <c r="T203" t="str">
        <f t="shared" si="12"/>
        <v>*</v>
      </c>
      <c r="U203" t="str">
        <f t="shared" si="13"/>
        <v/>
      </c>
      <c r="V203" t="str">
        <f t="shared" si="14"/>
        <v>*</v>
      </c>
      <c r="W203" t="str">
        <f t="shared" si="15"/>
        <v>*</v>
      </c>
    </row>
    <row r="204" spans="1:23" x14ac:dyDescent="0.25">
      <c r="A204">
        <v>203</v>
      </c>
      <c r="B204" t="s">
        <v>423</v>
      </c>
      <c r="C204">
        <v>0.48184799117650301</v>
      </c>
      <c r="D204">
        <v>0.50989226310078195</v>
      </c>
      <c r="E204">
        <v>0.94499961275400601</v>
      </c>
      <c r="F204">
        <v>0.34465907372687699</v>
      </c>
      <c r="G204">
        <v>1.08280568240867</v>
      </c>
      <c r="H204">
        <v>0.59520194881791599</v>
      </c>
      <c r="I204">
        <v>1.8192240206188</v>
      </c>
      <c r="J204">
        <v>6.8877259585588005E-2</v>
      </c>
      <c r="K204">
        <v>-0.23868515209293201</v>
      </c>
      <c r="L204">
        <v>1.0103833368488599</v>
      </c>
      <c r="M204">
        <v>-0.23623227282956999</v>
      </c>
      <c r="N204">
        <v>0.81325243799598501</v>
      </c>
      <c r="O204">
        <v>0.47412364662175399</v>
      </c>
      <c r="P204">
        <v>0.50987549792520903</v>
      </c>
      <c r="Q204">
        <v>0.92988121325904705</v>
      </c>
      <c r="R204">
        <v>0.35243259104055902</v>
      </c>
      <c r="T204" t="str">
        <f t="shared" si="12"/>
        <v/>
      </c>
      <c r="U204" t="str">
        <f t="shared" si="13"/>
        <v>^</v>
      </c>
      <c r="V204" t="str">
        <f t="shared" si="14"/>
        <v/>
      </c>
      <c r="W204" t="str">
        <f t="shared" si="15"/>
        <v/>
      </c>
    </row>
    <row r="205" spans="1:23" x14ac:dyDescent="0.25">
      <c r="A205">
        <v>204</v>
      </c>
      <c r="B205" t="s">
        <v>424</v>
      </c>
      <c r="C205">
        <v>-0.20028492646156101</v>
      </c>
      <c r="D205">
        <v>0.71408426889245902</v>
      </c>
      <c r="E205">
        <v>-0.28047799844715998</v>
      </c>
      <c r="F205">
        <v>0.77911080301858704</v>
      </c>
      <c r="G205">
        <v>-12.904729231180299</v>
      </c>
      <c r="H205">
        <v>381.960352048289</v>
      </c>
      <c r="I205">
        <v>-3.3785520308528799E-2</v>
      </c>
      <c r="J205">
        <v>0.97304818247446501</v>
      </c>
      <c r="K205">
        <v>0.47281514354494902</v>
      </c>
      <c r="L205">
        <v>0.72194031370996403</v>
      </c>
      <c r="M205">
        <v>0.65492276101774904</v>
      </c>
      <c r="N205">
        <v>0.51251748492207405</v>
      </c>
      <c r="O205">
        <v>-0.20886797238551499</v>
      </c>
      <c r="P205">
        <v>0.71407519990489399</v>
      </c>
      <c r="Q205">
        <v>-0.29250136738166199</v>
      </c>
      <c r="R205">
        <v>0.76990331455504502</v>
      </c>
      <c r="T205" t="str">
        <f t="shared" si="12"/>
        <v/>
      </c>
      <c r="U205" t="str">
        <f t="shared" si="13"/>
        <v/>
      </c>
      <c r="V205" t="str">
        <f t="shared" si="14"/>
        <v/>
      </c>
      <c r="W205" t="str">
        <f t="shared" si="15"/>
        <v/>
      </c>
    </row>
    <row r="206" spans="1:23" x14ac:dyDescent="0.25">
      <c r="A206">
        <v>205</v>
      </c>
      <c r="B206" t="s">
        <v>425</v>
      </c>
      <c r="C206">
        <v>1.22150366060892</v>
      </c>
      <c r="D206">
        <v>0.36771495863071502</v>
      </c>
      <c r="E206">
        <v>3.3218764478810399</v>
      </c>
      <c r="F206">
        <v>8.9414277078582005E-4</v>
      </c>
      <c r="G206">
        <v>0.70090003276157198</v>
      </c>
      <c r="H206">
        <v>0.72190739700894402</v>
      </c>
      <c r="I206">
        <v>0.97090019532365102</v>
      </c>
      <c r="J206">
        <v>0.331597980899205</v>
      </c>
      <c r="K206">
        <v>1.6142946017320401</v>
      </c>
      <c r="L206">
        <v>0.433937575171502</v>
      </c>
      <c r="M206">
        <v>3.7201079005293201</v>
      </c>
      <c r="N206">
        <v>1.9913768254894599E-4</v>
      </c>
      <c r="O206">
        <v>1.2121040349948899</v>
      </c>
      <c r="P206">
        <v>0.36769825991329702</v>
      </c>
      <c r="Q206">
        <v>3.2964638866681102</v>
      </c>
      <c r="R206">
        <v>9.7910201368509898E-4</v>
      </c>
      <c r="T206" t="str">
        <f t="shared" si="12"/>
        <v>***</v>
      </c>
      <c r="U206" t="str">
        <f t="shared" si="13"/>
        <v/>
      </c>
      <c r="V206" t="str">
        <f t="shared" si="14"/>
        <v>***</v>
      </c>
      <c r="W206" t="str">
        <f t="shared" si="15"/>
        <v>***</v>
      </c>
    </row>
    <row r="207" spans="1:23" x14ac:dyDescent="0.25">
      <c r="A207">
        <v>206</v>
      </c>
      <c r="B207" t="s">
        <v>426</v>
      </c>
      <c r="C207">
        <v>0.96513063909499897</v>
      </c>
      <c r="D207">
        <v>0.42068620877374802</v>
      </c>
      <c r="E207">
        <v>2.2941817891017702</v>
      </c>
      <c r="F207">
        <v>2.17800588995514E-2</v>
      </c>
      <c r="G207">
        <v>-12.8980176272474</v>
      </c>
      <c r="H207">
        <v>385.815539343674</v>
      </c>
      <c r="I207">
        <v>-3.3430529131067997E-2</v>
      </c>
      <c r="J207">
        <v>0.97333126453704599</v>
      </c>
      <c r="K207">
        <v>1.6614081484029699</v>
      </c>
      <c r="L207">
        <v>0.434329302611139</v>
      </c>
      <c r="M207">
        <v>3.8252269382120199</v>
      </c>
      <c r="N207">
        <v>1.30651677372758E-4</v>
      </c>
      <c r="O207">
        <v>0.95573509508966104</v>
      </c>
      <c r="P207">
        <v>0.42067384730791701</v>
      </c>
      <c r="Q207">
        <v>2.2719146940220898</v>
      </c>
      <c r="R207">
        <v>2.3091663222595E-2</v>
      </c>
      <c r="T207" t="str">
        <f t="shared" si="12"/>
        <v>*</v>
      </c>
      <c r="U207" t="str">
        <f t="shared" si="13"/>
        <v/>
      </c>
      <c r="V207" t="str">
        <f t="shared" si="14"/>
        <v>***</v>
      </c>
      <c r="W207" t="str">
        <f t="shared" si="15"/>
        <v>*</v>
      </c>
    </row>
    <row r="208" spans="1:23" x14ac:dyDescent="0.25">
      <c r="A208">
        <v>207</v>
      </c>
      <c r="B208" t="s">
        <v>427</v>
      </c>
      <c r="C208">
        <v>0.99189631745169804</v>
      </c>
      <c r="D208">
        <v>0.42084008008457702</v>
      </c>
      <c r="E208">
        <v>2.3569435621539498</v>
      </c>
      <c r="F208">
        <v>1.84260470585287E-2</v>
      </c>
      <c r="G208">
        <v>0.72815490484582501</v>
      </c>
      <c r="H208">
        <v>0.72208370134931699</v>
      </c>
      <c r="I208">
        <v>1.0084078943828301</v>
      </c>
      <c r="J208">
        <v>0.31325868463164902</v>
      </c>
      <c r="K208">
        <v>1.2876514405161399</v>
      </c>
      <c r="L208">
        <v>0.52174865070952103</v>
      </c>
      <c r="M208">
        <v>2.4679535610970502</v>
      </c>
      <c r="N208">
        <v>1.3588794742401E-2</v>
      </c>
      <c r="O208">
        <v>0.98252021081857199</v>
      </c>
      <c r="P208">
        <v>0.42082733041985898</v>
      </c>
      <c r="Q208">
        <v>2.3347347945256098</v>
      </c>
      <c r="R208">
        <v>1.95572794023979E-2</v>
      </c>
      <c r="T208" t="str">
        <f t="shared" si="12"/>
        <v>*</v>
      </c>
      <c r="U208" t="str">
        <f t="shared" si="13"/>
        <v/>
      </c>
      <c r="V208" t="str">
        <f t="shared" si="14"/>
        <v>*</v>
      </c>
      <c r="W208" t="str">
        <f t="shared" si="15"/>
        <v>*</v>
      </c>
    </row>
    <row r="209" spans="1:23" x14ac:dyDescent="0.25">
      <c r="A209">
        <v>208</v>
      </c>
      <c r="B209" t="s">
        <v>428</v>
      </c>
      <c r="C209">
        <v>1.1762125839329201</v>
      </c>
      <c r="D209">
        <v>0.39173695302137501</v>
      </c>
      <c r="E209">
        <v>3.0025571365199699</v>
      </c>
      <c r="F209">
        <v>2.6772171219489899E-3</v>
      </c>
      <c r="G209">
        <v>0.75220466326296498</v>
      </c>
      <c r="H209">
        <v>0.72225455832894303</v>
      </c>
      <c r="I209">
        <v>1.0414675194343099</v>
      </c>
      <c r="J209">
        <v>0.29765862019286299</v>
      </c>
      <c r="K209">
        <v>1.5497030886285199</v>
      </c>
      <c r="L209">
        <v>0.47176073130395402</v>
      </c>
      <c r="M209">
        <v>3.2849344716443798</v>
      </c>
      <c r="N209">
        <v>1.02006092564982E-3</v>
      </c>
      <c r="O209">
        <v>1.16635059373429</v>
      </c>
      <c r="P209">
        <v>0.39172180472852403</v>
      </c>
      <c r="Q209">
        <v>2.9774972433373001</v>
      </c>
      <c r="R209">
        <v>2.9061225794881598E-3</v>
      </c>
      <c r="T209" t="str">
        <f t="shared" si="12"/>
        <v>**</v>
      </c>
      <c r="U209" t="str">
        <f t="shared" si="13"/>
        <v/>
      </c>
      <c r="V209" t="str">
        <f t="shared" si="14"/>
        <v>**</v>
      </c>
      <c r="W209" t="str">
        <f t="shared" si="15"/>
        <v>**</v>
      </c>
    </row>
    <row r="210" spans="1:23" x14ac:dyDescent="0.25">
      <c r="A210">
        <v>209</v>
      </c>
      <c r="B210" t="s">
        <v>429</v>
      </c>
      <c r="C210">
        <v>-0.76179197855589598</v>
      </c>
      <c r="D210">
        <v>1.00508386336093</v>
      </c>
      <c r="E210">
        <v>-0.75793872165902598</v>
      </c>
      <c r="F210">
        <v>0.44848766804013601</v>
      </c>
      <c r="G210">
        <v>8.3040351614195304E-2</v>
      </c>
      <c r="H210">
        <v>1.01067480845854</v>
      </c>
      <c r="I210">
        <v>8.2163274397673902E-2</v>
      </c>
      <c r="J210">
        <v>0.93451687745200496</v>
      </c>
      <c r="K210">
        <v>-13.6458769320207</v>
      </c>
      <c r="L210">
        <v>539.60205450179899</v>
      </c>
      <c r="M210">
        <v>-2.52887786808365E-2</v>
      </c>
      <c r="N210">
        <v>0.979824624385778</v>
      </c>
      <c r="O210">
        <v>-0.77204958943579605</v>
      </c>
      <c r="P210">
        <v>1.00507832461661</v>
      </c>
      <c r="Q210">
        <v>-0.768148681079457</v>
      </c>
      <c r="R210">
        <v>0.44239885813114399</v>
      </c>
      <c r="T210" t="str">
        <f t="shared" si="12"/>
        <v/>
      </c>
      <c r="U210" t="str">
        <f t="shared" si="13"/>
        <v/>
      </c>
      <c r="V210" t="str">
        <f t="shared" si="14"/>
        <v/>
      </c>
      <c r="W210" t="str">
        <f t="shared" si="15"/>
        <v/>
      </c>
    </row>
    <row r="211" spans="1:23" x14ac:dyDescent="0.25">
      <c r="A211">
        <v>210</v>
      </c>
      <c r="B211" t="s">
        <v>430</v>
      </c>
      <c r="C211">
        <v>0.35054370495000903</v>
      </c>
      <c r="D211">
        <v>0.58643310198795895</v>
      </c>
      <c r="E211">
        <v>0.59775565833800204</v>
      </c>
      <c r="F211">
        <v>0.55000298149882498</v>
      </c>
      <c r="G211">
        <v>0.79862028109236005</v>
      </c>
      <c r="H211">
        <v>0.72243192631017705</v>
      </c>
      <c r="I211">
        <v>1.1054609465715499</v>
      </c>
      <c r="J211">
        <v>0.26895990763038202</v>
      </c>
      <c r="K211">
        <v>-5.60089109548218E-2</v>
      </c>
      <c r="L211">
        <v>1.0110287754390701</v>
      </c>
      <c r="M211">
        <v>-5.5397939520067697E-2</v>
      </c>
      <c r="N211">
        <v>0.95582143734344205</v>
      </c>
      <c r="O211">
        <v>0.340489909755056</v>
      </c>
      <c r="P211">
        <v>0.58642347242701198</v>
      </c>
      <c r="Q211">
        <v>0.58062121617656504</v>
      </c>
      <c r="R211">
        <v>0.56149577001412598</v>
      </c>
      <c r="T211" t="str">
        <f t="shared" si="12"/>
        <v/>
      </c>
      <c r="U211" t="str">
        <f t="shared" si="13"/>
        <v/>
      </c>
      <c r="V211" t="str">
        <f t="shared" si="14"/>
        <v/>
      </c>
      <c r="W211" t="str">
        <f t="shared" si="15"/>
        <v/>
      </c>
    </row>
    <row r="212" spans="1:23" x14ac:dyDescent="0.25">
      <c r="A212">
        <v>211</v>
      </c>
      <c r="B212" t="s">
        <v>431</v>
      </c>
      <c r="C212">
        <v>1.4901404519810999</v>
      </c>
      <c r="D212">
        <v>0.34923875538188098</v>
      </c>
      <c r="E212">
        <v>4.2668244260339403</v>
      </c>
      <c r="F212" s="1">
        <v>1.9827507894988499E-5</v>
      </c>
      <c r="G212">
        <v>1.7683099622954099</v>
      </c>
      <c r="H212">
        <v>0.47184776131294998</v>
      </c>
      <c r="I212">
        <v>3.7476281701007998</v>
      </c>
      <c r="J212">
        <v>1.78514623216809E-4</v>
      </c>
      <c r="K212">
        <v>1.3626142357598501</v>
      </c>
      <c r="L212">
        <v>0.52230891147377501</v>
      </c>
      <c r="M212">
        <v>2.60882823522007</v>
      </c>
      <c r="N212">
        <v>9.0852833031587407E-3</v>
      </c>
      <c r="O212">
        <v>1.47961416185085</v>
      </c>
      <c r="P212">
        <v>0.34921995255739102</v>
      </c>
      <c r="Q212">
        <v>4.2369118689107204</v>
      </c>
      <c r="R212" s="1">
        <v>2.2661503295984399E-5</v>
      </c>
      <c r="T212" t="str">
        <f t="shared" si="12"/>
        <v>***</v>
      </c>
      <c r="U212" t="str">
        <f t="shared" si="13"/>
        <v>***</v>
      </c>
      <c r="V212" t="str">
        <f t="shared" si="14"/>
        <v>**</v>
      </c>
      <c r="W212" t="str">
        <f t="shared" si="15"/>
        <v>***</v>
      </c>
    </row>
    <row r="213" spans="1:23" x14ac:dyDescent="0.25">
      <c r="A213">
        <v>212</v>
      </c>
      <c r="B213" t="s">
        <v>432</v>
      </c>
      <c r="C213">
        <v>1.6548307049564199</v>
      </c>
      <c r="D213">
        <v>0.333300142877901</v>
      </c>
      <c r="E213">
        <v>4.9649864853572598</v>
      </c>
      <c r="F213" s="1">
        <v>6.8705854217139597E-7</v>
      </c>
      <c r="G213">
        <v>0.87311291576932504</v>
      </c>
      <c r="H213">
        <v>0.72309045084781498</v>
      </c>
      <c r="I213">
        <v>1.2074739954671101</v>
      </c>
      <c r="J213">
        <v>0.22724965389037599</v>
      </c>
      <c r="K213">
        <v>2.14451258720911</v>
      </c>
      <c r="L213">
        <v>0.385132934385301</v>
      </c>
      <c r="M213">
        <v>5.5682399393650996</v>
      </c>
      <c r="N213" s="1">
        <v>2.5732532387674098E-8</v>
      </c>
      <c r="O213">
        <v>1.6437433891931199</v>
      </c>
      <c r="P213">
        <v>0.33328126195536001</v>
      </c>
      <c r="Q213">
        <v>4.9320006157840499</v>
      </c>
      <c r="R213" s="1">
        <v>8.13916601878022E-7</v>
      </c>
      <c r="T213" t="str">
        <f t="shared" si="12"/>
        <v>***</v>
      </c>
      <c r="U213" t="str">
        <f t="shared" si="13"/>
        <v/>
      </c>
      <c r="V213" t="str">
        <f t="shared" si="14"/>
        <v>***</v>
      </c>
      <c r="W213" t="str">
        <f t="shared" si="15"/>
        <v>***</v>
      </c>
    </row>
    <row r="214" spans="1:23" x14ac:dyDescent="0.25">
      <c r="A214">
        <v>213</v>
      </c>
      <c r="B214" t="s">
        <v>433</v>
      </c>
      <c r="C214">
        <v>6.1118099980191701E-2</v>
      </c>
      <c r="D214">
        <v>0.71483491841240998</v>
      </c>
      <c r="E214">
        <v>8.5499600545437898E-2</v>
      </c>
      <c r="F214">
        <v>0.93186421302852995</v>
      </c>
      <c r="G214">
        <v>0.90302833480715095</v>
      </c>
      <c r="H214">
        <v>0.72332592802689</v>
      </c>
      <c r="I214">
        <v>1.2484390505265801</v>
      </c>
      <c r="J214">
        <v>0.21187031574618001</v>
      </c>
      <c r="K214">
        <v>-13.6141780756277</v>
      </c>
      <c r="L214">
        <v>567.41197436262996</v>
      </c>
      <c r="M214">
        <v>-2.3993462758554601E-2</v>
      </c>
      <c r="N214">
        <v>0.98085782317038595</v>
      </c>
      <c r="O214">
        <v>4.8737516949492E-2</v>
      </c>
      <c r="P214">
        <v>0.71482796397618698</v>
      </c>
      <c r="Q214">
        <v>6.81807643315918E-2</v>
      </c>
      <c r="R214">
        <v>0.945641739174225</v>
      </c>
      <c r="T214" t="str">
        <f t="shared" si="12"/>
        <v/>
      </c>
      <c r="U214" t="str">
        <f t="shared" si="13"/>
        <v/>
      </c>
      <c r="V214" t="str">
        <f t="shared" si="14"/>
        <v/>
      </c>
      <c r="W214" t="str">
        <f t="shared" si="15"/>
        <v/>
      </c>
    </row>
    <row r="215" spans="1:23" x14ac:dyDescent="0.25">
      <c r="A215">
        <v>214</v>
      </c>
      <c r="B215" t="s">
        <v>434</v>
      </c>
      <c r="C215">
        <v>1.7244328038016901</v>
      </c>
      <c r="D215">
        <v>0.33381816772115103</v>
      </c>
      <c r="E215">
        <v>5.1657847611283003</v>
      </c>
      <c r="F215" s="1">
        <v>2.3943219556166701E-7</v>
      </c>
      <c r="G215">
        <v>2.2515422440196402</v>
      </c>
      <c r="H215">
        <v>0.40909763760364798</v>
      </c>
      <c r="I215">
        <v>5.50367940819309</v>
      </c>
      <c r="J215" s="1">
        <v>3.7194565087566498E-8</v>
      </c>
      <c r="K215">
        <v>1.19370030268326</v>
      </c>
      <c r="L215">
        <v>0.59738740685332303</v>
      </c>
      <c r="M215">
        <v>1.9982013162462799</v>
      </c>
      <c r="N215">
        <v>4.5694838909246797E-2</v>
      </c>
      <c r="O215">
        <v>1.7118261216502599</v>
      </c>
      <c r="P215">
        <v>0.33380206320535299</v>
      </c>
      <c r="Q215">
        <v>5.1282670490779996</v>
      </c>
      <c r="R215" s="1">
        <v>2.9242144414973998E-7</v>
      </c>
      <c r="T215" t="str">
        <f t="shared" si="12"/>
        <v>***</v>
      </c>
      <c r="U215" t="str">
        <f t="shared" si="13"/>
        <v>***</v>
      </c>
      <c r="V215" t="str">
        <f t="shared" si="14"/>
        <v>*</v>
      </c>
      <c r="W215" t="str">
        <f t="shared" si="15"/>
        <v>***</v>
      </c>
    </row>
    <row r="216" spans="1:23" x14ac:dyDescent="0.25">
      <c r="A216">
        <v>215</v>
      </c>
      <c r="B216" t="s">
        <v>435</v>
      </c>
      <c r="C216">
        <v>0.83825504740352097</v>
      </c>
      <c r="D216">
        <v>0.51138236410291105</v>
      </c>
      <c r="E216">
        <v>1.63919428248963</v>
      </c>
      <c r="F216">
        <v>0.10117280421148001</v>
      </c>
      <c r="G216">
        <v>1.02808159583754</v>
      </c>
      <c r="H216">
        <v>0.72455572427287196</v>
      </c>
      <c r="I216">
        <v>1.41891308203972</v>
      </c>
      <c r="J216">
        <v>0.15592435784572201</v>
      </c>
      <c r="K216">
        <v>0.82047586165197295</v>
      </c>
      <c r="L216">
        <v>0.72359210841125998</v>
      </c>
      <c r="M216">
        <v>1.1338927720666201</v>
      </c>
      <c r="N216">
        <v>0.25683952936986199</v>
      </c>
      <c r="O216">
        <v>0.82670768688743301</v>
      </c>
      <c r="P216">
        <v>0.51136970844760898</v>
      </c>
      <c r="Q216">
        <v>1.6166536132871701</v>
      </c>
      <c r="R216">
        <v>0.105953072093183</v>
      </c>
      <c r="T216" t="str">
        <f t="shared" si="12"/>
        <v/>
      </c>
      <c r="U216" t="str">
        <f t="shared" si="13"/>
        <v/>
      </c>
      <c r="V216" t="str">
        <f t="shared" si="14"/>
        <v/>
      </c>
      <c r="W216" t="str">
        <f t="shared" si="15"/>
        <v/>
      </c>
    </row>
    <row r="217" spans="1:23" x14ac:dyDescent="0.25">
      <c r="A217">
        <v>216</v>
      </c>
      <c r="B217" t="s">
        <v>436</v>
      </c>
      <c r="C217">
        <v>1.5789569144625999</v>
      </c>
      <c r="D217">
        <v>0.36988355815436902</v>
      </c>
      <c r="E217">
        <v>4.2687945426426097</v>
      </c>
      <c r="F217" s="1">
        <v>1.9653218723450999E-5</v>
      </c>
      <c r="G217">
        <v>1.78740042173965</v>
      </c>
      <c r="H217">
        <v>0.52527028108912999</v>
      </c>
      <c r="I217">
        <v>3.4028203880743799</v>
      </c>
      <c r="J217">
        <v>6.6694108784659501E-4</v>
      </c>
      <c r="K217">
        <v>1.5503632623477499</v>
      </c>
      <c r="L217">
        <v>0.52349358152459802</v>
      </c>
      <c r="M217">
        <v>2.96157071846525</v>
      </c>
      <c r="N217">
        <v>3.06074195754158E-3</v>
      </c>
      <c r="O217">
        <v>1.5676818712652201</v>
      </c>
      <c r="P217">
        <v>0.36986518467812002</v>
      </c>
      <c r="Q217">
        <v>4.23852240277634</v>
      </c>
      <c r="R217" s="1">
        <v>2.2499573401095301E-5</v>
      </c>
      <c r="T217" t="str">
        <f t="shared" si="12"/>
        <v>***</v>
      </c>
      <c r="U217" t="str">
        <f t="shared" si="13"/>
        <v>***</v>
      </c>
      <c r="V217" t="str">
        <f t="shared" si="14"/>
        <v>**</v>
      </c>
      <c r="W217" t="str">
        <f t="shared" si="15"/>
        <v>***</v>
      </c>
    </row>
    <row r="218" spans="1:23" x14ac:dyDescent="0.25">
      <c r="A218">
        <v>217</v>
      </c>
      <c r="B218" t="s">
        <v>437</v>
      </c>
      <c r="C218">
        <v>1.63225400548647</v>
      </c>
      <c r="D218">
        <v>0.37024195419794897</v>
      </c>
      <c r="E218">
        <v>4.4086143857532401</v>
      </c>
      <c r="F218" s="1">
        <v>1.0403406971560899E-5</v>
      </c>
      <c r="G218">
        <v>1.12475128830045</v>
      </c>
      <c r="H218">
        <v>0.72552658698075601</v>
      </c>
      <c r="I218">
        <v>1.55025509537982</v>
      </c>
      <c r="J218">
        <v>0.121080300624565</v>
      </c>
      <c r="K218">
        <v>2.0263293443456001</v>
      </c>
      <c r="L218">
        <v>0.43731672727033999</v>
      </c>
      <c r="M218">
        <v>4.63355096658118</v>
      </c>
      <c r="N218" s="1">
        <v>3.5944621330230298E-6</v>
      </c>
      <c r="O218">
        <v>1.6215484816246599</v>
      </c>
      <c r="P218">
        <v>0.370231209830166</v>
      </c>
      <c r="Q218">
        <v>4.3798265477632201</v>
      </c>
      <c r="R218" s="1">
        <v>1.1877381187355E-5</v>
      </c>
      <c r="T218" t="str">
        <f t="shared" si="12"/>
        <v>***</v>
      </c>
      <c r="U218" t="str">
        <f t="shared" si="13"/>
        <v/>
      </c>
      <c r="V218" t="str">
        <f t="shared" si="14"/>
        <v>***</v>
      </c>
      <c r="W218" t="str">
        <f t="shared" si="15"/>
        <v>***</v>
      </c>
    </row>
    <row r="219" spans="1:23" x14ac:dyDescent="0.25">
      <c r="A219">
        <v>218</v>
      </c>
      <c r="B219" t="s">
        <v>438</v>
      </c>
      <c r="C219">
        <v>1.67682129207956</v>
      </c>
      <c r="D219">
        <v>0.37064494132362202</v>
      </c>
      <c r="E219">
        <v>4.52406361217668</v>
      </c>
      <c r="F219" s="1">
        <v>6.0663478488660096E-6</v>
      </c>
      <c r="G219">
        <v>1.5716588129692699</v>
      </c>
      <c r="H219">
        <v>0.60043403778397797</v>
      </c>
      <c r="I219">
        <v>2.6175378377445</v>
      </c>
      <c r="J219">
        <v>8.8566668520246496E-3</v>
      </c>
      <c r="K219">
        <v>1.8884655528533001</v>
      </c>
      <c r="L219">
        <v>0.47443497386486</v>
      </c>
      <c r="M219">
        <v>3.9804518150704999</v>
      </c>
      <c r="N219" s="1">
        <v>6.8784406944311403E-5</v>
      </c>
      <c r="O219">
        <v>1.6653707743127399</v>
      </c>
      <c r="P219">
        <v>0.37063418588554498</v>
      </c>
      <c r="Q219">
        <v>4.4933005041985501</v>
      </c>
      <c r="R219" s="1">
        <v>7.01277162135359E-6</v>
      </c>
      <c r="T219" t="str">
        <f t="shared" si="12"/>
        <v>***</v>
      </c>
      <c r="U219" t="str">
        <f t="shared" si="13"/>
        <v>**</v>
      </c>
      <c r="V219" t="str">
        <f t="shared" si="14"/>
        <v>***</v>
      </c>
      <c r="W219" t="str">
        <f t="shared" si="15"/>
        <v>***</v>
      </c>
    </row>
    <row r="220" spans="1:23" x14ac:dyDescent="0.25">
      <c r="A220">
        <v>219</v>
      </c>
      <c r="B220" t="s">
        <v>440</v>
      </c>
      <c r="C220">
        <v>0.29203968243552703</v>
      </c>
      <c r="D220">
        <v>0.71571121668328597</v>
      </c>
      <c r="E220">
        <v>0.40804122616504901</v>
      </c>
      <c r="F220">
        <v>0.68324340840585596</v>
      </c>
      <c r="G220">
        <v>0.47533836944391</v>
      </c>
      <c r="H220">
        <v>1.01348558208936</v>
      </c>
      <c r="I220">
        <v>0.469013450062085</v>
      </c>
      <c r="J220">
        <v>0.63906002213069801</v>
      </c>
      <c r="K220">
        <v>0.282574800697796</v>
      </c>
      <c r="L220">
        <v>1.01227296394454</v>
      </c>
      <c r="M220">
        <v>0.27914881732757502</v>
      </c>
      <c r="N220">
        <v>0.78013062069320205</v>
      </c>
      <c r="O220">
        <v>0.28110540707044002</v>
      </c>
      <c r="P220">
        <v>0.71570577005580405</v>
      </c>
      <c r="Q220">
        <v>0.39276671899476501</v>
      </c>
      <c r="R220">
        <v>0.69449178769123998</v>
      </c>
      <c r="T220" t="str">
        <f t="shared" si="12"/>
        <v/>
      </c>
      <c r="U220" t="str">
        <f t="shared" si="13"/>
        <v/>
      </c>
      <c r="V220" t="str">
        <f t="shared" si="14"/>
        <v/>
      </c>
      <c r="W220" t="str">
        <f t="shared" si="15"/>
        <v/>
      </c>
    </row>
    <row r="221" spans="1:23" x14ac:dyDescent="0.25">
      <c r="A221">
        <v>220</v>
      </c>
      <c r="B221" t="s">
        <v>441</v>
      </c>
      <c r="C221">
        <v>1.42914348061895</v>
      </c>
      <c r="D221">
        <v>0.42348039417542999</v>
      </c>
      <c r="E221">
        <v>3.3747571322674199</v>
      </c>
      <c r="F221">
        <v>7.3880860459773904E-4</v>
      </c>
      <c r="G221">
        <v>1.6270612748853801</v>
      </c>
      <c r="H221">
        <v>0.60137563228768598</v>
      </c>
      <c r="I221">
        <v>2.7055656856196499</v>
      </c>
      <c r="J221">
        <v>6.8188161357367301E-3</v>
      </c>
      <c r="K221">
        <v>1.4116918697881999</v>
      </c>
      <c r="L221">
        <v>0.59896713340491803</v>
      </c>
      <c r="M221">
        <v>2.3568770155437901</v>
      </c>
      <c r="N221">
        <v>1.84293492891968E-2</v>
      </c>
      <c r="O221">
        <v>1.41903211635902</v>
      </c>
      <c r="P221">
        <v>0.42346989694176601</v>
      </c>
      <c r="Q221">
        <v>3.3509633780513099</v>
      </c>
      <c r="R221">
        <v>8.0530951618434596E-4</v>
      </c>
      <c r="T221" t="str">
        <f t="shared" si="12"/>
        <v>***</v>
      </c>
      <c r="U221" t="str">
        <f t="shared" si="13"/>
        <v>**</v>
      </c>
      <c r="V221" t="str">
        <f t="shared" si="14"/>
        <v>*</v>
      </c>
      <c r="W221" t="str">
        <f t="shared" si="15"/>
        <v>***</v>
      </c>
    </row>
    <row r="222" spans="1:23" x14ac:dyDescent="0.25">
      <c r="A222">
        <v>221</v>
      </c>
      <c r="B222" t="s">
        <v>492</v>
      </c>
      <c r="C222">
        <v>1.0795424115865699</v>
      </c>
      <c r="D222">
        <v>1.0161791556350399</v>
      </c>
      <c r="E222">
        <v>1.0623544141799801</v>
      </c>
      <c r="F222">
        <v>0.28807482032819498</v>
      </c>
      <c r="G222">
        <v>-12.693002756514399</v>
      </c>
      <c r="H222">
        <v>1000.84952998631</v>
      </c>
      <c r="I222">
        <v>-1.26822288228361E-2</v>
      </c>
      <c r="J222">
        <v>0.98988131667278001</v>
      </c>
      <c r="K222">
        <v>1.7131379823739901</v>
      </c>
      <c r="L222">
        <v>1.0274215842282499</v>
      </c>
      <c r="M222">
        <v>1.6674148262719499</v>
      </c>
      <c r="N222">
        <v>9.5431947769841E-2</v>
      </c>
      <c r="O222">
        <v>1.0560987838017599</v>
      </c>
      <c r="P222">
        <v>1.01632464391337</v>
      </c>
      <c r="Q222">
        <v>1.0391352705324901</v>
      </c>
      <c r="R222">
        <v>0.29874182944625199</v>
      </c>
      <c r="T222" t="str">
        <f t="shared" si="12"/>
        <v/>
      </c>
      <c r="U222" t="str">
        <f t="shared" si="13"/>
        <v/>
      </c>
      <c r="V222" t="str">
        <f t="shared" si="14"/>
        <v>^</v>
      </c>
      <c r="W222" t="str">
        <f t="shared" si="15"/>
        <v/>
      </c>
    </row>
    <row r="223" spans="1:23" x14ac:dyDescent="0.25">
      <c r="A223">
        <v>222</v>
      </c>
      <c r="B223" t="s">
        <v>493</v>
      </c>
      <c r="C223">
        <v>1.82012399972586</v>
      </c>
      <c r="D223">
        <v>0.730998519168928</v>
      </c>
      <c r="E223">
        <v>2.4899147563187398</v>
      </c>
      <c r="F223">
        <v>1.2777373706125901E-2</v>
      </c>
      <c r="G223">
        <v>2.2061872502769702</v>
      </c>
      <c r="H223">
        <v>1.04845654377774</v>
      </c>
      <c r="I223">
        <v>2.1042238358566099</v>
      </c>
      <c r="J223">
        <v>3.53589262564016E-2</v>
      </c>
      <c r="K223">
        <v>1.7434259220133099</v>
      </c>
      <c r="L223">
        <v>1.0281891472972799</v>
      </c>
      <c r="M223">
        <v>1.69562762512726</v>
      </c>
      <c r="N223">
        <v>8.9956422712157105E-2</v>
      </c>
      <c r="O223">
        <v>1.79456139186399</v>
      </c>
      <c r="P223">
        <v>0.73117579315421399</v>
      </c>
      <c r="Q223">
        <v>2.45435011479585</v>
      </c>
      <c r="R223">
        <v>1.41139489249393E-2</v>
      </c>
      <c r="T223" t="str">
        <f t="shared" si="12"/>
        <v>*</v>
      </c>
      <c r="U223" t="str">
        <f t="shared" si="13"/>
        <v>*</v>
      </c>
      <c r="V223" t="str">
        <f t="shared" si="14"/>
        <v>^</v>
      </c>
      <c r="W223" t="str">
        <f t="shared" si="15"/>
        <v>*</v>
      </c>
    </row>
    <row r="224" spans="1:23" x14ac:dyDescent="0.25">
      <c r="A224">
        <v>223</v>
      </c>
      <c r="B224" t="s">
        <v>494</v>
      </c>
      <c r="C224">
        <v>-12.662272826529099</v>
      </c>
      <c r="D224">
        <v>601.80956953886403</v>
      </c>
      <c r="E224">
        <v>-2.10403314726809E-2</v>
      </c>
      <c r="F224">
        <v>0.98321348292564104</v>
      </c>
      <c r="G224">
        <v>-12.6716816304136</v>
      </c>
      <c r="H224">
        <v>1034.7996782247501</v>
      </c>
      <c r="I224">
        <v>-1.2245540752537301E-2</v>
      </c>
      <c r="J224">
        <v>0.99022971627647505</v>
      </c>
      <c r="K224">
        <v>-13.459201491638501</v>
      </c>
      <c r="L224">
        <v>1217.7774284355201</v>
      </c>
      <c r="M224">
        <v>-1.1052267169157101E-2</v>
      </c>
      <c r="N224">
        <v>0.99118174619301203</v>
      </c>
      <c r="O224">
        <v>-12.687035737662001</v>
      </c>
      <c r="P224">
        <v>600.98704431999499</v>
      </c>
      <c r="Q224">
        <v>-2.1110331508089501E-2</v>
      </c>
      <c r="R224">
        <v>0.98315764338063605</v>
      </c>
      <c r="T224" t="str">
        <f t="shared" si="12"/>
        <v/>
      </c>
      <c r="U224" t="str">
        <f t="shared" si="13"/>
        <v/>
      </c>
      <c r="V224" t="str">
        <f t="shared" si="14"/>
        <v/>
      </c>
      <c r="W224" t="str">
        <f t="shared" si="15"/>
        <v/>
      </c>
    </row>
    <row r="225" spans="1:23" x14ac:dyDescent="0.25">
      <c r="A225">
        <v>224</v>
      </c>
      <c r="B225" t="s">
        <v>495</v>
      </c>
      <c r="C225">
        <v>1.1654545693502301</v>
      </c>
      <c r="D225">
        <v>1.01722843516845</v>
      </c>
      <c r="E225">
        <v>1.14571568101833</v>
      </c>
      <c r="F225">
        <v>0.25191281338066801</v>
      </c>
      <c r="G225">
        <v>-12.6716816304136</v>
      </c>
      <c r="H225">
        <v>1034.7996782247601</v>
      </c>
      <c r="I225">
        <v>-1.22455407525371E-2</v>
      </c>
      <c r="J225">
        <v>0.99022971627647505</v>
      </c>
      <c r="K225">
        <v>1.79255176053819</v>
      </c>
      <c r="L225">
        <v>1.0290711896195499</v>
      </c>
      <c r="M225">
        <v>1.74191229782742</v>
      </c>
      <c r="N225">
        <v>8.1523791716816701E-2</v>
      </c>
      <c r="O225">
        <v>1.1383907609266</v>
      </c>
      <c r="P225">
        <v>1.0173910454091399</v>
      </c>
      <c r="Q225">
        <v>1.1189313745815399</v>
      </c>
      <c r="R225">
        <v>0.26316941683422002</v>
      </c>
      <c r="T225" t="str">
        <f t="shared" si="12"/>
        <v/>
      </c>
      <c r="U225" t="str">
        <f t="shared" si="13"/>
        <v/>
      </c>
      <c r="V225" t="str">
        <f t="shared" si="14"/>
        <v>^</v>
      </c>
      <c r="W225" t="str">
        <f t="shared" si="15"/>
        <v/>
      </c>
    </row>
    <row r="226" spans="1:23" x14ac:dyDescent="0.25">
      <c r="A226">
        <v>225</v>
      </c>
      <c r="B226" t="s">
        <v>496</v>
      </c>
      <c r="C226">
        <v>-12.637413535194399</v>
      </c>
      <c r="D226">
        <v>609.82074544758302</v>
      </c>
      <c r="E226">
        <v>-2.0723161075668399E-2</v>
      </c>
      <c r="F226">
        <v>0.98346649311927803</v>
      </c>
      <c r="G226">
        <v>-12.6716816304136</v>
      </c>
      <c r="H226">
        <v>1034.7996782247601</v>
      </c>
      <c r="I226">
        <v>-1.22455407525372E-2</v>
      </c>
      <c r="J226">
        <v>0.99022971627647505</v>
      </c>
      <c r="K226">
        <v>-13.419172958291901</v>
      </c>
      <c r="L226">
        <v>1242.82474367446</v>
      </c>
      <c r="M226">
        <v>-1.07973171813571E-2</v>
      </c>
      <c r="N226">
        <v>0.991385154712628</v>
      </c>
      <c r="O226">
        <v>-12.6633942650744</v>
      </c>
      <c r="P226">
        <v>608.90483387759605</v>
      </c>
      <c r="Q226">
        <v>-2.0797000714269299E-2</v>
      </c>
      <c r="R226">
        <v>0.98340759030603897</v>
      </c>
      <c r="T226" t="str">
        <f t="shared" si="12"/>
        <v/>
      </c>
      <c r="U226" t="str">
        <f t="shared" si="13"/>
        <v/>
      </c>
      <c r="V226" t="str">
        <f t="shared" si="14"/>
        <v/>
      </c>
      <c r="W226" t="str">
        <f t="shared" si="15"/>
        <v/>
      </c>
    </row>
    <row r="227" spans="1:23" x14ac:dyDescent="0.25">
      <c r="A227">
        <v>226</v>
      </c>
      <c r="B227" t="s">
        <v>497</v>
      </c>
      <c r="C227">
        <v>1.2169883439385001</v>
      </c>
      <c r="D227">
        <v>1.0173635785600701</v>
      </c>
      <c r="E227">
        <v>1.1962177235211899</v>
      </c>
      <c r="F227">
        <v>0.231611606215997</v>
      </c>
      <c r="G227">
        <v>-12.6716816304136</v>
      </c>
      <c r="H227">
        <v>1034.7996782247601</v>
      </c>
      <c r="I227">
        <v>-1.22455407525372E-2</v>
      </c>
      <c r="J227">
        <v>0.99022971627647505</v>
      </c>
      <c r="K227">
        <v>1.87359390136422</v>
      </c>
      <c r="L227">
        <v>1.0293376472896001</v>
      </c>
      <c r="M227">
        <v>1.8201937005779101</v>
      </c>
      <c r="N227">
        <v>6.8729512098653994E-2</v>
      </c>
      <c r="O227">
        <v>1.18854937647069</v>
      </c>
      <c r="P227">
        <v>1.0175772442375499</v>
      </c>
      <c r="Q227">
        <v>1.1680188243215399</v>
      </c>
      <c r="R227">
        <v>0.24279917182436001</v>
      </c>
      <c r="T227" t="str">
        <f t="shared" si="12"/>
        <v/>
      </c>
      <c r="U227" t="str">
        <f t="shared" si="13"/>
        <v/>
      </c>
      <c r="V227" t="str">
        <f t="shared" si="14"/>
        <v>^</v>
      </c>
      <c r="W227" t="str">
        <f t="shared" si="15"/>
        <v/>
      </c>
    </row>
    <row r="228" spans="1:23" x14ac:dyDescent="0.25">
      <c r="A228">
        <v>227</v>
      </c>
      <c r="B228" t="s">
        <v>498</v>
      </c>
      <c r="C228">
        <v>-12.643872623660499</v>
      </c>
      <c r="D228">
        <v>617.35744878130799</v>
      </c>
      <c r="E228">
        <v>-2.0480635082026001E-2</v>
      </c>
      <c r="F228">
        <v>0.983659959803041</v>
      </c>
      <c r="G228">
        <v>-12.6716816304136</v>
      </c>
      <c r="H228">
        <v>1034.7996782247501</v>
      </c>
      <c r="I228">
        <v>-1.22455407525372E-2</v>
      </c>
      <c r="J228">
        <v>0.99022971627647505</v>
      </c>
      <c r="K228">
        <v>-13.4278299328145</v>
      </c>
      <c r="L228">
        <v>1266.67631530526</v>
      </c>
      <c r="M228">
        <v>-1.06008376177607E-2</v>
      </c>
      <c r="N228">
        <v>0.99154191375030198</v>
      </c>
      <c r="O228">
        <v>-12.6678260761306</v>
      </c>
      <c r="P228">
        <v>616.35815180016004</v>
      </c>
      <c r="Q228">
        <v>-2.0552703065794601E-2</v>
      </c>
      <c r="R228">
        <v>0.98360246997245404</v>
      </c>
      <c r="T228" t="str">
        <f t="shared" si="12"/>
        <v/>
      </c>
      <c r="U228" t="str">
        <f t="shared" si="13"/>
        <v/>
      </c>
      <c r="V228" t="str">
        <f t="shared" si="14"/>
        <v/>
      </c>
      <c r="W228" t="str">
        <f t="shared" si="15"/>
        <v/>
      </c>
    </row>
    <row r="229" spans="1:23" x14ac:dyDescent="0.25">
      <c r="A229">
        <v>228</v>
      </c>
      <c r="B229" t="s">
        <v>499</v>
      </c>
      <c r="C229">
        <v>-12.6438726236606</v>
      </c>
      <c r="D229">
        <v>617.35744878130902</v>
      </c>
      <c r="E229">
        <v>-2.0480635082026001E-2</v>
      </c>
      <c r="F229">
        <v>0.983659959803041</v>
      </c>
      <c r="G229">
        <v>-12.6716816304136</v>
      </c>
      <c r="H229">
        <v>1034.7996782247501</v>
      </c>
      <c r="I229">
        <v>-1.2245540752537301E-2</v>
      </c>
      <c r="J229">
        <v>0.99022971627647505</v>
      </c>
      <c r="K229">
        <v>-13.4278299328145</v>
      </c>
      <c r="L229">
        <v>1266.67631530528</v>
      </c>
      <c r="M229">
        <v>-1.06008376177606E-2</v>
      </c>
      <c r="N229">
        <v>0.99154191375030298</v>
      </c>
      <c r="O229">
        <v>-12.6678260761306</v>
      </c>
      <c r="P229">
        <v>616.358151800168</v>
      </c>
      <c r="Q229">
        <v>-2.0552703065794299E-2</v>
      </c>
      <c r="R229">
        <v>0.98360246997245404</v>
      </c>
      <c r="T229" t="str">
        <f t="shared" si="12"/>
        <v/>
      </c>
      <c r="U229" t="str">
        <f t="shared" si="13"/>
        <v/>
      </c>
      <c r="V229" t="str">
        <f t="shared" si="14"/>
        <v/>
      </c>
      <c r="W229" t="str">
        <f t="shared" si="15"/>
        <v/>
      </c>
    </row>
    <row r="230" spans="1:23" x14ac:dyDescent="0.25">
      <c r="A230">
        <v>229</v>
      </c>
      <c r="B230" t="s">
        <v>500</v>
      </c>
      <c r="C230">
        <v>-12.6438726236606</v>
      </c>
      <c r="D230">
        <v>617.35744878130595</v>
      </c>
      <c r="E230">
        <v>-2.0480635082026102E-2</v>
      </c>
      <c r="F230">
        <v>0.983659959803041</v>
      </c>
      <c r="G230">
        <v>-12.6716816304136</v>
      </c>
      <c r="H230">
        <v>1034.7996782247401</v>
      </c>
      <c r="I230">
        <v>-1.2245540752537301E-2</v>
      </c>
      <c r="J230">
        <v>0.99022971627647405</v>
      </c>
      <c r="K230">
        <v>-13.4278299328145</v>
      </c>
      <c r="L230">
        <v>1266.67631530529</v>
      </c>
      <c r="M230">
        <v>-1.0600837617760501E-2</v>
      </c>
      <c r="N230">
        <v>0.99154191375030298</v>
      </c>
      <c r="O230">
        <v>-12.6678260761306</v>
      </c>
      <c r="P230">
        <v>616.35815180016095</v>
      </c>
      <c r="Q230">
        <v>-2.0552703065794601E-2</v>
      </c>
      <c r="R230">
        <v>0.98360246997245404</v>
      </c>
      <c r="T230" t="str">
        <f t="shared" si="12"/>
        <v/>
      </c>
      <c r="U230" t="str">
        <f t="shared" si="13"/>
        <v/>
      </c>
      <c r="V230" t="str">
        <f t="shared" si="14"/>
        <v/>
      </c>
      <c r="W230" t="str">
        <f t="shared" si="15"/>
        <v/>
      </c>
    </row>
    <row r="231" spans="1:23" x14ac:dyDescent="0.25">
      <c r="A231">
        <v>230</v>
      </c>
      <c r="B231" t="s">
        <v>501</v>
      </c>
      <c r="C231">
        <v>-12.643872623660499</v>
      </c>
      <c r="D231">
        <v>617.35744878130504</v>
      </c>
      <c r="E231">
        <v>-2.0480635082026102E-2</v>
      </c>
      <c r="F231">
        <v>0.983659959803041</v>
      </c>
      <c r="G231">
        <v>-12.6716816304136</v>
      </c>
      <c r="H231">
        <v>1034.7996782247601</v>
      </c>
      <c r="I231">
        <v>-1.22455407525372E-2</v>
      </c>
      <c r="J231">
        <v>0.99022971627647505</v>
      </c>
      <c r="K231">
        <v>-13.4278299328146</v>
      </c>
      <c r="L231">
        <v>1266.6763153053</v>
      </c>
      <c r="M231">
        <v>-1.06008376177604E-2</v>
      </c>
      <c r="N231">
        <v>0.99154191375030298</v>
      </c>
      <c r="O231">
        <v>-12.6678260761306</v>
      </c>
      <c r="P231">
        <v>616.35815180016004</v>
      </c>
      <c r="Q231">
        <v>-2.0552703065794601E-2</v>
      </c>
      <c r="R231">
        <v>0.98360246997245404</v>
      </c>
      <c r="T231" t="str">
        <f t="shared" si="12"/>
        <v/>
      </c>
      <c r="U231" t="str">
        <f t="shared" si="13"/>
        <v/>
      </c>
      <c r="V231" t="str">
        <f t="shared" si="14"/>
        <v/>
      </c>
      <c r="W231" t="str">
        <f t="shared" si="15"/>
        <v/>
      </c>
    </row>
    <row r="232" spans="1:23" x14ac:dyDescent="0.25">
      <c r="A232">
        <v>231</v>
      </c>
      <c r="B232" t="s">
        <v>502</v>
      </c>
      <c r="C232">
        <v>1.2358023327588099</v>
      </c>
      <c r="D232">
        <v>1.01773380169884</v>
      </c>
      <c r="E232">
        <v>1.21426873185891</v>
      </c>
      <c r="F232">
        <v>0.22464512172790399</v>
      </c>
      <c r="G232">
        <v>2.3013771701302099</v>
      </c>
      <c r="H232">
        <v>1.0520712667760701</v>
      </c>
      <c r="I232">
        <v>2.18747269582077</v>
      </c>
      <c r="J232">
        <v>2.8708034343313399E-2</v>
      </c>
      <c r="K232">
        <v>-13.4278299328145</v>
      </c>
      <c r="L232">
        <v>1266.67631530529</v>
      </c>
      <c r="M232">
        <v>-1.0600837617760501E-2</v>
      </c>
      <c r="N232">
        <v>0.99154191375030298</v>
      </c>
      <c r="O232">
        <v>1.2092125347771601</v>
      </c>
      <c r="P232">
        <v>1.0179715042155899</v>
      </c>
      <c r="Q232">
        <v>1.18786481720717</v>
      </c>
      <c r="R232">
        <v>0.234886672852399</v>
      </c>
      <c r="T232" t="str">
        <f t="shared" si="12"/>
        <v/>
      </c>
      <c r="U232" t="str">
        <f t="shared" si="13"/>
        <v>*</v>
      </c>
      <c r="V232" t="str">
        <f t="shared" si="14"/>
        <v/>
      </c>
      <c r="W232" t="str">
        <f t="shared" si="15"/>
        <v/>
      </c>
    </row>
    <row r="233" spans="1:23" x14ac:dyDescent="0.25">
      <c r="A233">
        <v>232</v>
      </c>
      <c r="B233" t="s">
        <v>503</v>
      </c>
      <c r="C233">
        <v>1.2810379940746099</v>
      </c>
      <c r="D233">
        <v>1.01804521802243</v>
      </c>
      <c r="E233">
        <v>1.2583311344097701</v>
      </c>
      <c r="F233">
        <v>0.208272025828144</v>
      </c>
      <c r="G233">
        <v>-12.6173086648724</v>
      </c>
      <c r="H233">
        <v>1072.75829506524</v>
      </c>
      <c r="I233">
        <v>-1.1761557773930001E-2</v>
      </c>
      <c r="J233">
        <v>0.99061585099987803</v>
      </c>
      <c r="K233">
        <v>1.9046567973701201</v>
      </c>
      <c r="L233">
        <v>1.03025470920864</v>
      </c>
      <c r="M233">
        <v>1.8487241847534199</v>
      </c>
      <c r="N233">
        <v>6.4497649648525002E-2</v>
      </c>
      <c r="O233">
        <v>1.2528018717834499</v>
      </c>
      <c r="P233">
        <v>1.0183319190153199</v>
      </c>
      <c r="Q233">
        <v>1.23024904590523</v>
      </c>
      <c r="R233">
        <v>0.21860385870653901</v>
      </c>
      <c r="T233" t="str">
        <f t="shared" si="12"/>
        <v/>
      </c>
      <c r="U233" t="str">
        <f t="shared" si="13"/>
        <v/>
      </c>
      <c r="V233" t="str">
        <f t="shared" si="14"/>
        <v>^</v>
      </c>
      <c r="W233" t="str">
        <f t="shared" si="15"/>
        <v/>
      </c>
    </row>
    <row r="234" spans="1:23" x14ac:dyDescent="0.25">
      <c r="A234">
        <v>233</v>
      </c>
      <c r="B234" t="s">
        <v>504</v>
      </c>
      <c r="C234">
        <v>-12.6228157630688</v>
      </c>
      <c r="D234">
        <v>633.35879554850101</v>
      </c>
      <c r="E234">
        <v>-1.9929960477042399E-2</v>
      </c>
      <c r="F234">
        <v>0.98409924488372402</v>
      </c>
      <c r="G234">
        <v>-12.6173086648724</v>
      </c>
      <c r="H234">
        <v>1072.75829506524</v>
      </c>
      <c r="I234">
        <v>-1.17615577739299E-2</v>
      </c>
      <c r="J234">
        <v>0.99061585099987803</v>
      </c>
      <c r="K234">
        <v>-13.4191712305488</v>
      </c>
      <c r="L234">
        <v>1293.0274346436699</v>
      </c>
      <c r="M234">
        <v>-1.03781024833761E-2</v>
      </c>
      <c r="N234">
        <v>0.99171962089807197</v>
      </c>
      <c r="O234">
        <v>-12.649688664441999</v>
      </c>
      <c r="P234">
        <v>632.26631284419602</v>
      </c>
      <c r="Q234">
        <v>-2.0006899636228401E-2</v>
      </c>
      <c r="R234">
        <v>0.984037868554267</v>
      </c>
      <c r="T234" t="str">
        <f t="shared" si="12"/>
        <v/>
      </c>
      <c r="U234" t="str">
        <f t="shared" si="13"/>
        <v/>
      </c>
      <c r="V234" t="str">
        <f t="shared" si="14"/>
        <v/>
      </c>
      <c r="W234" t="str">
        <f t="shared" si="15"/>
        <v/>
      </c>
    </row>
    <row r="235" spans="1:23" x14ac:dyDescent="0.25">
      <c r="A235">
        <v>234</v>
      </c>
      <c r="B235" t="s">
        <v>505</v>
      </c>
      <c r="C235">
        <v>-12.6228157630688</v>
      </c>
      <c r="D235">
        <v>633.35879554850203</v>
      </c>
      <c r="E235">
        <v>-1.9929960477042399E-2</v>
      </c>
      <c r="F235">
        <v>0.98409924488372402</v>
      </c>
      <c r="G235">
        <v>-12.6173086648724</v>
      </c>
      <c r="H235">
        <v>1072.75829506524</v>
      </c>
      <c r="I235">
        <v>-1.1761557773930001E-2</v>
      </c>
      <c r="J235">
        <v>0.99061585099987803</v>
      </c>
      <c r="K235">
        <v>-13.4191712305488</v>
      </c>
      <c r="L235">
        <v>1293.0274346436599</v>
      </c>
      <c r="M235">
        <v>-1.03781024833761E-2</v>
      </c>
      <c r="N235">
        <v>0.99171962089807197</v>
      </c>
      <c r="O235">
        <v>-12.649688664441999</v>
      </c>
      <c r="P235">
        <v>632.266312844205</v>
      </c>
      <c r="Q235">
        <v>-2.00068996362282E-2</v>
      </c>
      <c r="R235">
        <v>0.984037868554267</v>
      </c>
      <c r="T235" t="str">
        <f t="shared" si="12"/>
        <v/>
      </c>
      <c r="U235" t="str">
        <f t="shared" si="13"/>
        <v/>
      </c>
      <c r="V235" t="str">
        <f t="shared" si="14"/>
        <v/>
      </c>
      <c r="W235" t="str">
        <f t="shared" si="15"/>
        <v/>
      </c>
    </row>
    <row r="236" spans="1:23" x14ac:dyDescent="0.25">
      <c r="A236">
        <v>235</v>
      </c>
      <c r="B236" t="s">
        <v>506</v>
      </c>
      <c r="C236">
        <v>-12.6228157630688</v>
      </c>
      <c r="D236">
        <v>633.35879554849896</v>
      </c>
      <c r="E236">
        <v>-1.9929960477042499E-2</v>
      </c>
      <c r="F236">
        <v>0.98409924488372402</v>
      </c>
      <c r="G236">
        <v>-12.6173086648724</v>
      </c>
      <c r="H236">
        <v>1072.75829506524</v>
      </c>
      <c r="I236">
        <v>-1.17615577739299E-2</v>
      </c>
      <c r="J236">
        <v>0.99061585099987803</v>
      </c>
      <c r="K236">
        <v>-13.4191712305488</v>
      </c>
      <c r="L236">
        <v>1293.0274346436299</v>
      </c>
      <c r="M236">
        <v>-1.0378102483376299E-2</v>
      </c>
      <c r="N236">
        <v>0.99171962089807197</v>
      </c>
      <c r="O236">
        <v>-12.649688664441999</v>
      </c>
      <c r="P236">
        <v>632.266312844195</v>
      </c>
      <c r="Q236">
        <v>-2.0006899636228401E-2</v>
      </c>
      <c r="R236">
        <v>0.984037868554267</v>
      </c>
      <c r="T236" t="str">
        <f t="shared" si="12"/>
        <v/>
      </c>
      <c r="U236" t="str">
        <f t="shared" si="13"/>
        <v/>
      </c>
      <c r="V236" t="str">
        <f t="shared" si="14"/>
        <v/>
      </c>
      <c r="W236" t="str">
        <f t="shared" si="15"/>
        <v/>
      </c>
    </row>
    <row r="237" spans="1:23" x14ac:dyDescent="0.25">
      <c r="A237">
        <v>236</v>
      </c>
      <c r="B237" t="s">
        <v>507</v>
      </c>
      <c r="C237">
        <v>1.3095082834976199</v>
      </c>
      <c r="D237">
        <v>1.0185241835885399</v>
      </c>
      <c r="E237">
        <v>1.2856918908727999</v>
      </c>
      <c r="F237">
        <v>0.198550612423981</v>
      </c>
      <c r="G237">
        <v>2.4347582178087701</v>
      </c>
      <c r="H237">
        <v>1.0558235425795399</v>
      </c>
      <c r="I237">
        <v>2.3060275885308301</v>
      </c>
      <c r="J237">
        <v>2.1109090831004301E-2</v>
      </c>
      <c r="K237">
        <v>-13.4191712305488</v>
      </c>
      <c r="L237">
        <v>1293.0274346436599</v>
      </c>
      <c r="M237">
        <v>-1.03781024833761E-2</v>
      </c>
      <c r="N237">
        <v>0.99171962089807197</v>
      </c>
      <c r="O237">
        <v>1.2799244686840601</v>
      </c>
      <c r="P237">
        <v>1.0188210371462101</v>
      </c>
      <c r="Q237">
        <v>1.2562799765788299</v>
      </c>
      <c r="R237">
        <v>0.20901447902006901</v>
      </c>
      <c r="T237" t="str">
        <f t="shared" si="12"/>
        <v/>
      </c>
      <c r="U237" t="str">
        <f t="shared" si="13"/>
        <v>*</v>
      </c>
      <c r="V237" t="str">
        <f t="shared" si="14"/>
        <v/>
      </c>
      <c r="W237" t="str">
        <f t="shared" si="15"/>
        <v/>
      </c>
    </row>
    <row r="238" spans="1:23" x14ac:dyDescent="0.25">
      <c r="A238">
        <v>237</v>
      </c>
      <c r="B238" t="s">
        <v>508</v>
      </c>
      <c r="C238">
        <v>-12.6125769625136</v>
      </c>
      <c r="D238">
        <v>642.53569619331302</v>
      </c>
      <c r="E238">
        <v>-1.9629379406057201E-2</v>
      </c>
      <c r="F238">
        <v>0.98433902696842901</v>
      </c>
      <c r="G238">
        <v>-12.578958239113</v>
      </c>
      <c r="H238">
        <v>1117.74106243028</v>
      </c>
      <c r="I238">
        <v>-1.12539108223893E-2</v>
      </c>
      <c r="J238">
        <v>0.99102086784183896</v>
      </c>
      <c r="K238">
        <v>-13.4191712305488</v>
      </c>
      <c r="L238">
        <v>1293.0274346436699</v>
      </c>
      <c r="M238">
        <v>-1.03781024833761E-2</v>
      </c>
      <c r="N238">
        <v>0.99171962089807197</v>
      </c>
      <c r="O238">
        <v>-12.6402651871062</v>
      </c>
      <c r="P238">
        <v>641.34762767388304</v>
      </c>
      <c r="Q238">
        <v>-1.9708913920756899E-2</v>
      </c>
      <c r="R238">
        <v>0.98427557988135905</v>
      </c>
      <c r="T238" t="str">
        <f t="shared" si="12"/>
        <v/>
      </c>
      <c r="U238" t="str">
        <f t="shared" si="13"/>
        <v/>
      </c>
      <c r="V238" t="str">
        <f t="shared" si="14"/>
        <v/>
      </c>
      <c r="W238" t="str">
        <f t="shared" si="15"/>
        <v/>
      </c>
    </row>
    <row r="239" spans="1:23" x14ac:dyDescent="0.25">
      <c r="A239">
        <v>238</v>
      </c>
      <c r="B239" t="s">
        <v>509</v>
      </c>
      <c r="C239">
        <v>-12.6125769625136</v>
      </c>
      <c r="D239">
        <v>642.53569619331199</v>
      </c>
      <c r="E239">
        <v>-1.9629379406057201E-2</v>
      </c>
      <c r="F239">
        <v>0.98433902696842901</v>
      </c>
      <c r="G239">
        <v>-12.5789582391129</v>
      </c>
      <c r="H239">
        <v>1117.7410624302599</v>
      </c>
      <c r="I239">
        <v>-1.12539108223894E-2</v>
      </c>
      <c r="J239">
        <v>0.99102086784183896</v>
      </c>
      <c r="K239">
        <v>-13.4191712305488</v>
      </c>
      <c r="L239">
        <v>1293.0274346436599</v>
      </c>
      <c r="M239">
        <v>-1.03781024833761E-2</v>
      </c>
      <c r="N239">
        <v>0.99171962089807197</v>
      </c>
      <c r="O239">
        <v>-12.6402651871062</v>
      </c>
      <c r="P239">
        <v>641.34762767388497</v>
      </c>
      <c r="Q239">
        <v>-1.9708913920756799E-2</v>
      </c>
      <c r="R239">
        <v>0.98427557988135905</v>
      </c>
      <c r="T239" t="str">
        <f t="shared" si="12"/>
        <v/>
      </c>
      <c r="U239" t="str">
        <f t="shared" si="13"/>
        <v/>
      </c>
      <c r="V239" t="str">
        <f t="shared" si="14"/>
        <v/>
      </c>
      <c r="W239" t="str">
        <f t="shared" si="15"/>
        <v/>
      </c>
    </row>
    <row r="240" spans="1:23" x14ac:dyDescent="0.25">
      <c r="A240">
        <v>239</v>
      </c>
      <c r="B240" t="s">
        <v>510</v>
      </c>
      <c r="C240">
        <v>-12.6125769625137</v>
      </c>
      <c r="D240">
        <v>642.53569619332404</v>
      </c>
      <c r="E240">
        <v>-1.9629379406056899E-2</v>
      </c>
      <c r="F240">
        <v>0.98433902696842901</v>
      </c>
      <c r="G240">
        <v>-12.578958239113</v>
      </c>
      <c r="H240">
        <v>1117.7410624302699</v>
      </c>
      <c r="I240">
        <v>-1.12539108223893E-2</v>
      </c>
      <c r="J240">
        <v>0.99102086784183896</v>
      </c>
      <c r="K240">
        <v>-13.4191712305488</v>
      </c>
      <c r="L240">
        <v>1293.0274346436599</v>
      </c>
      <c r="M240">
        <v>-1.03781024833761E-2</v>
      </c>
      <c r="N240">
        <v>0.99171962089807197</v>
      </c>
      <c r="O240">
        <v>-12.6402651871062</v>
      </c>
      <c r="P240">
        <v>641.347627673886</v>
      </c>
      <c r="Q240">
        <v>-1.9708913920756799E-2</v>
      </c>
      <c r="R240">
        <v>0.98427557988135905</v>
      </c>
      <c r="T240" t="str">
        <f t="shared" si="12"/>
        <v/>
      </c>
      <c r="U240" t="str">
        <f t="shared" si="13"/>
        <v/>
      </c>
      <c r="V240" t="str">
        <f t="shared" si="14"/>
        <v/>
      </c>
      <c r="W240" t="str">
        <f t="shared" si="15"/>
        <v/>
      </c>
    </row>
    <row r="241" spans="1:23" x14ac:dyDescent="0.25">
      <c r="A241">
        <v>240</v>
      </c>
      <c r="B241" t="s">
        <v>511</v>
      </c>
      <c r="C241">
        <v>-12.6125769625137</v>
      </c>
      <c r="D241">
        <v>642.53569619331302</v>
      </c>
      <c r="E241">
        <v>-1.9629379406057201E-2</v>
      </c>
      <c r="F241">
        <v>0.98433902696842901</v>
      </c>
      <c r="G241">
        <v>-12.5789582391129</v>
      </c>
      <c r="H241">
        <v>1117.7410624302599</v>
      </c>
      <c r="I241">
        <v>-1.12539108223894E-2</v>
      </c>
      <c r="J241">
        <v>0.99102086784183896</v>
      </c>
      <c r="K241">
        <v>-13.4191712305488</v>
      </c>
      <c r="L241">
        <v>1293.0274346436699</v>
      </c>
      <c r="M241">
        <v>-1.03781024833761E-2</v>
      </c>
      <c r="N241">
        <v>0.99171962089807197</v>
      </c>
      <c r="O241">
        <v>-12.6402651871062</v>
      </c>
      <c r="P241">
        <v>641.34762767387394</v>
      </c>
      <c r="Q241">
        <v>-1.9708913920757101E-2</v>
      </c>
      <c r="R241">
        <v>0.98427557988135905</v>
      </c>
      <c r="T241" t="str">
        <f t="shared" si="12"/>
        <v/>
      </c>
      <c r="U241" t="str">
        <f t="shared" si="13"/>
        <v/>
      </c>
      <c r="V241" t="str">
        <f t="shared" si="14"/>
        <v/>
      </c>
      <c r="W241" t="str">
        <f t="shared" si="15"/>
        <v/>
      </c>
    </row>
    <row r="242" spans="1:23" x14ac:dyDescent="0.25">
      <c r="A242">
        <v>241</v>
      </c>
      <c r="B242" t="s">
        <v>512</v>
      </c>
      <c r="C242">
        <v>1.3493774785341</v>
      </c>
      <c r="D242">
        <v>1.01901711689305</v>
      </c>
      <c r="E242">
        <v>1.3241951054250301</v>
      </c>
      <c r="F242">
        <v>0.18543825599198199</v>
      </c>
      <c r="G242">
        <v>2.5645068353943299</v>
      </c>
      <c r="H242">
        <v>1.06077209629972</v>
      </c>
      <c r="I242">
        <v>2.4175851196878901</v>
      </c>
      <c r="J242">
        <v>1.5623879305213599E-2</v>
      </c>
      <c r="K242">
        <v>-13.4191712305488</v>
      </c>
      <c r="L242">
        <v>1293.0274346436599</v>
      </c>
      <c r="M242">
        <v>-1.03781024833761E-2</v>
      </c>
      <c r="N242">
        <v>0.99171962089807197</v>
      </c>
      <c r="O242">
        <v>1.31880532971668</v>
      </c>
      <c r="P242">
        <v>1.0193439469569101</v>
      </c>
      <c r="Q242">
        <v>1.29377854614605</v>
      </c>
      <c r="R242">
        <v>0.19574192520032199</v>
      </c>
      <c r="T242" t="str">
        <f t="shared" si="12"/>
        <v/>
      </c>
      <c r="U242" t="str">
        <f t="shared" si="13"/>
        <v>*</v>
      </c>
      <c r="V242" t="str">
        <f t="shared" si="14"/>
        <v/>
      </c>
      <c r="W242" t="str">
        <f t="shared" si="15"/>
        <v/>
      </c>
    </row>
    <row r="243" spans="1:23" x14ac:dyDescent="0.25">
      <c r="A243">
        <v>242</v>
      </c>
      <c r="B243" t="s">
        <v>513</v>
      </c>
      <c r="C243">
        <v>1.41363360747728</v>
      </c>
      <c r="D243">
        <v>1.0190554562718801</v>
      </c>
      <c r="E243">
        <v>1.38719988080818</v>
      </c>
      <c r="F243">
        <v>0.16538082179847299</v>
      </c>
      <c r="G243">
        <v>-12.4672282808709</v>
      </c>
      <c r="H243">
        <v>1185.0102874636</v>
      </c>
      <c r="I243">
        <v>-1.05207764124612E-2</v>
      </c>
      <c r="J243">
        <v>0.99160578978774605</v>
      </c>
      <c r="K243">
        <v>1.9564960034388701</v>
      </c>
      <c r="L243">
        <v>1.03137741421062</v>
      </c>
      <c r="M243">
        <v>1.89697386861656</v>
      </c>
      <c r="N243">
        <v>5.7831387029524998E-2</v>
      </c>
      <c r="O243">
        <v>1.3817271607102899</v>
      </c>
      <c r="P243">
        <v>1.0194680456296601</v>
      </c>
      <c r="Q243">
        <v>1.35534131416241</v>
      </c>
      <c r="R243">
        <v>0.175308837846848</v>
      </c>
      <c r="T243" t="str">
        <f t="shared" si="12"/>
        <v/>
      </c>
      <c r="U243" t="str">
        <f t="shared" si="13"/>
        <v/>
      </c>
      <c r="V243" t="str">
        <f t="shared" si="14"/>
        <v>^</v>
      </c>
      <c r="W243" t="str">
        <f t="shared" si="15"/>
        <v/>
      </c>
    </row>
    <row r="244" spans="1:23" x14ac:dyDescent="0.25">
      <c r="A244">
        <v>243</v>
      </c>
      <c r="B244" t="s">
        <v>514</v>
      </c>
      <c r="C244">
        <v>1.43438753835834</v>
      </c>
      <c r="D244">
        <v>1.01950870110963</v>
      </c>
      <c r="E244">
        <v>1.40693996706173</v>
      </c>
      <c r="F244">
        <v>0.15944519093465601</v>
      </c>
      <c r="G244">
        <v>-12.4672282808709</v>
      </c>
      <c r="H244">
        <v>1185.0102874636</v>
      </c>
      <c r="I244">
        <v>-1.0520776412461101E-2</v>
      </c>
      <c r="J244">
        <v>0.99160578978774605</v>
      </c>
      <c r="K244">
        <v>1.9775121847703101</v>
      </c>
      <c r="L244">
        <v>1.0321670588841201</v>
      </c>
      <c r="M244">
        <v>1.91588383658378</v>
      </c>
      <c r="N244">
        <v>5.5379883303298599E-2</v>
      </c>
      <c r="O244">
        <v>1.3995372905177601</v>
      </c>
      <c r="P244">
        <v>1.01989713757592</v>
      </c>
      <c r="Q244">
        <v>1.3722337664797899</v>
      </c>
      <c r="R244">
        <v>0.16999067689688899</v>
      </c>
      <c r="T244" t="str">
        <f t="shared" si="12"/>
        <v/>
      </c>
      <c r="U244" t="str">
        <f t="shared" si="13"/>
        <v/>
      </c>
      <c r="V244" t="str">
        <f t="shared" si="14"/>
        <v>^</v>
      </c>
      <c r="W244" t="str">
        <f t="shared" si="15"/>
        <v/>
      </c>
    </row>
    <row r="245" spans="1:23" x14ac:dyDescent="0.25">
      <c r="A245">
        <v>244</v>
      </c>
      <c r="B245" t="s">
        <v>515</v>
      </c>
      <c r="C245">
        <v>-12.5843986186946</v>
      </c>
      <c r="D245">
        <v>671.90250996943598</v>
      </c>
      <c r="E245">
        <v>-1.8729500830808099E-2</v>
      </c>
      <c r="F245">
        <v>0.98505689411981001</v>
      </c>
      <c r="G245">
        <v>-12.4672282808709</v>
      </c>
      <c r="H245">
        <v>1185.0102874636</v>
      </c>
      <c r="I245">
        <v>-1.05207764124612E-2</v>
      </c>
      <c r="J245">
        <v>0.99160578978774605</v>
      </c>
      <c r="K245">
        <v>-13.4350071757297</v>
      </c>
      <c r="L245">
        <v>1348.99480764075</v>
      </c>
      <c r="M245">
        <v>-9.9592727115281904E-3</v>
      </c>
      <c r="N245">
        <v>0.99205378142727696</v>
      </c>
      <c r="O245">
        <v>-12.6176908832122</v>
      </c>
      <c r="P245">
        <v>670.63672552402602</v>
      </c>
      <c r="Q245">
        <v>-1.8814494349907399E-2</v>
      </c>
      <c r="R245">
        <v>0.98498909105071597</v>
      </c>
      <c r="T245" t="str">
        <f t="shared" si="12"/>
        <v/>
      </c>
      <c r="U245" t="str">
        <f t="shared" si="13"/>
        <v/>
      </c>
      <c r="V245" t="str">
        <f t="shared" si="14"/>
        <v/>
      </c>
      <c r="W245" t="str">
        <f t="shared" si="15"/>
        <v/>
      </c>
    </row>
    <row r="246" spans="1:23" x14ac:dyDescent="0.25">
      <c r="A246">
        <v>245</v>
      </c>
      <c r="B246" t="s">
        <v>516</v>
      </c>
      <c r="C246">
        <v>-12.5843986186945</v>
      </c>
      <c r="D246">
        <v>671.90250996942905</v>
      </c>
      <c r="E246">
        <v>-1.87295008308082E-2</v>
      </c>
      <c r="F246">
        <v>0.98505689411981001</v>
      </c>
      <c r="G246">
        <v>-12.467228280870801</v>
      </c>
      <c r="H246">
        <v>1185.01028746357</v>
      </c>
      <c r="I246">
        <v>-1.0520776412461399E-2</v>
      </c>
      <c r="J246">
        <v>0.99160578978774605</v>
      </c>
      <c r="K246">
        <v>-13.4350071757297</v>
      </c>
      <c r="L246">
        <v>1348.99480764076</v>
      </c>
      <c r="M246">
        <v>-9.9592727115280794E-3</v>
      </c>
      <c r="N246">
        <v>0.99205378142727696</v>
      </c>
      <c r="O246">
        <v>-12.6176908832122</v>
      </c>
      <c r="P246">
        <v>670.63672552402397</v>
      </c>
      <c r="Q246">
        <v>-1.88144943499075E-2</v>
      </c>
      <c r="R246">
        <v>0.98498909105071597</v>
      </c>
      <c r="T246" t="str">
        <f t="shared" si="12"/>
        <v/>
      </c>
      <c r="U246" t="str">
        <f t="shared" si="13"/>
        <v/>
      </c>
      <c r="V246" t="str">
        <f t="shared" si="14"/>
        <v/>
      </c>
      <c r="W246" t="str">
        <f t="shared" si="15"/>
        <v/>
      </c>
    </row>
    <row r="247" spans="1:23" x14ac:dyDescent="0.25">
      <c r="A247">
        <v>246</v>
      </c>
      <c r="B247" t="s">
        <v>517</v>
      </c>
      <c r="C247">
        <v>-12.5843986186946</v>
      </c>
      <c r="D247">
        <v>671.90250996943803</v>
      </c>
      <c r="E247">
        <v>-1.8729500830807998E-2</v>
      </c>
      <c r="F247">
        <v>0.98505689411981001</v>
      </c>
      <c r="G247">
        <v>-12.4672282808709</v>
      </c>
      <c r="H247">
        <v>1185.01028746359</v>
      </c>
      <c r="I247">
        <v>-1.05207764124612E-2</v>
      </c>
      <c r="J247">
        <v>0.99160578978774605</v>
      </c>
      <c r="K247">
        <v>-13.4350071757297</v>
      </c>
      <c r="L247">
        <v>1348.99480764077</v>
      </c>
      <c r="M247">
        <v>-9.9592727115280204E-3</v>
      </c>
      <c r="N247">
        <v>0.99205378142727696</v>
      </c>
      <c r="O247">
        <v>-12.617690883212299</v>
      </c>
      <c r="P247">
        <v>670.63672552404603</v>
      </c>
      <c r="Q247">
        <v>-1.8814494349907E-2</v>
      </c>
      <c r="R247">
        <v>0.98498909105071597</v>
      </c>
      <c r="T247" t="str">
        <f t="shared" si="12"/>
        <v/>
      </c>
      <c r="U247" t="str">
        <f t="shared" si="13"/>
        <v/>
      </c>
      <c r="V247" t="str">
        <f t="shared" si="14"/>
        <v/>
      </c>
      <c r="W247" t="str">
        <f t="shared" si="15"/>
        <v/>
      </c>
    </row>
    <row r="248" spans="1:23" x14ac:dyDescent="0.25">
      <c r="A248">
        <v>247</v>
      </c>
      <c r="B248" t="s">
        <v>518</v>
      </c>
      <c r="C248">
        <v>1.4686905452199801</v>
      </c>
      <c r="D248">
        <v>1.0200525467836301</v>
      </c>
      <c r="E248">
        <v>1.43981851704696</v>
      </c>
      <c r="F248">
        <v>0.14991875092256299</v>
      </c>
      <c r="G248">
        <v>2.7884674224127699</v>
      </c>
      <c r="H248">
        <v>1.0599223841968901</v>
      </c>
      <c r="I248">
        <v>2.6308222790535698</v>
      </c>
      <c r="J248">
        <v>8.5178565928105895E-3</v>
      </c>
      <c r="K248">
        <v>-13.4350071757297</v>
      </c>
      <c r="L248">
        <v>1348.99480764077</v>
      </c>
      <c r="M248">
        <v>-9.9592727115280395E-3</v>
      </c>
      <c r="N248">
        <v>0.99205378142727696</v>
      </c>
      <c r="O248">
        <v>1.43267861116589</v>
      </c>
      <c r="P248">
        <v>1.02046862455953</v>
      </c>
      <c r="Q248">
        <v>1.40394185248398</v>
      </c>
      <c r="R248">
        <v>0.16033616545750901</v>
      </c>
      <c r="T248" t="str">
        <f t="shared" si="12"/>
        <v/>
      </c>
      <c r="U248" t="str">
        <f t="shared" si="13"/>
        <v>**</v>
      </c>
      <c r="V248" t="str">
        <f t="shared" si="14"/>
        <v/>
      </c>
      <c r="W248" t="str">
        <f t="shared" si="15"/>
        <v/>
      </c>
    </row>
    <row r="249" spans="1:23" x14ac:dyDescent="0.25">
      <c r="A249">
        <v>248</v>
      </c>
      <c r="B249" t="s">
        <v>519</v>
      </c>
      <c r="C249">
        <v>-12.575905390371</v>
      </c>
      <c r="D249">
        <v>681.85159440778</v>
      </c>
      <c r="E249">
        <v>-1.8443757400455701E-2</v>
      </c>
      <c r="F249">
        <v>0.98528484501278801</v>
      </c>
      <c r="G249">
        <v>-12.418463486520301</v>
      </c>
      <c r="H249">
        <v>1243.1586937423101</v>
      </c>
      <c r="I249">
        <v>-9.9894434628749595E-3</v>
      </c>
      <c r="J249">
        <v>0.99202970984803396</v>
      </c>
      <c r="K249">
        <v>-13.4350071757297</v>
      </c>
      <c r="L249">
        <v>1348.99480764074</v>
      </c>
      <c r="M249">
        <v>-9.9592727115282009E-3</v>
      </c>
      <c r="N249">
        <v>0.99205378142727696</v>
      </c>
      <c r="O249">
        <v>-12.613973680018599</v>
      </c>
      <c r="P249">
        <v>680.54355228982604</v>
      </c>
      <c r="Q249">
        <v>-1.85351453813298E-2</v>
      </c>
      <c r="R249">
        <v>0.98521194041647198</v>
      </c>
      <c r="T249" t="str">
        <f t="shared" si="12"/>
        <v/>
      </c>
      <c r="U249" t="str">
        <f t="shared" si="13"/>
        <v/>
      </c>
      <c r="V249" t="str">
        <f t="shared" si="14"/>
        <v/>
      </c>
      <c r="W249" t="str">
        <f t="shared" si="15"/>
        <v/>
      </c>
    </row>
    <row r="250" spans="1:23" x14ac:dyDescent="0.25">
      <c r="A250">
        <v>249</v>
      </c>
      <c r="B250" t="s">
        <v>520</v>
      </c>
      <c r="C250">
        <v>-12.575905390371</v>
      </c>
      <c r="D250">
        <v>681.85159440778398</v>
      </c>
      <c r="E250">
        <v>-1.8443757400455601E-2</v>
      </c>
      <c r="F250">
        <v>0.98528484501278801</v>
      </c>
      <c r="G250">
        <v>-12.418463486520301</v>
      </c>
      <c r="H250">
        <v>1243.1586937423101</v>
      </c>
      <c r="I250">
        <v>-9.9894434628749508E-3</v>
      </c>
      <c r="J250">
        <v>0.99202970984803396</v>
      </c>
      <c r="K250">
        <v>-13.435007175729799</v>
      </c>
      <c r="L250">
        <v>1348.99480764079</v>
      </c>
      <c r="M250">
        <v>-9.9592727115279406E-3</v>
      </c>
      <c r="N250">
        <v>0.99205378142727696</v>
      </c>
      <c r="O250">
        <v>-12.6139736800185</v>
      </c>
      <c r="P250">
        <v>680.54355228982604</v>
      </c>
      <c r="Q250">
        <v>-1.85351453813298E-2</v>
      </c>
      <c r="R250">
        <v>0.98521194041647198</v>
      </c>
      <c r="T250" t="str">
        <f t="shared" si="12"/>
        <v/>
      </c>
      <c r="U250" t="str">
        <f t="shared" si="13"/>
        <v/>
      </c>
      <c r="V250" t="str">
        <f t="shared" si="14"/>
        <v/>
      </c>
      <c r="W250" t="str">
        <f t="shared" si="15"/>
        <v/>
      </c>
    </row>
    <row r="251" spans="1:23" x14ac:dyDescent="0.25">
      <c r="A251">
        <v>250</v>
      </c>
      <c r="B251" t="s">
        <v>521</v>
      </c>
      <c r="C251">
        <v>1.5076687082614599</v>
      </c>
      <c r="D251">
        <v>1.0206274728160301</v>
      </c>
      <c r="E251">
        <v>1.47719784977141</v>
      </c>
      <c r="F251">
        <v>0.13962261002114801</v>
      </c>
      <c r="G251">
        <v>2.9421166952172801</v>
      </c>
      <c r="H251">
        <v>1.06512822061094</v>
      </c>
      <c r="I251">
        <v>2.76221833041823</v>
      </c>
      <c r="J251">
        <v>5.7410073738280096E-3</v>
      </c>
      <c r="K251">
        <v>-13.4350071757297</v>
      </c>
      <c r="L251">
        <v>1348.99480764076</v>
      </c>
      <c r="M251">
        <v>-9.9592727115281297E-3</v>
      </c>
      <c r="N251">
        <v>0.99205378142727696</v>
      </c>
      <c r="O251">
        <v>1.4669092109665001</v>
      </c>
      <c r="P251">
        <v>1.0210916310418601</v>
      </c>
      <c r="Q251">
        <v>1.4366087884490499</v>
      </c>
      <c r="R251">
        <v>0.15082918501838299</v>
      </c>
      <c r="T251" t="str">
        <f t="shared" si="12"/>
        <v/>
      </c>
      <c r="U251" t="str">
        <f t="shared" si="13"/>
        <v>**</v>
      </c>
      <c r="V251" t="str">
        <f t="shared" si="14"/>
        <v/>
      </c>
      <c r="W251" t="str">
        <f t="shared" si="15"/>
        <v/>
      </c>
    </row>
    <row r="252" spans="1:23" x14ac:dyDescent="0.25">
      <c r="A252">
        <v>251</v>
      </c>
      <c r="B252" t="s">
        <v>522</v>
      </c>
      <c r="C252">
        <v>-12.5798024535578</v>
      </c>
      <c r="D252">
        <v>692.36977901359603</v>
      </c>
      <c r="E252">
        <v>-1.81691963382342E-2</v>
      </c>
      <c r="F252">
        <v>0.985503876339903</v>
      </c>
      <c r="G252">
        <v>-12.404099656403</v>
      </c>
      <c r="H252">
        <v>1309.56264915273</v>
      </c>
      <c r="I252">
        <v>-9.4719406241681094E-3</v>
      </c>
      <c r="J252">
        <v>0.99244259782070898</v>
      </c>
      <c r="K252">
        <v>-13.435007175729799</v>
      </c>
      <c r="L252">
        <v>1348.99480764078</v>
      </c>
      <c r="M252">
        <v>-9.9592727115279597E-3</v>
      </c>
      <c r="N252">
        <v>0.99205378142727696</v>
      </c>
      <c r="O252">
        <v>-12.6172051266455</v>
      </c>
      <c r="P252">
        <v>690.98698388343598</v>
      </c>
      <c r="Q252">
        <v>-1.8259685668368501E-2</v>
      </c>
      <c r="R252">
        <v>0.98543168827625705</v>
      </c>
      <c r="T252" t="str">
        <f t="shared" si="12"/>
        <v/>
      </c>
      <c r="U252" t="str">
        <f t="shared" si="13"/>
        <v/>
      </c>
      <c r="V252" t="str">
        <f t="shared" si="14"/>
        <v/>
      </c>
      <c r="W252" t="str">
        <f t="shared" si="15"/>
        <v/>
      </c>
    </row>
    <row r="253" spans="1:23" x14ac:dyDescent="0.25">
      <c r="A253">
        <v>252</v>
      </c>
      <c r="B253" t="s">
        <v>523</v>
      </c>
      <c r="C253">
        <v>1.53552454407919</v>
      </c>
      <c r="D253">
        <v>1.02123246397676</v>
      </c>
      <c r="E253">
        <v>1.50359942348458</v>
      </c>
      <c r="F253">
        <v>0.13268453968376001</v>
      </c>
      <c r="G253">
        <v>3.0739542494625698</v>
      </c>
      <c r="H253">
        <v>1.0726238113770801</v>
      </c>
      <c r="I253">
        <v>2.86582697200812</v>
      </c>
      <c r="J253">
        <v>4.1592150739259903E-3</v>
      </c>
      <c r="K253">
        <v>-13.4350071757297</v>
      </c>
      <c r="L253">
        <v>1348.99480764077</v>
      </c>
      <c r="M253">
        <v>-9.9592727115280309E-3</v>
      </c>
      <c r="N253">
        <v>0.99205378142727696</v>
      </c>
      <c r="O253">
        <v>1.4953443171712999</v>
      </c>
      <c r="P253">
        <v>1.0217239492449399</v>
      </c>
      <c r="Q253">
        <v>1.46355022633694</v>
      </c>
      <c r="R253">
        <v>0.14331688071493501</v>
      </c>
      <c r="T253" t="str">
        <f t="shared" si="12"/>
        <v/>
      </c>
      <c r="U253" t="str">
        <f t="shared" si="13"/>
        <v>**</v>
      </c>
      <c r="V253" t="str">
        <f t="shared" si="14"/>
        <v/>
      </c>
      <c r="W253" t="str">
        <f t="shared" si="15"/>
        <v/>
      </c>
    </row>
    <row r="254" spans="1:23" x14ac:dyDescent="0.25">
      <c r="A254">
        <v>253</v>
      </c>
      <c r="B254" t="s">
        <v>524</v>
      </c>
      <c r="C254">
        <v>-12.5709625472863</v>
      </c>
      <c r="D254">
        <v>703.89298952302602</v>
      </c>
      <c r="E254">
        <v>-1.7859195551591801E-2</v>
      </c>
      <c r="F254">
        <v>0.98575118105057502</v>
      </c>
      <c r="G254">
        <v>-12.461707211159901</v>
      </c>
      <c r="H254">
        <v>1391.14696035269</v>
      </c>
      <c r="I254">
        <v>-8.9578653918781902E-3</v>
      </c>
      <c r="J254">
        <v>0.99285275309270704</v>
      </c>
      <c r="K254">
        <v>-13.4350071757297</v>
      </c>
      <c r="L254">
        <v>1348.99480764077</v>
      </c>
      <c r="M254">
        <v>-9.9592727115280395E-3</v>
      </c>
      <c r="N254">
        <v>0.99205378142727696</v>
      </c>
      <c r="O254">
        <v>-12.582114888970199</v>
      </c>
      <c r="P254">
        <v>703.54705607535402</v>
      </c>
      <c r="Q254">
        <v>-1.7883828494938098E-2</v>
      </c>
      <c r="R254">
        <v>0.98573152994383595</v>
      </c>
      <c r="T254" t="str">
        <f t="shared" si="12"/>
        <v/>
      </c>
      <c r="U254" t="str">
        <f t="shared" si="13"/>
        <v/>
      </c>
      <c r="V254" t="str">
        <f t="shared" si="14"/>
        <v/>
      </c>
      <c r="W254" t="str">
        <f t="shared" si="15"/>
        <v/>
      </c>
    </row>
    <row r="255" spans="1:23" x14ac:dyDescent="0.25">
      <c r="A255">
        <v>254</v>
      </c>
      <c r="B255" t="s">
        <v>525</v>
      </c>
      <c r="C255">
        <v>-12.5709625472863</v>
      </c>
      <c r="D255">
        <v>703.89298952302795</v>
      </c>
      <c r="E255">
        <v>-1.7859195551591801E-2</v>
      </c>
      <c r="F255">
        <v>0.98575118105057502</v>
      </c>
      <c r="G255">
        <v>-12.46170721116</v>
      </c>
      <c r="H255">
        <v>1391.14696035272</v>
      </c>
      <c r="I255">
        <v>-8.9578653918780601E-3</v>
      </c>
      <c r="J255">
        <v>0.99285275309270704</v>
      </c>
      <c r="K255">
        <v>-13.435007175729799</v>
      </c>
      <c r="L255">
        <v>1348.99480764079</v>
      </c>
      <c r="M255">
        <v>-9.9592727115279302E-3</v>
      </c>
      <c r="N255">
        <v>0.99205378142727696</v>
      </c>
      <c r="O255">
        <v>-12.582114888970199</v>
      </c>
      <c r="P255">
        <v>703.54705607535698</v>
      </c>
      <c r="Q255">
        <v>-1.7883828494938001E-2</v>
      </c>
      <c r="R255">
        <v>0.98573152994383595</v>
      </c>
      <c r="T255" t="str">
        <f t="shared" si="12"/>
        <v/>
      </c>
      <c r="U255" t="str">
        <f t="shared" si="13"/>
        <v/>
      </c>
      <c r="V255" t="str">
        <f t="shared" si="14"/>
        <v/>
      </c>
      <c r="W255" t="str">
        <f t="shared" si="15"/>
        <v/>
      </c>
    </row>
    <row r="256" spans="1:23" x14ac:dyDescent="0.25">
      <c r="A256">
        <v>255</v>
      </c>
      <c r="B256" t="s">
        <v>526</v>
      </c>
      <c r="C256">
        <v>-12.5709625472863</v>
      </c>
      <c r="D256">
        <v>703.89298952302704</v>
      </c>
      <c r="E256">
        <v>-1.7859195551591801E-2</v>
      </c>
      <c r="F256">
        <v>0.98575118105057502</v>
      </c>
      <c r="G256">
        <v>-12.461707211159901</v>
      </c>
      <c r="H256">
        <v>1391.14696035269</v>
      </c>
      <c r="I256">
        <v>-8.9578653918782006E-3</v>
      </c>
      <c r="J256">
        <v>0.99285275309270704</v>
      </c>
      <c r="K256">
        <v>-13.4350071757297</v>
      </c>
      <c r="L256">
        <v>1348.99480764073</v>
      </c>
      <c r="M256">
        <v>-9.9592727115282807E-3</v>
      </c>
      <c r="N256">
        <v>0.99205378142727696</v>
      </c>
      <c r="O256">
        <v>-12.582114888970301</v>
      </c>
      <c r="P256">
        <v>703.54705607536903</v>
      </c>
      <c r="Q256">
        <v>-1.78838284949378E-2</v>
      </c>
      <c r="R256">
        <v>0.98573152994383595</v>
      </c>
      <c r="T256" t="str">
        <f t="shared" si="12"/>
        <v/>
      </c>
      <c r="U256" t="str">
        <f t="shared" si="13"/>
        <v/>
      </c>
      <c r="V256" t="str">
        <f t="shared" si="14"/>
        <v/>
      </c>
      <c r="W256" t="str">
        <f t="shared" si="15"/>
        <v/>
      </c>
    </row>
    <row r="257" spans="1:23" x14ac:dyDescent="0.25">
      <c r="A257">
        <v>256</v>
      </c>
      <c r="B257" t="s">
        <v>527</v>
      </c>
      <c r="C257">
        <v>1.5786010515850499</v>
      </c>
      <c r="D257">
        <v>1.0218609326697701</v>
      </c>
      <c r="E257">
        <v>1.5448296349491599</v>
      </c>
      <c r="F257">
        <v>0.12238747708848501</v>
      </c>
      <c r="G257">
        <v>3.1503945841137302</v>
      </c>
      <c r="H257">
        <v>1.0790083316319501</v>
      </c>
      <c r="I257">
        <v>2.91971293618179</v>
      </c>
      <c r="J257">
        <v>3.5035395004166699E-3</v>
      </c>
      <c r="K257">
        <v>-13.435007175729799</v>
      </c>
      <c r="L257">
        <v>1348.99480764081</v>
      </c>
      <c r="M257">
        <v>-9.9592727115277793E-3</v>
      </c>
      <c r="N257">
        <v>0.99205378142727696</v>
      </c>
      <c r="O257">
        <v>1.5665655732361901</v>
      </c>
      <c r="P257">
        <v>1.0218578218338701</v>
      </c>
      <c r="Q257">
        <v>1.5330563017316401</v>
      </c>
      <c r="R257">
        <v>0.12526198327257301</v>
      </c>
      <c r="T257" t="str">
        <f t="shared" si="12"/>
        <v/>
      </c>
      <c r="U257" t="str">
        <f t="shared" si="13"/>
        <v>**</v>
      </c>
      <c r="V257" t="str">
        <f t="shared" si="14"/>
        <v/>
      </c>
      <c r="W257" t="str">
        <f t="shared" si="15"/>
        <v/>
      </c>
    </row>
    <row r="258" spans="1:23" x14ac:dyDescent="0.25">
      <c r="A258">
        <v>257</v>
      </c>
      <c r="B258" t="s">
        <v>528</v>
      </c>
      <c r="C258">
        <v>-12.5647893853175</v>
      </c>
      <c r="D258">
        <v>715.55992271134699</v>
      </c>
      <c r="E258">
        <v>-1.7559381103553099E-2</v>
      </c>
      <c r="F258">
        <v>0.98599036086028102</v>
      </c>
      <c r="G258">
        <v>-12.4441526532799</v>
      </c>
      <c r="H258">
        <v>1486.2789797847199</v>
      </c>
      <c r="I258">
        <v>-8.3726896649526407E-3</v>
      </c>
      <c r="J258">
        <v>0.99331963823507596</v>
      </c>
      <c r="K258">
        <v>-13.4350071757297</v>
      </c>
      <c r="L258">
        <v>1348.99480764077</v>
      </c>
      <c r="M258">
        <v>-9.9592727115280499E-3</v>
      </c>
      <c r="N258">
        <v>0.99205378142727696</v>
      </c>
      <c r="O258">
        <v>-12.5742033142474</v>
      </c>
      <c r="P258">
        <v>715.28824042966005</v>
      </c>
      <c r="Q258">
        <v>-1.75792115730776E-2</v>
      </c>
      <c r="R258">
        <v>0.98597454087666003</v>
      </c>
      <c r="T258" t="str">
        <f t="shared" si="12"/>
        <v/>
      </c>
      <c r="U258" t="str">
        <f t="shared" si="13"/>
        <v/>
      </c>
      <c r="V258" t="str">
        <f t="shared" si="14"/>
        <v/>
      </c>
      <c r="W258" t="str">
        <f t="shared" si="15"/>
        <v/>
      </c>
    </row>
    <row r="259" spans="1:23" x14ac:dyDescent="0.25">
      <c r="A259">
        <v>258</v>
      </c>
      <c r="B259" t="s">
        <v>529</v>
      </c>
      <c r="C259">
        <v>-12.5647893853174</v>
      </c>
      <c r="D259">
        <v>715.55992271132095</v>
      </c>
      <c r="E259">
        <v>-1.7559381103553599E-2</v>
      </c>
      <c r="F259">
        <v>0.98599036086028002</v>
      </c>
      <c r="G259">
        <v>-12.4441526532799</v>
      </c>
      <c r="H259">
        <v>1486.2789797847199</v>
      </c>
      <c r="I259">
        <v>-8.3726896649526494E-3</v>
      </c>
      <c r="J259">
        <v>0.99331963823507596</v>
      </c>
      <c r="K259">
        <v>-13.4350071757297</v>
      </c>
      <c r="L259">
        <v>1348.99480764076</v>
      </c>
      <c r="M259">
        <v>-9.9592727115281297E-3</v>
      </c>
      <c r="N259">
        <v>0.99205378142727696</v>
      </c>
      <c r="O259">
        <v>-12.5742033142474</v>
      </c>
      <c r="P259">
        <v>715.28824042965596</v>
      </c>
      <c r="Q259">
        <v>-1.7579211573077701E-2</v>
      </c>
      <c r="R259">
        <v>0.98597454087666003</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530</v>
      </c>
      <c r="C260">
        <v>1.61900831382026</v>
      </c>
      <c r="D260">
        <v>1.02257954162905</v>
      </c>
      <c r="E260">
        <v>1.5832590501869901</v>
      </c>
      <c r="F260">
        <v>0.113362432315688</v>
      </c>
      <c r="G260">
        <v>-12.4441526532799</v>
      </c>
      <c r="H260">
        <v>1486.2789797847299</v>
      </c>
      <c r="I260">
        <v>-8.3726896649526095E-3</v>
      </c>
      <c r="J260">
        <v>0.99331963823507596</v>
      </c>
      <c r="K260">
        <v>2.0292687723043299</v>
      </c>
      <c r="L260">
        <v>1.03343661589939</v>
      </c>
      <c r="M260">
        <v>1.9636122245758501</v>
      </c>
      <c r="N260">
        <v>4.9575078650487298E-2</v>
      </c>
      <c r="O260">
        <v>1.60892812117516</v>
      </c>
      <c r="P260">
        <v>1.0225812105405601</v>
      </c>
      <c r="Q260">
        <v>1.5733988700268</v>
      </c>
      <c r="R260">
        <v>0.115626488496566</v>
      </c>
      <c r="T260" t="str">
        <f t="shared" si="16"/>
        <v/>
      </c>
      <c r="U260" t="str">
        <f t="shared" si="17"/>
        <v/>
      </c>
      <c r="V260" t="str">
        <f t="shared" si="18"/>
        <v>*</v>
      </c>
      <c r="W260" t="str">
        <f t="shared" si="19"/>
        <v/>
      </c>
    </row>
    <row r="261" spans="1:23" x14ac:dyDescent="0.25">
      <c r="A261">
        <v>260</v>
      </c>
      <c r="B261" t="s">
        <v>531</v>
      </c>
      <c r="C261">
        <v>-12.5531092531595</v>
      </c>
      <c r="D261">
        <v>727.97381160445696</v>
      </c>
      <c r="E261">
        <v>-1.7243902257269999E-2</v>
      </c>
      <c r="F261">
        <v>0.98624203845091796</v>
      </c>
      <c r="G261">
        <v>-12.4441526532799</v>
      </c>
      <c r="H261">
        <v>1486.2789797846999</v>
      </c>
      <c r="I261">
        <v>-8.37268966495275E-3</v>
      </c>
      <c r="J261">
        <v>0.99331963823507596</v>
      </c>
      <c r="K261">
        <v>-13.4228672506368</v>
      </c>
      <c r="L261">
        <v>1379.0412804822799</v>
      </c>
      <c r="M261">
        <v>-9.7334774822277394E-3</v>
      </c>
      <c r="N261">
        <v>0.99223393122118397</v>
      </c>
      <c r="O261">
        <v>-12.5621304264443</v>
      </c>
      <c r="P261">
        <v>727.72117006031704</v>
      </c>
      <c r="Q261">
        <v>-1.72622852587937E-2</v>
      </c>
      <c r="R261">
        <v>0.98622737312069297</v>
      </c>
      <c r="T261" t="str">
        <f t="shared" si="16"/>
        <v/>
      </c>
      <c r="U261" t="str">
        <f t="shared" si="17"/>
        <v/>
      </c>
      <c r="V261" t="str">
        <f t="shared" si="18"/>
        <v/>
      </c>
      <c r="W261" t="str">
        <f t="shared" si="19"/>
        <v/>
      </c>
    </row>
    <row r="262" spans="1:23" x14ac:dyDescent="0.25">
      <c r="A262">
        <v>261</v>
      </c>
      <c r="B262" t="s">
        <v>532</v>
      </c>
      <c r="C262">
        <v>1.66648303577248</v>
      </c>
      <c r="D262">
        <v>1.0232999661489499</v>
      </c>
      <c r="E262">
        <v>1.6285381519595501</v>
      </c>
      <c r="F262">
        <v>0.103410826349429</v>
      </c>
      <c r="G262">
        <v>-12.4441526532799</v>
      </c>
      <c r="H262">
        <v>1486.2789797847199</v>
      </c>
      <c r="I262">
        <v>-8.3726896649526494E-3</v>
      </c>
      <c r="J262">
        <v>0.99331963823507596</v>
      </c>
      <c r="K262">
        <v>2.08805085060269</v>
      </c>
      <c r="L262">
        <v>1.0347826901557899</v>
      </c>
      <c r="M262">
        <v>2.01786410853888</v>
      </c>
      <c r="N262">
        <v>4.3605415934246203E-2</v>
      </c>
      <c r="O262">
        <v>1.65686167881326</v>
      </c>
      <c r="P262">
        <v>1.0233005145529099</v>
      </c>
      <c r="Q262">
        <v>1.6191350001784699</v>
      </c>
      <c r="R262">
        <v>0.10541821960723199</v>
      </c>
      <c r="T262" t="str">
        <f t="shared" si="16"/>
        <v/>
      </c>
      <c r="U262" t="str">
        <f t="shared" si="17"/>
        <v/>
      </c>
      <c r="V262" t="str">
        <f t="shared" si="18"/>
        <v>*</v>
      </c>
      <c r="W262" t="str">
        <f t="shared" si="19"/>
        <v/>
      </c>
    </row>
    <row r="263" spans="1:23" x14ac:dyDescent="0.25">
      <c r="A263">
        <v>262</v>
      </c>
      <c r="B263" t="s">
        <v>533</v>
      </c>
      <c r="C263">
        <v>-12.5394748136699</v>
      </c>
      <c r="D263">
        <v>740.62402785225697</v>
      </c>
      <c r="E263">
        <v>-1.6930958680929201E-2</v>
      </c>
      <c r="F263">
        <v>0.98649169484783195</v>
      </c>
      <c r="G263">
        <v>-12.4441526532799</v>
      </c>
      <c r="H263">
        <v>1486.2789797847199</v>
      </c>
      <c r="I263">
        <v>-8.3726896649526702E-3</v>
      </c>
      <c r="J263">
        <v>0.99331963823507596</v>
      </c>
      <c r="K263">
        <v>-13.407691063498699</v>
      </c>
      <c r="L263">
        <v>1411.1448069319899</v>
      </c>
      <c r="M263">
        <v>-9.50128647154839E-3</v>
      </c>
      <c r="N263">
        <v>0.99241918427574605</v>
      </c>
      <c r="O263">
        <v>-12.548300522788001</v>
      </c>
      <c r="P263">
        <v>740.36266090081699</v>
      </c>
      <c r="Q263">
        <v>-1.6948856534067001E-2</v>
      </c>
      <c r="R263">
        <v>0.986477416475953</v>
      </c>
      <c r="T263" t="str">
        <f t="shared" si="16"/>
        <v/>
      </c>
      <c r="U263" t="str">
        <f t="shared" si="17"/>
        <v/>
      </c>
      <c r="V263" t="str">
        <f t="shared" si="18"/>
        <v/>
      </c>
      <c r="W263" t="str">
        <f t="shared" si="19"/>
        <v/>
      </c>
    </row>
    <row r="264" spans="1:23" x14ac:dyDescent="0.25">
      <c r="A264">
        <v>263</v>
      </c>
      <c r="B264" t="s">
        <v>534</v>
      </c>
      <c r="C264">
        <v>1.7160700304604299</v>
      </c>
      <c r="D264">
        <v>1.0240723920571799</v>
      </c>
      <c r="E264">
        <v>1.67573117268903</v>
      </c>
      <c r="F264">
        <v>9.3790860983214999E-2</v>
      </c>
      <c r="G264">
        <v>-12.4441526532799</v>
      </c>
      <c r="H264">
        <v>1486.2789797847099</v>
      </c>
      <c r="I264">
        <v>-8.3726896649527205E-3</v>
      </c>
      <c r="J264">
        <v>0.99331963823507596</v>
      </c>
      <c r="K264">
        <v>2.15208325086427</v>
      </c>
      <c r="L264">
        <v>1.0362916200521199</v>
      </c>
      <c r="M264">
        <v>2.07671586763967</v>
      </c>
      <c r="N264">
        <v>3.7827791204079399E-2</v>
      </c>
      <c r="O264">
        <v>1.70663842663236</v>
      </c>
      <c r="P264">
        <v>1.02407185727029</v>
      </c>
      <c r="Q264">
        <v>1.6665221434572699</v>
      </c>
      <c r="R264">
        <v>9.5609461519485697E-2</v>
      </c>
      <c r="T264" t="str">
        <f t="shared" si="16"/>
        <v>^</v>
      </c>
      <c r="U264" t="str">
        <f t="shared" si="17"/>
        <v/>
      </c>
      <c r="V264" t="str">
        <f t="shared" si="18"/>
        <v>*</v>
      </c>
      <c r="W264" t="str">
        <f t="shared" si="19"/>
        <v>^</v>
      </c>
    </row>
    <row r="265" spans="1:23" x14ac:dyDescent="0.25">
      <c r="A265">
        <v>264</v>
      </c>
      <c r="B265" t="s">
        <v>535</v>
      </c>
      <c r="C265">
        <v>1.7525488757659999</v>
      </c>
      <c r="D265">
        <v>1.02496317059192</v>
      </c>
      <c r="E265">
        <v>1.7098652186243</v>
      </c>
      <c r="F265">
        <v>8.7290799458741006E-2</v>
      </c>
      <c r="G265">
        <v>-12.4441526532799</v>
      </c>
      <c r="H265">
        <v>1486.2789797847299</v>
      </c>
      <c r="I265">
        <v>-8.3726896649526008E-3</v>
      </c>
      <c r="J265">
        <v>0.99331963823507596</v>
      </c>
      <c r="K265">
        <v>2.1962218312035802</v>
      </c>
      <c r="L265">
        <v>1.0379345428730999</v>
      </c>
      <c r="M265">
        <v>2.1159540804222998</v>
      </c>
      <c r="N265">
        <v>3.4348713208097501E-2</v>
      </c>
      <c r="O265">
        <v>1.74309466374361</v>
      </c>
      <c r="P265">
        <v>1.0249643079512001</v>
      </c>
      <c r="Q265">
        <v>1.7006393785827301</v>
      </c>
      <c r="R265">
        <v>8.9010724931139706E-2</v>
      </c>
      <c r="T265" t="str">
        <f t="shared" si="16"/>
        <v>^</v>
      </c>
      <c r="U265" t="str">
        <f t="shared" si="17"/>
        <v/>
      </c>
      <c r="V265" t="str">
        <f t="shared" si="18"/>
        <v>*</v>
      </c>
      <c r="W265" t="str">
        <f t="shared" si="19"/>
        <v>^</v>
      </c>
    </row>
    <row r="266" spans="1:23" x14ac:dyDescent="0.25">
      <c r="A266">
        <v>265</v>
      </c>
      <c r="B266" t="s">
        <v>536</v>
      </c>
      <c r="C266">
        <v>-12.531920341850601</v>
      </c>
      <c r="D266">
        <v>768.53688393730101</v>
      </c>
      <c r="E266">
        <v>-1.6306205471425299E-2</v>
      </c>
      <c r="F266">
        <v>0.98699010695010303</v>
      </c>
      <c r="G266">
        <v>-12.4441526532799</v>
      </c>
      <c r="H266">
        <v>1486.2789797847199</v>
      </c>
      <c r="I266">
        <v>-8.3726896649526407E-3</v>
      </c>
      <c r="J266">
        <v>0.99331963823507596</v>
      </c>
      <c r="K266">
        <v>-13.410617653519401</v>
      </c>
      <c r="L266">
        <v>1483.9811612005101</v>
      </c>
      <c r="M266">
        <v>-9.0369190688852907E-3</v>
      </c>
      <c r="N266">
        <v>0.99278967993739897</v>
      </c>
      <c r="O266">
        <v>-12.5411853647583</v>
      </c>
      <c r="P266">
        <v>768.24974273529699</v>
      </c>
      <c r="Q266">
        <v>-1.6324359992762699E-2</v>
      </c>
      <c r="R266">
        <v>0.986975623665589</v>
      </c>
      <c r="T266" t="str">
        <f t="shared" si="16"/>
        <v/>
      </c>
      <c r="U266" t="str">
        <f t="shared" si="17"/>
        <v/>
      </c>
      <c r="V266" t="str">
        <f t="shared" si="18"/>
        <v/>
      </c>
      <c r="W266" t="str">
        <f t="shared" si="19"/>
        <v/>
      </c>
    </row>
    <row r="267" spans="1:23" x14ac:dyDescent="0.25">
      <c r="A267">
        <v>266</v>
      </c>
      <c r="B267" t="s">
        <v>537</v>
      </c>
      <c r="C267">
        <v>-12.531920341850601</v>
      </c>
      <c r="D267">
        <v>768.53688393729794</v>
      </c>
      <c r="E267">
        <v>-1.6306205471425399E-2</v>
      </c>
      <c r="F267">
        <v>0.98699010695010303</v>
      </c>
      <c r="G267">
        <v>-12.4441526532799</v>
      </c>
      <c r="H267">
        <v>1486.2789797847199</v>
      </c>
      <c r="I267">
        <v>-8.3726896649526407E-3</v>
      </c>
      <c r="J267">
        <v>0.99331963823507596</v>
      </c>
      <c r="K267">
        <v>-13.410617653519401</v>
      </c>
      <c r="L267">
        <v>1483.9811612005301</v>
      </c>
      <c r="M267">
        <v>-9.0369190688851901E-3</v>
      </c>
      <c r="N267">
        <v>0.99278967993739897</v>
      </c>
      <c r="O267">
        <v>-12.5411853647584</v>
      </c>
      <c r="P267">
        <v>768.249742735307</v>
      </c>
      <c r="Q267">
        <v>-1.6324359992762601E-2</v>
      </c>
      <c r="R267">
        <v>0.986975623665589</v>
      </c>
      <c r="T267" t="str">
        <f t="shared" si="16"/>
        <v/>
      </c>
      <c r="U267" t="str">
        <f t="shared" si="17"/>
        <v/>
      </c>
      <c r="V267" t="str">
        <f t="shared" si="18"/>
        <v/>
      </c>
      <c r="W267" t="str">
        <f t="shared" si="19"/>
        <v/>
      </c>
    </row>
    <row r="268" spans="1:23" x14ac:dyDescent="0.25">
      <c r="A268">
        <v>267</v>
      </c>
      <c r="B268" t="s">
        <v>538</v>
      </c>
      <c r="C268">
        <v>1.80112320103534</v>
      </c>
      <c r="D268">
        <v>1.02592929908693</v>
      </c>
      <c r="E268">
        <v>1.7556016799971801</v>
      </c>
      <c r="F268">
        <v>7.9156445180756999E-2</v>
      </c>
      <c r="G268">
        <v>-12.4441526532799</v>
      </c>
      <c r="H268">
        <v>1486.2789797847099</v>
      </c>
      <c r="I268">
        <v>-8.3726896649526997E-3</v>
      </c>
      <c r="J268">
        <v>0.99331963823507596</v>
      </c>
      <c r="K268">
        <v>2.2564485566650201</v>
      </c>
      <c r="L268">
        <v>1.0398719445375</v>
      </c>
      <c r="M268">
        <v>2.1699292576535698</v>
      </c>
      <c r="N268">
        <v>3.0012205496068801E-2</v>
      </c>
      <c r="O268">
        <v>1.7912324058320901</v>
      </c>
      <c r="P268">
        <v>1.0259337656730401</v>
      </c>
      <c r="Q268">
        <v>1.7459532630325201</v>
      </c>
      <c r="R268">
        <v>8.0819073437260094E-2</v>
      </c>
      <c r="T268" t="str">
        <f t="shared" si="16"/>
        <v>^</v>
      </c>
      <c r="U268" t="str">
        <f t="shared" si="17"/>
        <v/>
      </c>
      <c r="V268" t="str">
        <f t="shared" si="18"/>
        <v>*</v>
      </c>
      <c r="W268" t="str">
        <f t="shared" si="19"/>
        <v>^</v>
      </c>
    </row>
    <row r="269" spans="1:23" x14ac:dyDescent="0.25">
      <c r="A269">
        <v>268</v>
      </c>
      <c r="B269" t="s">
        <v>539</v>
      </c>
      <c r="C269">
        <v>-12.5434117992283</v>
      </c>
      <c r="D269">
        <v>784.82606880730896</v>
      </c>
      <c r="E269">
        <v>-1.5982409730974301E-2</v>
      </c>
      <c r="F269">
        <v>0.98724842490511699</v>
      </c>
      <c r="G269">
        <v>-12.4441526532799</v>
      </c>
      <c r="H269">
        <v>1486.2789797847299</v>
      </c>
      <c r="I269">
        <v>-8.3726896649526303E-3</v>
      </c>
      <c r="J269">
        <v>0.99331963823507596</v>
      </c>
      <c r="K269">
        <v>-13.4362775182608</v>
      </c>
      <c r="L269">
        <v>1529.0016488128799</v>
      </c>
      <c r="M269">
        <v>-8.7876147999531307E-3</v>
      </c>
      <c r="N269">
        <v>0.99298858806436296</v>
      </c>
      <c r="O269">
        <v>-12.553157497917899</v>
      </c>
      <c r="P269">
        <v>784.48013715325806</v>
      </c>
      <c r="Q269">
        <v>-1.6001880612900001E-2</v>
      </c>
      <c r="R269">
        <v>0.98723289137550996</v>
      </c>
      <c r="T269" t="str">
        <f t="shared" si="16"/>
        <v/>
      </c>
      <c r="U269" t="str">
        <f t="shared" si="17"/>
        <v/>
      </c>
      <c r="V269" t="str">
        <f t="shared" si="18"/>
        <v/>
      </c>
      <c r="W269" t="str">
        <f t="shared" si="19"/>
        <v/>
      </c>
    </row>
    <row r="270" spans="1:23" x14ac:dyDescent="0.25">
      <c r="A270">
        <v>269</v>
      </c>
      <c r="B270" t="s">
        <v>540</v>
      </c>
      <c r="C270">
        <v>-12.543411799228201</v>
      </c>
      <c r="D270">
        <v>784.82606880729895</v>
      </c>
      <c r="E270">
        <v>-1.5982409730974499E-2</v>
      </c>
      <c r="F270">
        <v>0.98724842490511699</v>
      </c>
      <c r="G270">
        <v>-12.4441526532799</v>
      </c>
      <c r="H270">
        <v>1486.2789797847199</v>
      </c>
      <c r="I270">
        <v>-8.3726896649526494E-3</v>
      </c>
      <c r="J270">
        <v>0.99331963823507596</v>
      </c>
      <c r="K270">
        <v>-13.4362775182608</v>
      </c>
      <c r="L270">
        <v>1529.0016488128799</v>
      </c>
      <c r="M270">
        <v>-8.7876147999531098E-3</v>
      </c>
      <c r="N270">
        <v>0.99298858806436296</v>
      </c>
      <c r="O270">
        <v>-12.553157497917899</v>
      </c>
      <c r="P270">
        <v>784.48013715326204</v>
      </c>
      <c r="Q270">
        <v>-1.6001880612900001E-2</v>
      </c>
      <c r="R270">
        <v>0.98723289137550996</v>
      </c>
      <c r="T270" t="str">
        <f t="shared" si="16"/>
        <v/>
      </c>
      <c r="U270" t="str">
        <f t="shared" si="17"/>
        <v/>
      </c>
      <c r="V270" t="str">
        <f t="shared" si="18"/>
        <v/>
      </c>
      <c r="W270" t="str">
        <f t="shared" si="19"/>
        <v/>
      </c>
    </row>
    <row r="271" spans="1:23" x14ac:dyDescent="0.25">
      <c r="A271">
        <v>270</v>
      </c>
      <c r="B271" t="s">
        <v>541</v>
      </c>
      <c r="C271">
        <v>3.02942251751363</v>
      </c>
      <c r="D271">
        <v>0.62667097856826304</v>
      </c>
      <c r="E271">
        <v>4.8341516060546796</v>
      </c>
      <c r="F271" s="1">
        <v>1.33714656736087E-6</v>
      </c>
      <c r="G271">
        <v>-12.4441526532799</v>
      </c>
      <c r="H271">
        <v>1486.2789797847299</v>
      </c>
      <c r="I271">
        <v>-8.3726896649526303E-3</v>
      </c>
      <c r="J271">
        <v>0.99331963823507596</v>
      </c>
      <c r="K271">
        <v>3.5350996676214499</v>
      </c>
      <c r="L271">
        <v>0.65421782470816003</v>
      </c>
      <c r="M271">
        <v>5.4035514382360699</v>
      </c>
      <c r="N271" s="1">
        <v>6.5334208289722704E-8</v>
      </c>
      <c r="O271">
        <v>3.01915114457347</v>
      </c>
      <c r="P271">
        <v>0.62666882642674604</v>
      </c>
      <c r="Q271">
        <v>4.8177777755255802</v>
      </c>
      <c r="R271" s="1">
        <v>1.4516591777513401E-6</v>
      </c>
      <c r="T271" t="str">
        <f t="shared" si="16"/>
        <v>***</v>
      </c>
      <c r="U271" t="str">
        <f t="shared" si="17"/>
        <v/>
      </c>
      <c r="V271" t="str">
        <f t="shared" si="18"/>
        <v>***</v>
      </c>
      <c r="W271" t="str">
        <f t="shared" si="19"/>
        <v>***</v>
      </c>
    </row>
    <row r="272" spans="1:23" x14ac:dyDescent="0.25">
      <c r="A272">
        <v>271</v>
      </c>
      <c r="B272" t="s">
        <v>542</v>
      </c>
      <c r="C272">
        <v>-12.512264719104801</v>
      </c>
      <c r="D272">
        <v>849.82677846166905</v>
      </c>
      <c r="E272">
        <v>-1.4723311898636701E-2</v>
      </c>
      <c r="F272">
        <v>0.98825292116768304</v>
      </c>
      <c r="G272">
        <v>-12.4441526532799</v>
      </c>
      <c r="H272">
        <v>1486.2789797847199</v>
      </c>
      <c r="I272">
        <v>-8.3726896649526407E-3</v>
      </c>
      <c r="J272">
        <v>0.99331963823507596</v>
      </c>
      <c r="K272">
        <v>-13.4116306860472</v>
      </c>
      <c r="L272">
        <v>1714.1281565357001</v>
      </c>
      <c r="M272">
        <v>-7.8241703427545904E-3</v>
      </c>
      <c r="N272">
        <v>0.99375727897659905</v>
      </c>
      <c r="O272">
        <v>-12.5217268660728</v>
      </c>
      <c r="P272">
        <v>849.22733015997699</v>
      </c>
      <c r="Q272">
        <v>-1.4744846781737399E-2</v>
      </c>
      <c r="R272">
        <v>0.98823574068192199</v>
      </c>
      <c r="T272" t="str">
        <f t="shared" si="16"/>
        <v/>
      </c>
      <c r="U272" t="str">
        <f t="shared" si="17"/>
        <v/>
      </c>
      <c r="V272" t="str">
        <f t="shared" si="18"/>
        <v/>
      </c>
      <c r="W272" t="str">
        <f t="shared" si="19"/>
        <v/>
      </c>
    </row>
    <row r="273" spans="1:23" x14ac:dyDescent="0.25">
      <c r="A273">
        <v>272</v>
      </c>
      <c r="B273" t="s">
        <v>543</v>
      </c>
      <c r="C273">
        <v>2.0281283880948902</v>
      </c>
      <c r="D273">
        <v>1.0297810341548299</v>
      </c>
      <c r="E273">
        <v>1.9694753746940401</v>
      </c>
      <c r="F273">
        <v>4.88985276744653E-2</v>
      </c>
      <c r="G273">
        <v>-12.4441526532799</v>
      </c>
      <c r="H273">
        <v>1486.2789797847199</v>
      </c>
      <c r="I273">
        <v>-8.3726896649526407E-3</v>
      </c>
      <c r="J273">
        <v>0.99331963823507596</v>
      </c>
      <c r="K273">
        <v>2.55794866767673</v>
      </c>
      <c r="L273">
        <v>1.0483039246272201</v>
      </c>
      <c r="M273">
        <v>2.4400830785655501</v>
      </c>
      <c r="N273">
        <v>1.4683884551757899E-2</v>
      </c>
      <c r="O273">
        <v>2.0174567983495599</v>
      </c>
      <c r="P273">
        <v>1.0297958129085201</v>
      </c>
      <c r="Q273">
        <v>1.95908428939085</v>
      </c>
      <c r="R273">
        <v>5.0102916372744402E-2</v>
      </c>
      <c r="T273" t="str">
        <f t="shared" si="16"/>
        <v>*</v>
      </c>
      <c r="U273" t="str">
        <f t="shared" si="17"/>
        <v/>
      </c>
      <c r="V273" t="str">
        <f t="shared" si="18"/>
        <v>*</v>
      </c>
      <c r="W273" t="str">
        <f t="shared" si="19"/>
        <v>^</v>
      </c>
    </row>
    <row r="274" spans="1:23" x14ac:dyDescent="0.25">
      <c r="A274">
        <v>273</v>
      </c>
      <c r="B274" t="s">
        <v>544</v>
      </c>
      <c r="C274">
        <v>2.0797117155573899</v>
      </c>
      <c r="D274">
        <v>1.0312338847137801</v>
      </c>
      <c r="E274">
        <v>2.01672166361621</v>
      </c>
      <c r="F274">
        <v>4.3724567868126701E-2</v>
      </c>
      <c r="G274">
        <v>3.3215060637832501</v>
      </c>
      <c r="H274">
        <v>1.0905690682223099</v>
      </c>
      <c r="I274">
        <v>3.0456631868328099</v>
      </c>
      <c r="J274">
        <v>2.3216775211865499E-3</v>
      </c>
      <c r="K274">
        <v>-13.4226141809403</v>
      </c>
      <c r="L274">
        <v>1777.5309249780601</v>
      </c>
      <c r="M274">
        <v>-7.55126900597013E-3</v>
      </c>
      <c r="N274">
        <v>0.99397501630482099</v>
      </c>
      <c r="O274">
        <v>2.0679853970131199</v>
      </c>
      <c r="P274">
        <v>1.0312483328945901</v>
      </c>
      <c r="Q274">
        <v>2.0053224146394801</v>
      </c>
      <c r="R274">
        <v>4.4928590064769902E-2</v>
      </c>
      <c r="T274" t="str">
        <f t="shared" si="16"/>
        <v>*</v>
      </c>
      <c r="U274" t="str">
        <f t="shared" si="17"/>
        <v>**</v>
      </c>
      <c r="V274" t="str">
        <f t="shared" si="18"/>
        <v/>
      </c>
      <c r="W274" t="str">
        <f t="shared" si="19"/>
        <v>*</v>
      </c>
    </row>
    <row r="275" spans="1:23" x14ac:dyDescent="0.25">
      <c r="A275">
        <v>274</v>
      </c>
      <c r="B275" t="s">
        <v>545</v>
      </c>
      <c r="C275">
        <v>-12.522235110606101</v>
      </c>
      <c r="D275">
        <v>893.00922585887599</v>
      </c>
      <c r="E275">
        <v>-1.40225148273945E-2</v>
      </c>
      <c r="F275">
        <v>0.98881201856731205</v>
      </c>
      <c r="G275">
        <v>-12.4693173014147</v>
      </c>
      <c r="H275">
        <v>1605.9556751290399</v>
      </c>
      <c r="I275">
        <v>-7.7644218296453096E-3</v>
      </c>
      <c r="J275">
        <v>0.99380494994468005</v>
      </c>
      <c r="K275">
        <v>-13.422614180940201</v>
      </c>
      <c r="L275">
        <v>1777.5309249780601</v>
      </c>
      <c r="M275">
        <v>-7.5512690059701196E-3</v>
      </c>
      <c r="N275">
        <v>0.99397501630482099</v>
      </c>
      <c r="O275">
        <v>-12.5389561310575</v>
      </c>
      <c r="P275">
        <v>892.563870321335</v>
      </c>
      <c r="Q275">
        <v>-1.4048245227025901E-2</v>
      </c>
      <c r="R275">
        <v>0.98879149070071404</v>
      </c>
      <c r="T275" t="str">
        <f t="shared" si="16"/>
        <v/>
      </c>
      <c r="U275" t="str">
        <f t="shared" si="17"/>
        <v/>
      </c>
      <c r="V275" t="str">
        <f t="shared" si="18"/>
        <v/>
      </c>
      <c r="W275" t="str">
        <f t="shared" si="19"/>
        <v/>
      </c>
    </row>
    <row r="276" spans="1:23" x14ac:dyDescent="0.25">
      <c r="A276">
        <v>275</v>
      </c>
      <c r="B276" t="s">
        <v>546</v>
      </c>
      <c r="C276">
        <v>2.1227377917536501</v>
      </c>
      <c r="D276">
        <v>1.03275334428846</v>
      </c>
      <c r="E276">
        <v>2.0554160424589698</v>
      </c>
      <c r="F276">
        <v>3.9838837301561701E-2</v>
      </c>
      <c r="G276">
        <v>-12.4693173014147</v>
      </c>
      <c r="H276">
        <v>1605.95567512905</v>
      </c>
      <c r="I276">
        <v>-7.7644218296452601E-3</v>
      </c>
      <c r="J276">
        <v>0.99380494994468005</v>
      </c>
      <c r="K276">
        <v>2.6256637071556002</v>
      </c>
      <c r="L276">
        <v>1.0516867500247999</v>
      </c>
      <c r="M276">
        <v>2.4966214579518899</v>
      </c>
      <c r="N276">
        <v>1.2538272230543501E-2</v>
      </c>
      <c r="O276">
        <v>2.1050631035462599</v>
      </c>
      <c r="P276">
        <v>1.0326784448505</v>
      </c>
      <c r="Q276">
        <v>2.0384497362593899</v>
      </c>
      <c r="R276">
        <v>4.1504976626603497E-2</v>
      </c>
      <c r="T276" t="str">
        <f t="shared" si="16"/>
        <v>*</v>
      </c>
      <c r="U276" t="str">
        <f t="shared" si="17"/>
        <v/>
      </c>
      <c r="V276" t="str">
        <f t="shared" si="18"/>
        <v>*</v>
      </c>
      <c r="W276" t="str">
        <f t="shared" si="19"/>
        <v>*</v>
      </c>
    </row>
    <row r="277" spans="1:23" x14ac:dyDescent="0.25">
      <c r="A277">
        <v>276</v>
      </c>
      <c r="B277" t="s">
        <v>547</v>
      </c>
      <c r="C277">
        <v>-12.498220873659401</v>
      </c>
      <c r="D277">
        <v>917.88044824941903</v>
      </c>
      <c r="E277">
        <v>-1.36163929599939E-2</v>
      </c>
      <c r="F277">
        <v>0.98913602599237904</v>
      </c>
      <c r="G277">
        <v>-12.4693173014147</v>
      </c>
      <c r="H277">
        <v>1605.9556751290399</v>
      </c>
      <c r="I277">
        <v>-7.7644218296453096E-3</v>
      </c>
      <c r="J277">
        <v>0.99380494994468005</v>
      </c>
      <c r="K277">
        <v>-13.3981913230215</v>
      </c>
      <c r="L277">
        <v>1852.7906438536199</v>
      </c>
      <c r="M277">
        <v>-7.2313573945702496E-3</v>
      </c>
      <c r="N277">
        <v>0.99423026186696895</v>
      </c>
      <c r="O277">
        <v>-12.5156119926591</v>
      </c>
      <c r="P277">
        <v>917.53573633294002</v>
      </c>
      <c r="Q277">
        <v>-1.36404627057682E-2</v>
      </c>
      <c r="R277">
        <v>0.98911682289726099</v>
      </c>
      <c r="T277" t="str">
        <f t="shared" si="16"/>
        <v/>
      </c>
      <c r="U277" t="str">
        <f t="shared" si="17"/>
        <v/>
      </c>
      <c r="V277" t="str">
        <f t="shared" si="18"/>
        <v/>
      </c>
      <c r="W277" t="str">
        <f t="shared" si="19"/>
        <v/>
      </c>
    </row>
    <row r="278" spans="1:23" x14ac:dyDescent="0.25">
      <c r="A278">
        <v>277</v>
      </c>
      <c r="B278" t="s">
        <v>548</v>
      </c>
      <c r="C278">
        <v>-12.498220873659401</v>
      </c>
      <c r="D278">
        <v>917.88044824942801</v>
      </c>
      <c r="E278">
        <v>-1.3616392959993799E-2</v>
      </c>
      <c r="F278">
        <v>0.98913602599237904</v>
      </c>
      <c r="G278">
        <v>-12.4693173014147</v>
      </c>
      <c r="H278">
        <v>1605.9556751290399</v>
      </c>
      <c r="I278">
        <v>-7.7644218296453E-3</v>
      </c>
      <c r="J278">
        <v>0.99380494994468005</v>
      </c>
      <c r="K278">
        <v>-13.3981913230215</v>
      </c>
      <c r="L278">
        <v>1852.7906438536199</v>
      </c>
      <c r="M278">
        <v>-7.23135739457026E-3</v>
      </c>
      <c r="N278">
        <v>0.99423026186696895</v>
      </c>
      <c r="O278">
        <v>-12.515611992659</v>
      </c>
      <c r="P278">
        <v>917.53573633293297</v>
      </c>
      <c r="Q278">
        <v>-1.36404627057683E-2</v>
      </c>
      <c r="R278">
        <v>0.98911682289726099</v>
      </c>
      <c r="T278" t="str">
        <f t="shared" si="16"/>
        <v/>
      </c>
      <c r="U278" t="str">
        <f t="shared" si="17"/>
        <v/>
      </c>
      <c r="V278" t="str">
        <f t="shared" si="18"/>
        <v/>
      </c>
      <c r="W278" t="str">
        <f t="shared" si="19"/>
        <v/>
      </c>
    </row>
    <row r="279" spans="1:23" x14ac:dyDescent="0.25">
      <c r="A279">
        <v>278</v>
      </c>
      <c r="B279" t="s">
        <v>549</v>
      </c>
      <c r="C279">
        <v>-12.498220873659401</v>
      </c>
      <c r="D279">
        <v>917.88044824941403</v>
      </c>
      <c r="E279">
        <v>-1.36163929599939E-2</v>
      </c>
      <c r="F279">
        <v>0.98913602599237904</v>
      </c>
      <c r="G279">
        <v>-12.4693173014147</v>
      </c>
      <c r="H279">
        <v>1605.9556751290199</v>
      </c>
      <c r="I279">
        <v>-7.7644218296453902E-3</v>
      </c>
      <c r="J279">
        <v>0.99380494994468005</v>
      </c>
      <c r="K279">
        <v>-13.3981913230215</v>
      </c>
      <c r="L279">
        <v>1852.7906438536399</v>
      </c>
      <c r="M279">
        <v>-7.2313573945702097E-3</v>
      </c>
      <c r="N279">
        <v>0.99423026186696895</v>
      </c>
      <c r="O279">
        <v>-12.515611992659</v>
      </c>
      <c r="P279">
        <v>917.53573633292899</v>
      </c>
      <c r="Q279">
        <v>-1.3640462705768399E-2</v>
      </c>
      <c r="R279">
        <v>0.98911682289726099</v>
      </c>
      <c r="T279" t="str">
        <f t="shared" si="16"/>
        <v/>
      </c>
      <c r="U279" t="str">
        <f t="shared" si="17"/>
        <v/>
      </c>
      <c r="V279" t="str">
        <f t="shared" si="18"/>
        <v/>
      </c>
      <c r="W279" t="str">
        <f t="shared" si="19"/>
        <v/>
      </c>
    </row>
    <row r="280" spans="1:23" x14ac:dyDescent="0.25">
      <c r="A280">
        <v>279</v>
      </c>
      <c r="B280" t="s">
        <v>550</v>
      </c>
      <c r="C280">
        <v>2.20441334804597</v>
      </c>
      <c r="D280">
        <v>1.03429015305107</v>
      </c>
      <c r="E280">
        <v>2.1313297255544001</v>
      </c>
      <c r="F280">
        <v>3.3061987826915301E-2</v>
      </c>
      <c r="G280">
        <v>-12.4693173014147</v>
      </c>
      <c r="H280">
        <v>1605.95567512905</v>
      </c>
      <c r="I280">
        <v>-7.7644218296452801E-3</v>
      </c>
      <c r="J280">
        <v>0.99380494994468005</v>
      </c>
      <c r="K280">
        <v>2.7397095683749</v>
      </c>
      <c r="L280">
        <v>1.05553221534112</v>
      </c>
      <c r="M280">
        <v>2.5955717206504101</v>
      </c>
      <c r="N280">
        <v>9.4433692098638104E-3</v>
      </c>
      <c r="O280">
        <v>2.1863428135956902</v>
      </c>
      <c r="P280">
        <v>1.03421410300589</v>
      </c>
      <c r="Q280">
        <v>2.1140137300789101</v>
      </c>
      <c r="R280">
        <v>3.4514094647125099E-2</v>
      </c>
      <c r="T280" t="str">
        <f t="shared" si="16"/>
        <v>*</v>
      </c>
      <c r="U280" t="str">
        <f t="shared" si="17"/>
        <v/>
      </c>
      <c r="V280" t="str">
        <f t="shared" si="18"/>
        <v>**</v>
      </c>
      <c r="W280" t="str">
        <f t="shared" si="19"/>
        <v>*</v>
      </c>
    </row>
    <row r="281" spans="1:23" x14ac:dyDescent="0.25">
      <c r="A281">
        <v>280</v>
      </c>
      <c r="B281" t="s">
        <v>551</v>
      </c>
      <c r="C281">
        <v>2.2683931849143</v>
      </c>
      <c r="D281">
        <v>1.0362950841571601</v>
      </c>
      <c r="E281">
        <v>2.1889452334507902</v>
      </c>
      <c r="F281">
        <v>2.86008208379511E-2</v>
      </c>
      <c r="G281">
        <v>3.4797561041576999</v>
      </c>
      <c r="H281">
        <v>1.1060942518254899</v>
      </c>
      <c r="I281">
        <v>3.1459851621276802</v>
      </c>
      <c r="J281">
        <v>1.6552840311906899E-3</v>
      </c>
      <c r="K281">
        <v>-13.405471543463699</v>
      </c>
      <c r="L281">
        <v>1942.8665980175399</v>
      </c>
      <c r="M281">
        <v>-6.8998414801831201E-3</v>
      </c>
      <c r="N281">
        <v>0.99449476669302805</v>
      </c>
      <c r="O281">
        <v>2.2498763322945301</v>
      </c>
      <c r="P281">
        <v>1.0362134818089701</v>
      </c>
      <c r="Q281">
        <v>2.1712478864556202</v>
      </c>
      <c r="R281">
        <v>2.9912439317775898E-2</v>
      </c>
      <c r="T281" t="str">
        <f t="shared" si="16"/>
        <v>*</v>
      </c>
      <c r="U281" t="str">
        <f t="shared" si="17"/>
        <v>**</v>
      </c>
      <c r="V281" t="str">
        <f t="shared" si="18"/>
        <v/>
      </c>
      <c r="W281" t="str">
        <f t="shared" si="19"/>
        <v>*</v>
      </c>
    </row>
    <row r="282" spans="1:23" x14ac:dyDescent="0.25">
      <c r="A282">
        <v>281</v>
      </c>
      <c r="B282" t="s">
        <v>552</v>
      </c>
      <c r="C282">
        <v>-12.5042546786842</v>
      </c>
      <c r="D282">
        <v>975.13911550912803</v>
      </c>
      <c r="E282">
        <v>-1.2823046968181101E-2</v>
      </c>
      <c r="F282">
        <v>0.98976896918471602</v>
      </c>
      <c r="G282">
        <v>-12.4677362586161</v>
      </c>
      <c r="H282">
        <v>1758.51401164763</v>
      </c>
      <c r="I282">
        <v>-7.08992716352285E-3</v>
      </c>
      <c r="J282">
        <v>0.99434310397164305</v>
      </c>
      <c r="K282">
        <v>-13.405471543463699</v>
      </c>
      <c r="L282">
        <v>1942.8665980175399</v>
      </c>
      <c r="M282">
        <v>-6.8998414801831401E-3</v>
      </c>
      <c r="N282">
        <v>0.99449476669302805</v>
      </c>
      <c r="O282">
        <v>-12.5225251061745</v>
      </c>
      <c r="P282">
        <v>974.86153704433605</v>
      </c>
      <c r="Q282">
        <v>-1.2845439716640501E-2</v>
      </c>
      <c r="R282">
        <v>0.98975110382787801</v>
      </c>
      <c r="T282" t="str">
        <f t="shared" si="16"/>
        <v/>
      </c>
      <c r="U282" t="str">
        <f t="shared" si="17"/>
        <v/>
      </c>
      <c r="V282" t="str">
        <f t="shared" si="18"/>
        <v/>
      </c>
      <c r="W282" t="str">
        <f t="shared" si="19"/>
        <v/>
      </c>
    </row>
    <row r="283" spans="1:23" x14ac:dyDescent="0.25">
      <c r="A283">
        <v>282</v>
      </c>
      <c r="B283" t="s">
        <v>553</v>
      </c>
      <c r="C283">
        <v>-12.5042546786841</v>
      </c>
      <c r="D283">
        <v>975.13911550912201</v>
      </c>
      <c r="E283">
        <v>-1.28230469681812E-2</v>
      </c>
      <c r="F283">
        <v>0.98976896918471602</v>
      </c>
      <c r="G283">
        <v>-12.4677362586161</v>
      </c>
      <c r="H283">
        <v>1758.51401164767</v>
      </c>
      <c r="I283">
        <v>-7.0899271635226999E-3</v>
      </c>
      <c r="J283">
        <v>0.99434310397164305</v>
      </c>
      <c r="K283">
        <v>-13.405471543463699</v>
      </c>
      <c r="L283">
        <v>1942.8665980175399</v>
      </c>
      <c r="M283">
        <v>-6.8998414801831496E-3</v>
      </c>
      <c r="N283">
        <v>0.99449476669302805</v>
      </c>
      <c r="O283">
        <v>-12.5225251061745</v>
      </c>
      <c r="P283">
        <v>974.86153704433502</v>
      </c>
      <c r="Q283">
        <v>-1.2845439716640501E-2</v>
      </c>
      <c r="R283">
        <v>0.98975110382787801</v>
      </c>
      <c r="T283" t="str">
        <f t="shared" si="16"/>
        <v/>
      </c>
      <c r="U283" t="str">
        <f t="shared" si="17"/>
        <v/>
      </c>
      <c r="V283" t="str">
        <f t="shared" si="18"/>
        <v/>
      </c>
      <c r="W283" t="str">
        <f t="shared" si="19"/>
        <v/>
      </c>
    </row>
    <row r="284" spans="1:23" x14ac:dyDescent="0.25">
      <c r="A284">
        <v>283</v>
      </c>
      <c r="B284" t="s">
        <v>554</v>
      </c>
      <c r="C284">
        <v>3.09088016098424</v>
      </c>
      <c r="D284">
        <v>0.76390309166217196</v>
      </c>
      <c r="E284">
        <v>4.0461678905616303</v>
      </c>
      <c r="F284" s="1">
        <v>5.2062899670176699E-5</v>
      </c>
      <c r="G284">
        <v>3.70532339245575</v>
      </c>
      <c r="H284">
        <v>1.1300539108037799</v>
      </c>
      <c r="I284">
        <v>3.27889081842144</v>
      </c>
      <c r="J284">
        <v>1.0421594792684201E-3</v>
      </c>
      <c r="K284">
        <v>2.8360559846762201</v>
      </c>
      <c r="L284">
        <v>1.0604619906153401</v>
      </c>
      <c r="M284">
        <v>2.6743589207101799</v>
      </c>
      <c r="N284">
        <v>7.4872271245225303E-3</v>
      </c>
      <c r="O284">
        <v>3.07221877288013</v>
      </c>
      <c r="P284">
        <v>0.76377560281927004</v>
      </c>
      <c r="Q284">
        <v>4.0224101968429897</v>
      </c>
      <c r="R284" s="1">
        <v>5.7605620565065001E-5</v>
      </c>
      <c r="T284" t="str">
        <f t="shared" si="16"/>
        <v>***</v>
      </c>
      <c r="U284" t="str">
        <f t="shared" si="17"/>
        <v>**</v>
      </c>
      <c r="V284" t="str">
        <f t="shared" si="18"/>
        <v>**</v>
      </c>
      <c r="W284" t="str">
        <f t="shared" si="19"/>
        <v>***</v>
      </c>
    </row>
    <row r="285" spans="1:23" x14ac:dyDescent="0.25">
      <c r="A285">
        <v>284</v>
      </c>
      <c r="B285" t="s">
        <v>555</v>
      </c>
      <c r="C285">
        <v>2.4713022961860398</v>
      </c>
      <c r="D285">
        <v>1.0440652499804299</v>
      </c>
      <c r="E285">
        <v>2.36699985583504</v>
      </c>
      <c r="F285">
        <v>1.7932939797328899E-2</v>
      </c>
      <c r="G285">
        <v>-12.4645733650061</v>
      </c>
      <c r="H285">
        <v>1964.5902639431199</v>
      </c>
      <c r="I285">
        <v>-6.34461729439122E-3</v>
      </c>
      <c r="J285">
        <v>0.99493776177932403</v>
      </c>
      <c r="K285">
        <v>2.9490075113166698</v>
      </c>
      <c r="L285">
        <v>1.06623254559714</v>
      </c>
      <c r="M285">
        <v>2.7658201988808102</v>
      </c>
      <c r="N285">
        <v>5.6779831601859298E-3</v>
      </c>
      <c r="O285">
        <v>2.4473879665976801</v>
      </c>
      <c r="P285">
        <v>1.04396333295722</v>
      </c>
      <c r="Q285">
        <v>2.3443236839219201</v>
      </c>
      <c r="R285">
        <v>1.90616206913235E-2</v>
      </c>
      <c r="T285" t="str">
        <f t="shared" si="16"/>
        <v>*</v>
      </c>
      <c r="U285" t="str">
        <f t="shared" si="17"/>
        <v/>
      </c>
      <c r="V285" t="str">
        <f t="shared" si="18"/>
        <v>**</v>
      </c>
      <c r="W285" t="str">
        <f t="shared" si="19"/>
        <v>*</v>
      </c>
    </row>
    <row r="286" spans="1:23" x14ac:dyDescent="0.25">
      <c r="A286">
        <v>285</v>
      </c>
      <c r="B286" t="s">
        <v>556</v>
      </c>
      <c r="C286">
        <v>-12.494219777995299</v>
      </c>
      <c r="D286">
        <v>1082.8041388868801</v>
      </c>
      <c r="E286">
        <v>-1.1538762486481899E-2</v>
      </c>
      <c r="F286">
        <v>0.99079360385631299</v>
      </c>
      <c r="G286">
        <v>-12.4645733650061</v>
      </c>
      <c r="H286">
        <v>1964.5902639430999</v>
      </c>
      <c r="I286">
        <v>-6.3446172943912599E-3</v>
      </c>
      <c r="J286">
        <v>0.99493776177932403</v>
      </c>
      <c r="K286">
        <v>-13.3768364353094</v>
      </c>
      <c r="L286">
        <v>2146.9270994875501</v>
      </c>
      <c r="M286">
        <v>-6.2306896393931202E-3</v>
      </c>
      <c r="N286">
        <v>0.99502866109939503</v>
      </c>
      <c r="O286">
        <v>-12.5207082572662</v>
      </c>
      <c r="P286">
        <v>1082.3829163504499</v>
      </c>
      <c r="Q286">
        <v>-1.15677253106351E-2</v>
      </c>
      <c r="R286">
        <v>0.99077049640829695</v>
      </c>
      <c r="T286" t="str">
        <f t="shared" si="16"/>
        <v/>
      </c>
      <c r="U286" t="str">
        <f t="shared" si="17"/>
        <v/>
      </c>
      <c r="V286" t="str">
        <f t="shared" si="18"/>
        <v/>
      </c>
      <c r="W286" t="str">
        <f t="shared" si="19"/>
        <v/>
      </c>
    </row>
    <row r="287" spans="1:23" x14ac:dyDescent="0.25">
      <c r="A287">
        <v>286</v>
      </c>
      <c r="B287" t="s">
        <v>557</v>
      </c>
      <c r="C287">
        <v>2.5627853011775201</v>
      </c>
      <c r="D287">
        <v>1.0473480978943199</v>
      </c>
      <c r="E287">
        <v>2.4469279185496799</v>
      </c>
      <c r="F287">
        <v>1.4407965053384099E-2</v>
      </c>
      <c r="G287">
        <v>3.9977112918108402</v>
      </c>
      <c r="H287">
        <v>1.1689632840194599</v>
      </c>
      <c r="I287">
        <v>3.4198775500157699</v>
      </c>
      <c r="J287">
        <v>6.2649329200095E-4</v>
      </c>
      <c r="K287">
        <v>-13.3768364353094</v>
      </c>
      <c r="L287">
        <v>2146.9270994875501</v>
      </c>
      <c r="M287">
        <v>-6.2306896393931298E-3</v>
      </c>
      <c r="N287">
        <v>0.99502866109939503</v>
      </c>
      <c r="O287">
        <v>2.5357123530139298</v>
      </c>
      <c r="P287">
        <v>1.0472707098446801</v>
      </c>
      <c r="Q287">
        <v>2.4212577790798702</v>
      </c>
      <c r="R287">
        <v>1.54669049249666E-2</v>
      </c>
      <c r="T287" t="str">
        <f t="shared" si="16"/>
        <v>*</v>
      </c>
      <c r="U287" t="str">
        <f t="shared" si="17"/>
        <v>***</v>
      </c>
      <c r="V287" t="str">
        <f t="shared" si="18"/>
        <v/>
      </c>
      <c r="W287" t="str">
        <f t="shared" si="19"/>
        <v>*</v>
      </c>
    </row>
    <row r="288" spans="1:23" x14ac:dyDescent="0.25">
      <c r="A288">
        <v>287</v>
      </c>
      <c r="B288" t="s">
        <v>558</v>
      </c>
      <c r="C288">
        <v>-12.485857500298099</v>
      </c>
      <c r="D288">
        <v>1128.55060919467</v>
      </c>
      <c r="E288">
        <v>-1.1063622134950501E-2</v>
      </c>
      <c r="F288">
        <v>0.99117268679501802</v>
      </c>
      <c r="G288">
        <v>-12.3641885554106</v>
      </c>
      <c r="H288">
        <v>2278.0326360347499</v>
      </c>
      <c r="I288">
        <v>-5.4275730557277304E-3</v>
      </c>
      <c r="J288">
        <v>0.99566944451819595</v>
      </c>
      <c r="K288">
        <v>-13.3768364353094</v>
      </c>
      <c r="L288">
        <v>2146.9270994875701</v>
      </c>
      <c r="M288">
        <v>-6.2306896393930699E-3</v>
      </c>
      <c r="N288">
        <v>0.99502866109939503</v>
      </c>
      <c r="O288">
        <v>-12.513734206715</v>
      </c>
      <c r="P288">
        <v>1128.1934094568301</v>
      </c>
      <c r="Q288">
        <v>-1.1091834167636001E-2</v>
      </c>
      <c r="R288">
        <v>0.99115017823083296</v>
      </c>
      <c r="T288" t="str">
        <f t="shared" si="16"/>
        <v/>
      </c>
      <c r="U288" t="str">
        <f t="shared" si="17"/>
        <v/>
      </c>
      <c r="V288" t="str">
        <f t="shared" si="18"/>
        <v/>
      </c>
      <c r="W288" t="str">
        <f t="shared" si="19"/>
        <v/>
      </c>
    </row>
    <row r="289" spans="1:23" x14ac:dyDescent="0.25">
      <c r="A289">
        <v>288</v>
      </c>
      <c r="B289" t="s">
        <v>559</v>
      </c>
      <c r="C289">
        <v>-12.485857500298099</v>
      </c>
      <c r="D289">
        <v>1128.55060919467</v>
      </c>
      <c r="E289">
        <v>-1.1063622134950501E-2</v>
      </c>
      <c r="F289">
        <v>0.99117268679501702</v>
      </c>
      <c r="G289">
        <v>-12.364188555410699</v>
      </c>
      <c r="H289">
        <v>2278.0326360347799</v>
      </c>
      <c r="I289">
        <v>-5.4275730557276801E-3</v>
      </c>
      <c r="J289">
        <v>0.99566944451819595</v>
      </c>
      <c r="K289">
        <v>-13.3768364353094</v>
      </c>
      <c r="L289">
        <v>2146.9270994875401</v>
      </c>
      <c r="M289">
        <v>-6.2306896393931402E-3</v>
      </c>
      <c r="N289">
        <v>0.99502866109939503</v>
      </c>
      <c r="O289">
        <v>-12.513734206715</v>
      </c>
      <c r="P289">
        <v>1128.1934094568201</v>
      </c>
      <c r="Q289">
        <v>-1.1091834167636001E-2</v>
      </c>
      <c r="R289">
        <v>0.99115017823083296</v>
      </c>
      <c r="T289" t="str">
        <f t="shared" si="16"/>
        <v/>
      </c>
      <c r="U289" t="str">
        <f t="shared" si="17"/>
        <v/>
      </c>
      <c r="V289" t="str">
        <f t="shared" si="18"/>
        <v/>
      </c>
      <c r="W289" t="str">
        <f t="shared" si="19"/>
        <v/>
      </c>
    </row>
    <row r="290" spans="1:23" x14ac:dyDescent="0.25">
      <c r="A290">
        <v>289</v>
      </c>
      <c r="B290" t="s">
        <v>560</v>
      </c>
      <c r="C290">
        <v>-12.485857500298099</v>
      </c>
      <c r="D290">
        <v>1128.55060919467</v>
      </c>
      <c r="E290">
        <v>-1.1063622134950501E-2</v>
      </c>
      <c r="F290">
        <v>0.99117268679501702</v>
      </c>
      <c r="G290">
        <v>-12.364188555410699</v>
      </c>
      <c r="H290">
        <v>2278.0326360347599</v>
      </c>
      <c r="I290">
        <v>-5.42757305572772E-3</v>
      </c>
      <c r="J290">
        <v>0.99566944451819595</v>
      </c>
      <c r="K290">
        <v>-13.3768364353094</v>
      </c>
      <c r="L290">
        <v>2146.9270994875701</v>
      </c>
      <c r="M290">
        <v>-6.2306896393930604E-3</v>
      </c>
      <c r="N290">
        <v>0.99502866109939503</v>
      </c>
      <c r="O290">
        <v>-12.513734206715</v>
      </c>
      <c r="P290">
        <v>1128.1934094568301</v>
      </c>
      <c r="Q290">
        <v>-1.1091834167636001E-2</v>
      </c>
      <c r="R290">
        <v>0.99115017823083296</v>
      </c>
      <c r="T290" t="str">
        <f t="shared" si="16"/>
        <v/>
      </c>
      <c r="U290" t="str">
        <f t="shared" si="17"/>
        <v/>
      </c>
      <c r="V290" t="str">
        <f t="shared" si="18"/>
        <v/>
      </c>
      <c r="W290" t="str">
        <f t="shared" si="19"/>
        <v/>
      </c>
    </row>
    <row r="291" spans="1:23" x14ac:dyDescent="0.25">
      <c r="A291">
        <v>290</v>
      </c>
      <c r="B291" t="s">
        <v>561</v>
      </c>
      <c r="C291">
        <v>3.4523507532867801</v>
      </c>
      <c r="D291">
        <v>0.78405042909617195</v>
      </c>
      <c r="E291">
        <v>4.4032253859825499</v>
      </c>
      <c r="F291" s="1">
        <v>1.06653262243854E-5</v>
      </c>
      <c r="G291">
        <v>-12.364188555410699</v>
      </c>
      <c r="H291">
        <v>2278.0326360347699</v>
      </c>
      <c r="I291">
        <v>-5.4275730557276896E-3</v>
      </c>
      <c r="J291">
        <v>0.99566944451819595</v>
      </c>
      <c r="K291">
        <v>3.9176980358317799</v>
      </c>
      <c r="L291">
        <v>0.818434630574712</v>
      </c>
      <c r="M291">
        <v>4.78681850629994</v>
      </c>
      <c r="N291" s="1">
        <v>1.6944593616379999E-6</v>
      </c>
      <c r="O291">
        <v>3.4243626490417798</v>
      </c>
      <c r="P291">
        <v>0.78394680946417705</v>
      </c>
      <c r="Q291">
        <v>4.3681058557816099</v>
      </c>
      <c r="R291" s="1">
        <v>1.25328748561956E-5</v>
      </c>
      <c r="T291" t="str">
        <f t="shared" si="16"/>
        <v>***</v>
      </c>
      <c r="U291" t="str">
        <f t="shared" si="17"/>
        <v/>
      </c>
      <c r="V291" t="str">
        <f t="shared" si="18"/>
        <v>***</v>
      </c>
      <c r="W291" t="str">
        <f t="shared" si="19"/>
        <v>***</v>
      </c>
    </row>
    <row r="292" spans="1:23" x14ac:dyDescent="0.25">
      <c r="A292">
        <v>291</v>
      </c>
      <c r="B292" t="s">
        <v>562</v>
      </c>
      <c r="C292">
        <v>-12.452477156925999</v>
      </c>
      <c r="D292">
        <v>1233.9404726869</v>
      </c>
      <c r="E292">
        <v>-1.00916352389438E-2</v>
      </c>
      <c r="F292">
        <v>0.99194817671758395</v>
      </c>
      <c r="G292">
        <v>-12.364188555410699</v>
      </c>
      <c r="H292">
        <v>2278.0326360347599</v>
      </c>
      <c r="I292">
        <v>-5.42757305572772E-3</v>
      </c>
      <c r="J292">
        <v>0.99566944451819595</v>
      </c>
      <c r="K292">
        <v>-13.357921452197401</v>
      </c>
      <c r="L292">
        <v>2427.5570794263599</v>
      </c>
      <c r="M292">
        <v>-5.50261889428113E-3</v>
      </c>
      <c r="N292">
        <v>0.99560956749646401</v>
      </c>
      <c r="O292">
        <v>-12.4845826742309</v>
      </c>
      <c r="P292">
        <v>1233.4678231407399</v>
      </c>
      <c r="Q292">
        <v>-1.01215308903979E-2</v>
      </c>
      <c r="R292">
        <v>0.99192432465704605</v>
      </c>
      <c r="T292" t="str">
        <f t="shared" si="16"/>
        <v/>
      </c>
      <c r="U292" t="str">
        <f t="shared" si="17"/>
        <v/>
      </c>
      <c r="V292" t="str">
        <f t="shared" si="18"/>
        <v/>
      </c>
      <c r="W292" t="str">
        <f t="shared" si="19"/>
        <v/>
      </c>
    </row>
    <row r="293" spans="1:23" x14ac:dyDescent="0.25">
      <c r="A293">
        <v>292</v>
      </c>
      <c r="B293" t="s">
        <v>563</v>
      </c>
      <c r="C293">
        <v>-12.452477156925999</v>
      </c>
      <c r="D293">
        <v>1233.94047268689</v>
      </c>
      <c r="E293">
        <v>-1.00916352389438E-2</v>
      </c>
      <c r="F293">
        <v>0.99194817671758395</v>
      </c>
      <c r="G293">
        <v>-12.364188555410699</v>
      </c>
      <c r="H293">
        <v>2278.0326360347699</v>
      </c>
      <c r="I293">
        <v>-5.4275730557277E-3</v>
      </c>
      <c r="J293">
        <v>0.99566944451819595</v>
      </c>
      <c r="K293">
        <v>-13.357921452197401</v>
      </c>
      <c r="L293">
        <v>2427.5570794263399</v>
      </c>
      <c r="M293">
        <v>-5.5026188942811699E-3</v>
      </c>
      <c r="N293">
        <v>0.99560956749646401</v>
      </c>
      <c r="O293">
        <v>-12.4845826742309</v>
      </c>
      <c r="P293">
        <v>1233.4678231407399</v>
      </c>
      <c r="Q293">
        <v>-1.01215308903979E-2</v>
      </c>
      <c r="R293">
        <v>0.99192432465704605</v>
      </c>
      <c r="T293" t="str">
        <f t="shared" si="16"/>
        <v/>
      </c>
      <c r="U293" t="str">
        <f t="shared" si="17"/>
        <v/>
      </c>
      <c r="V293" t="str">
        <f t="shared" si="18"/>
        <v/>
      </c>
      <c r="W293" t="str">
        <f t="shared" si="19"/>
        <v/>
      </c>
    </row>
    <row r="294" spans="1:23" x14ac:dyDescent="0.25">
      <c r="A294">
        <v>293</v>
      </c>
      <c r="B294" t="s">
        <v>564</v>
      </c>
      <c r="C294">
        <v>-12.452477156925999</v>
      </c>
      <c r="D294">
        <v>1233.94047268691</v>
      </c>
      <c r="E294">
        <v>-1.00916352389437E-2</v>
      </c>
      <c r="F294">
        <v>0.99194817671758395</v>
      </c>
      <c r="G294">
        <v>-12.364188555410699</v>
      </c>
      <c r="H294">
        <v>2278.0326360347499</v>
      </c>
      <c r="I294">
        <v>-5.4275730557277304E-3</v>
      </c>
      <c r="J294">
        <v>0.99566944451819595</v>
      </c>
      <c r="K294">
        <v>-13.357921452197401</v>
      </c>
      <c r="L294">
        <v>2427.5570794263699</v>
      </c>
      <c r="M294">
        <v>-5.50261889428111E-3</v>
      </c>
      <c r="N294">
        <v>0.99560956749646401</v>
      </c>
      <c r="O294">
        <v>-12.4845826742309</v>
      </c>
      <c r="P294">
        <v>1233.4678231407399</v>
      </c>
      <c r="Q294">
        <v>-1.01215308903979E-2</v>
      </c>
      <c r="R294">
        <v>0.99192432465704605</v>
      </c>
      <c r="T294" t="str">
        <f t="shared" si="16"/>
        <v/>
      </c>
      <c r="U294" t="str">
        <f t="shared" si="17"/>
        <v/>
      </c>
      <c r="V294" t="str">
        <f t="shared" si="18"/>
        <v/>
      </c>
      <c r="W294" t="str">
        <f t="shared" si="19"/>
        <v/>
      </c>
    </row>
    <row r="295" spans="1:23" x14ac:dyDescent="0.25">
      <c r="A295">
        <v>294</v>
      </c>
      <c r="B295" t="s">
        <v>565</v>
      </c>
      <c r="C295">
        <v>-12.452477156925999</v>
      </c>
      <c r="D295">
        <v>1233.94047268691</v>
      </c>
      <c r="E295">
        <v>-1.00916352389437E-2</v>
      </c>
      <c r="F295">
        <v>0.99194817671758395</v>
      </c>
      <c r="G295">
        <v>-12.364188555410699</v>
      </c>
      <c r="H295">
        <v>2278.0326360347799</v>
      </c>
      <c r="I295">
        <v>-5.4275730557276801E-3</v>
      </c>
      <c r="J295">
        <v>0.99566944451819595</v>
      </c>
      <c r="K295">
        <v>-13.357921452197401</v>
      </c>
      <c r="L295">
        <v>2427.5570794263599</v>
      </c>
      <c r="M295">
        <v>-5.50261889428113E-3</v>
      </c>
      <c r="N295">
        <v>0.99560956749646401</v>
      </c>
      <c r="O295">
        <v>-12.4845826742309</v>
      </c>
      <c r="P295">
        <v>1233.4678231407399</v>
      </c>
      <c r="Q295">
        <v>-1.01215308903979E-2</v>
      </c>
      <c r="R295">
        <v>0.99192432465704605</v>
      </c>
      <c r="T295" t="str">
        <f t="shared" si="16"/>
        <v/>
      </c>
      <c r="U295" t="str">
        <f t="shared" si="17"/>
        <v/>
      </c>
      <c r="V295" t="str">
        <f t="shared" si="18"/>
        <v/>
      </c>
      <c r="W295" t="str">
        <f t="shared" si="19"/>
        <v/>
      </c>
    </row>
    <row r="296" spans="1:23" x14ac:dyDescent="0.25">
      <c r="A296">
        <v>295</v>
      </c>
      <c r="B296" t="s">
        <v>566</v>
      </c>
      <c r="C296">
        <v>-12.452477156926101</v>
      </c>
      <c r="D296">
        <v>1233.94047268693</v>
      </c>
      <c r="E296">
        <v>-1.00916352389435E-2</v>
      </c>
      <c r="F296">
        <v>0.99194817671758395</v>
      </c>
      <c r="G296">
        <v>-12.3641885554106</v>
      </c>
      <c r="H296">
        <v>2278.0326360347499</v>
      </c>
      <c r="I296">
        <v>-5.4275730557277399E-3</v>
      </c>
      <c r="J296">
        <v>0.99566944451819595</v>
      </c>
      <c r="K296">
        <v>-13.357921452197401</v>
      </c>
      <c r="L296">
        <v>2427.5570794263699</v>
      </c>
      <c r="M296">
        <v>-5.5026188942811204E-3</v>
      </c>
      <c r="N296">
        <v>0.99560956749646401</v>
      </c>
      <c r="O296">
        <v>-12.4845826742309</v>
      </c>
      <c r="P296">
        <v>1233.4678231407399</v>
      </c>
      <c r="Q296">
        <v>-1.01215308903979E-2</v>
      </c>
      <c r="R296">
        <v>0.99192432465704605</v>
      </c>
      <c r="T296" t="str">
        <f t="shared" si="16"/>
        <v/>
      </c>
      <c r="U296" t="str">
        <f t="shared" si="17"/>
        <v/>
      </c>
      <c r="V296" t="str">
        <f t="shared" si="18"/>
        <v/>
      </c>
      <c r="W296" t="str">
        <f t="shared" si="19"/>
        <v/>
      </c>
    </row>
    <row r="297" spans="1:23" x14ac:dyDescent="0.25">
      <c r="A297">
        <v>296</v>
      </c>
      <c r="B297" t="s">
        <v>567</v>
      </c>
      <c r="C297">
        <v>-12.452477156925999</v>
      </c>
      <c r="D297">
        <v>1233.94047268691</v>
      </c>
      <c r="E297">
        <v>-1.00916352389437E-2</v>
      </c>
      <c r="F297">
        <v>0.99194817671758395</v>
      </c>
      <c r="G297">
        <v>-12.364188555410699</v>
      </c>
      <c r="H297">
        <v>2278.0326360347599</v>
      </c>
      <c r="I297">
        <v>-5.4275730557277104E-3</v>
      </c>
      <c r="J297">
        <v>0.99566944451819595</v>
      </c>
      <c r="K297">
        <v>-13.357921452197401</v>
      </c>
      <c r="L297">
        <v>2427.5570794263599</v>
      </c>
      <c r="M297">
        <v>-5.50261889428113E-3</v>
      </c>
      <c r="N297">
        <v>0.99560956749646401</v>
      </c>
      <c r="O297">
        <v>-12.4845826742309</v>
      </c>
      <c r="P297">
        <v>1233.4678231407399</v>
      </c>
      <c r="Q297">
        <v>-1.01215308903979E-2</v>
      </c>
      <c r="R297">
        <v>0.99192432465704605</v>
      </c>
      <c r="T297" t="str">
        <f t="shared" si="16"/>
        <v/>
      </c>
      <c r="U297" t="str">
        <f t="shared" si="17"/>
        <v/>
      </c>
      <c r="V297" t="str">
        <f t="shared" si="18"/>
        <v/>
      </c>
      <c r="W297" t="str">
        <f t="shared" si="19"/>
        <v/>
      </c>
    </row>
    <row r="298" spans="1:23" x14ac:dyDescent="0.25">
      <c r="A298">
        <v>297</v>
      </c>
      <c r="B298" t="s">
        <v>568</v>
      </c>
      <c r="C298">
        <v>-12.452477156925999</v>
      </c>
      <c r="D298">
        <v>1233.94047268689</v>
      </c>
      <c r="E298">
        <v>-1.00916352389438E-2</v>
      </c>
      <c r="F298">
        <v>0.99194817671758395</v>
      </c>
      <c r="G298">
        <v>-12.364188555410699</v>
      </c>
      <c r="H298">
        <v>2278.0326360347799</v>
      </c>
      <c r="I298">
        <v>-5.4275730557276801E-3</v>
      </c>
      <c r="J298">
        <v>0.99566944451819595</v>
      </c>
      <c r="K298">
        <v>-13.357921452197401</v>
      </c>
      <c r="L298">
        <v>2427.5570794263599</v>
      </c>
      <c r="M298">
        <v>-5.50261889428113E-3</v>
      </c>
      <c r="N298">
        <v>0.99560956749646401</v>
      </c>
      <c r="O298">
        <v>-12.4845826742309</v>
      </c>
      <c r="P298">
        <v>1233.4678231407399</v>
      </c>
      <c r="Q298">
        <v>-1.01215308903979E-2</v>
      </c>
      <c r="R298">
        <v>0.99192432465704605</v>
      </c>
      <c r="T298" t="str">
        <f t="shared" si="16"/>
        <v/>
      </c>
      <c r="U298" t="str">
        <f t="shared" si="17"/>
        <v/>
      </c>
      <c r="V298" t="str">
        <f t="shared" si="18"/>
        <v/>
      </c>
      <c r="W298" t="str">
        <f t="shared" si="19"/>
        <v/>
      </c>
    </row>
    <row r="299" spans="1:23" x14ac:dyDescent="0.25">
      <c r="A299">
        <v>298</v>
      </c>
      <c r="B299" t="s">
        <v>569</v>
      </c>
      <c r="C299">
        <v>-12.452477156925999</v>
      </c>
      <c r="D299">
        <v>1233.9404726869</v>
      </c>
      <c r="E299">
        <v>-1.00916352389437E-2</v>
      </c>
      <c r="F299">
        <v>0.99194817671758395</v>
      </c>
      <c r="G299">
        <v>-12.364188555410699</v>
      </c>
      <c r="H299">
        <v>2278.0326360347599</v>
      </c>
      <c r="I299">
        <v>-5.42757305572772E-3</v>
      </c>
      <c r="J299">
        <v>0.99566944451819595</v>
      </c>
      <c r="K299">
        <v>-13.357921452197401</v>
      </c>
      <c r="L299">
        <v>2427.5570794263599</v>
      </c>
      <c r="M299">
        <v>-5.50261889428113E-3</v>
      </c>
      <c r="N299">
        <v>0.99560956749646401</v>
      </c>
      <c r="O299">
        <v>-12.4845826742309</v>
      </c>
      <c r="P299">
        <v>1233.4678231407399</v>
      </c>
      <c r="Q299">
        <v>-1.01215308903979E-2</v>
      </c>
      <c r="R299">
        <v>0.99192432465704605</v>
      </c>
      <c r="T299" t="str">
        <f t="shared" si="16"/>
        <v/>
      </c>
      <c r="U299" t="str">
        <f t="shared" si="17"/>
        <v/>
      </c>
      <c r="V299" t="str">
        <f t="shared" si="18"/>
        <v/>
      </c>
      <c r="W299" t="str">
        <f t="shared" si="19"/>
        <v/>
      </c>
    </row>
    <row r="300" spans="1:23" x14ac:dyDescent="0.25">
      <c r="A300">
        <v>299</v>
      </c>
      <c r="B300" t="s">
        <v>570</v>
      </c>
      <c r="C300">
        <v>2.8922146671379201</v>
      </c>
      <c r="D300">
        <v>1.0619189951327099</v>
      </c>
      <c r="E300">
        <v>2.7235737192708198</v>
      </c>
      <c r="F300">
        <v>6.4579801154587401E-3</v>
      </c>
      <c r="G300">
        <v>-12.364188555410699</v>
      </c>
      <c r="H300">
        <v>2278.0326360347499</v>
      </c>
      <c r="I300">
        <v>-5.4275730557277304E-3</v>
      </c>
      <c r="J300">
        <v>0.99566944451819595</v>
      </c>
      <c r="K300">
        <v>3.3908166763240901</v>
      </c>
      <c r="L300">
        <v>1.0947975998220201</v>
      </c>
      <c r="M300">
        <v>3.0972087232154499</v>
      </c>
      <c r="N300">
        <v>1.9535227258869201E-3</v>
      </c>
      <c r="O300">
        <v>2.8598389513627298</v>
      </c>
      <c r="P300">
        <v>1.0618734810222299</v>
      </c>
      <c r="Q300">
        <v>2.69320121697517</v>
      </c>
      <c r="R300">
        <v>7.0769544106784503E-3</v>
      </c>
      <c r="T300" t="str">
        <f t="shared" si="16"/>
        <v>**</v>
      </c>
      <c r="U300" t="str">
        <f t="shared" si="17"/>
        <v/>
      </c>
      <c r="V300" t="str">
        <f t="shared" si="18"/>
        <v>**</v>
      </c>
      <c r="W300" t="str">
        <f t="shared" si="19"/>
        <v>**</v>
      </c>
    </row>
    <row r="301" spans="1:23" x14ac:dyDescent="0.25">
      <c r="A301">
        <v>300</v>
      </c>
      <c r="B301" t="s">
        <v>571</v>
      </c>
      <c r="C301">
        <v>-12.442499651274</v>
      </c>
      <c r="D301">
        <v>1298.7015364363399</v>
      </c>
      <c r="E301">
        <v>-9.5807229776723093E-3</v>
      </c>
      <c r="F301">
        <v>0.99235580599871498</v>
      </c>
      <c r="G301">
        <v>-12.364188555410699</v>
      </c>
      <c r="H301">
        <v>2278.0326360347599</v>
      </c>
      <c r="I301">
        <v>-5.42757305572772E-3</v>
      </c>
      <c r="J301">
        <v>0.99566944451819595</v>
      </c>
      <c r="K301">
        <v>-13.36789894104</v>
      </c>
      <c r="L301">
        <v>2616.2501356908201</v>
      </c>
      <c r="M301">
        <v>-5.1095645476231097E-3</v>
      </c>
      <c r="N301">
        <v>0.99592317507441996</v>
      </c>
      <c r="O301">
        <v>-12.454120788485399</v>
      </c>
      <c r="P301">
        <v>1298.36721849171</v>
      </c>
      <c r="Q301">
        <v>-9.5921405062530194E-3</v>
      </c>
      <c r="R301">
        <v>0.99234669654752505</v>
      </c>
      <c r="T301" t="str">
        <f t="shared" si="16"/>
        <v/>
      </c>
      <c r="U301" t="str">
        <f t="shared" si="17"/>
        <v/>
      </c>
      <c r="V301" t="str">
        <f t="shared" si="18"/>
        <v/>
      </c>
      <c r="W301" t="str">
        <f t="shared" si="19"/>
        <v/>
      </c>
    </row>
    <row r="302" spans="1:23" x14ac:dyDescent="0.25">
      <c r="A302">
        <v>301</v>
      </c>
      <c r="B302" t="s">
        <v>572</v>
      </c>
      <c r="C302">
        <v>-12.442499651274</v>
      </c>
      <c r="D302">
        <v>1298.7015364363299</v>
      </c>
      <c r="E302">
        <v>-9.5807229776723995E-3</v>
      </c>
      <c r="F302">
        <v>0.99235580599871498</v>
      </c>
      <c r="G302">
        <v>-12.364188555410699</v>
      </c>
      <c r="H302">
        <v>2278.0326360347599</v>
      </c>
      <c r="I302">
        <v>-5.42757305572772E-3</v>
      </c>
      <c r="J302">
        <v>0.99566944451819595</v>
      </c>
      <c r="K302">
        <v>-13.367898941039901</v>
      </c>
      <c r="L302">
        <v>2616.2501356908101</v>
      </c>
      <c r="M302">
        <v>-5.1095645476231296E-3</v>
      </c>
      <c r="N302">
        <v>0.99592317507441996</v>
      </c>
      <c r="O302">
        <v>-12.454120788485399</v>
      </c>
      <c r="P302">
        <v>1298.3672184917</v>
      </c>
      <c r="Q302">
        <v>-9.5921405062530801E-3</v>
      </c>
      <c r="R302">
        <v>0.99234669654752505</v>
      </c>
      <c r="T302" t="str">
        <f t="shared" si="16"/>
        <v/>
      </c>
      <c r="U302" t="str">
        <f t="shared" si="17"/>
        <v/>
      </c>
      <c r="V302" t="str">
        <f t="shared" si="18"/>
        <v/>
      </c>
      <c r="W302" t="str">
        <f t="shared" si="19"/>
        <v/>
      </c>
    </row>
    <row r="303" spans="1:23" x14ac:dyDescent="0.25">
      <c r="A303">
        <v>302</v>
      </c>
      <c r="B303" t="s">
        <v>573</v>
      </c>
      <c r="C303">
        <v>-12.442499651274</v>
      </c>
      <c r="D303">
        <v>1298.7015364363299</v>
      </c>
      <c r="E303">
        <v>-9.5807229776723804E-3</v>
      </c>
      <c r="F303">
        <v>0.99235580599871498</v>
      </c>
      <c r="G303">
        <v>-12.364188555410699</v>
      </c>
      <c r="H303">
        <v>2278.0326360347799</v>
      </c>
      <c r="I303">
        <v>-5.4275730557276801E-3</v>
      </c>
      <c r="J303">
        <v>0.99566944451819595</v>
      </c>
      <c r="K303">
        <v>-13.367898941039901</v>
      </c>
      <c r="L303">
        <v>2616.2501356908201</v>
      </c>
      <c r="M303">
        <v>-5.1095645476231097E-3</v>
      </c>
      <c r="N303">
        <v>0.99592317507441996</v>
      </c>
      <c r="O303">
        <v>-12.454120788485399</v>
      </c>
      <c r="P303">
        <v>1298.36721849173</v>
      </c>
      <c r="Q303">
        <v>-9.5921405062528893E-3</v>
      </c>
      <c r="R303">
        <v>0.99234669654752505</v>
      </c>
      <c r="T303" t="str">
        <f t="shared" si="16"/>
        <v/>
      </c>
      <c r="U303" t="str">
        <f t="shared" si="17"/>
        <v/>
      </c>
      <c r="V303" t="str">
        <f t="shared" si="18"/>
        <v/>
      </c>
      <c r="W303" t="str">
        <f t="shared" si="19"/>
        <v/>
      </c>
    </row>
    <row r="304" spans="1:23" x14ac:dyDescent="0.25">
      <c r="A304">
        <v>303</v>
      </c>
      <c r="B304" t="s">
        <v>574</v>
      </c>
      <c r="C304">
        <v>-12.442499651274</v>
      </c>
      <c r="D304">
        <v>1298.7015364363299</v>
      </c>
      <c r="E304">
        <v>-9.5807229776724099E-3</v>
      </c>
      <c r="F304">
        <v>0.99235580599871498</v>
      </c>
      <c r="G304">
        <v>-12.364188555410699</v>
      </c>
      <c r="H304">
        <v>2278.0326360347599</v>
      </c>
      <c r="I304">
        <v>-5.4275730557277104E-3</v>
      </c>
      <c r="J304">
        <v>0.99566944451819595</v>
      </c>
      <c r="K304">
        <v>-13.367898941039901</v>
      </c>
      <c r="L304">
        <v>2616.2501356907901</v>
      </c>
      <c r="M304">
        <v>-5.10956454762316E-3</v>
      </c>
      <c r="N304">
        <v>0.99592317507441996</v>
      </c>
      <c r="O304">
        <v>-12.454120788485399</v>
      </c>
      <c r="P304">
        <v>1298.36721849174</v>
      </c>
      <c r="Q304">
        <v>-9.5921405062528199E-3</v>
      </c>
      <c r="R304">
        <v>0.99234669654752505</v>
      </c>
      <c r="T304" t="str">
        <f t="shared" si="16"/>
        <v/>
      </c>
      <c r="U304" t="str">
        <f t="shared" si="17"/>
        <v/>
      </c>
      <c r="V304" t="str">
        <f t="shared" si="18"/>
        <v/>
      </c>
      <c r="W304" t="str">
        <f t="shared" si="19"/>
        <v/>
      </c>
    </row>
    <row r="305" spans="1:23" x14ac:dyDescent="0.25">
      <c r="A305">
        <v>304</v>
      </c>
      <c r="B305" t="s">
        <v>575</v>
      </c>
      <c r="C305">
        <v>-12.442499651274</v>
      </c>
      <c r="D305">
        <v>1298.7015364363299</v>
      </c>
      <c r="E305">
        <v>-9.5807229776723995E-3</v>
      </c>
      <c r="F305">
        <v>0.99235580599871498</v>
      </c>
      <c r="G305">
        <v>-12.364188555410699</v>
      </c>
      <c r="H305">
        <v>2278.0326360347799</v>
      </c>
      <c r="I305">
        <v>-5.4275730557276896E-3</v>
      </c>
      <c r="J305">
        <v>0.99566944451819595</v>
      </c>
      <c r="K305">
        <v>-13.367898941039901</v>
      </c>
      <c r="L305">
        <v>2616.2501356907901</v>
      </c>
      <c r="M305">
        <v>-5.1095645476231504E-3</v>
      </c>
      <c r="N305">
        <v>0.99592317507441996</v>
      </c>
      <c r="O305">
        <v>-12.454120788485399</v>
      </c>
      <c r="P305">
        <v>1298.3672184917</v>
      </c>
      <c r="Q305">
        <v>-9.5921405062530697E-3</v>
      </c>
      <c r="R305">
        <v>0.99234669654752505</v>
      </c>
      <c r="T305" t="str">
        <f t="shared" si="16"/>
        <v/>
      </c>
      <c r="U305" t="str">
        <f t="shared" si="17"/>
        <v/>
      </c>
      <c r="V305" t="str">
        <f t="shared" si="18"/>
        <v/>
      </c>
      <c r="W305" t="str">
        <f t="shared" si="19"/>
        <v/>
      </c>
    </row>
    <row r="306" spans="1:23" x14ac:dyDescent="0.25">
      <c r="A306">
        <v>305</v>
      </c>
      <c r="B306" t="s">
        <v>576</v>
      </c>
      <c r="C306">
        <v>-12.442499651274</v>
      </c>
      <c r="D306">
        <v>1298.7015364363299</v>
      </c>
      <c r="E306">
        <v>-9.5807229776723804E-3</v>
      </c>
      <c r="F306">
        <v>0.99235580599871498</v>
      </c>
      <c r="G306">
        <v>-12.364188555410699</v>
      </c>
      <c r="H306">
        <v>2278.0326360347699</v>
      </c>
      <c r="I306">
        <v>-5.4275730557277E-3</v>
      </c>
      <c r="J306">
        <v>0.99566944451819595</v>
      </c>
      <c r="K306">
        <v>-13.367898941039901</v>
      </c>
      <c r="L306">
        <v>2616.2501356907901</v>
      </c>
      <c r="M306">
        <v>-5.10956454762316E-3</v>
      </c>
      <c r="N306">
        <v>0.99592317507441996</v>
      </c>
      <c r="O306">
        <v>-12.454120788485399</v>
      </c>
      <c r="P306">
        <v>1298.36721849172</v>
      </c>
      <c r="Q306">
        <v>-9.59214050625295E-3</v>
      </c>
      <c r="R306">
        <v>0.99234669654752505</v>
      </c>
      <c r="T306" t="str">
        <f t="shared" si="16"/>
        <v/>
      </c>
      <c r="U306" t="str">
        <f t="shared" si="17"/>
        <v/>
      </c>
      <c r="V306" t="str">
        <f t="shared" si="18"/>
        <v/>
      </c>
      <c r="W306" t="str">
        <f t="shared" si="19"/>
        <v/>
      </c>
    </row>
    <row r="307" spans="1:23" x14ac:dyDescent="0.25">
      <c r="A307">
        <v>306</v>
      </c>
      <c r="B307" t="s">
        <v>577</v>
      </c>
      <c r="C307">
        <v>-12.442499651274</v>
      </c>
      <c r="D307">
        <v>1298.7015364363499</v>
      </c>
      <c r="E307">
        <v>-9.5807229776722798E-3</v>
      </c>
      <c r="F307">
        <v>0.99235580599871498</v>
      </c>
      <c r="G307">
        <v>-12.364188555410699</v>
      </c>
      <c r="H307">
        <v>2278.0326360347799</v>
      </c>
      <c r="I307">
        <v>-5.4275730557276801E-3</v>
      </c>
      <c r="J307">
        <v>0.99566944451819595</v>
      </c>
      <c r="K307">
        <v>-13.367898941039901</v>
      </c>
      <c r="L307">
        <v>2616.2501356907901</v>
      </c>
      <c r="M307">
        <v>-5.1095645476231704E-3</v>
      </c>
      <c r="N307">
        <v>0.99592317507441996</v>
      </c>
      <c r="O307">
        <v>-12.454120788485399</v>
      </c>
      <c r="P307">
        <v>1298.36721849173</v>
      </c>
      <c r="Q307">
        <v>-9.5921405062528806E-3</v>
      </c>
      <c r="R307">
        <v>0.99234669654752505</v>
      </c>
      <c r="T307" t="str">
        <f t="shared" si="16"/>
        <v/>
      </c>
      <c r="U307" t="str">
        <f t="shared" si="17"/>
        <v/>
      </c>
      <c r="V307" t="str">
        <f t="shared" si="18"/>
        <v/>
      </c>
      <c r="W307" t="str">
        <f t="shared" si="19"/>
        <v/>
      </c>
    </row>
    <row r="308" spans="1:23" x14ac:dyDescent="0.25">
      <c r="A308">
        <v>307</v>
      </c>
      <c r="B308" t="s">
        <v>578</v>
      </c>
      <c r="C308">
        <v>-12.442499651274</v>
      </c>
      <c r="D308">
        <v>1298.7015364363299</v>
      </c>
      <c r="E308">
        <v>-9.5807229776723995E-3</v>
      </c>
      <c r="F308">
        <v>0.99235580599871498</v>
      </c>
      <c r="G308">
        <v>-12.364188555410699</v>
      </c>
      <c r="H308">
        <v>2278.0326360347799</v>
      </c>
      <c r="I308">
        <v>-5.4275730557276801E-3</v>
      </c>
      <c r="J308">
        <v>0.99566944451819595</v>
      </c>
      <c r="K308">
        <v>-13.36789894104</v>
      </c>
      <c r="L308">
        <v>2616.2501356908101</v>
      </c>
      <c r="M308">
        <v>-5.1095645476231201E-3</v>
      </c>
      <c r="N308">
        <v>0.99592317507441996</v>
      </c>
      <c r="O308">
        <v>-12.454120788485399</v>
      </c>
      <c r="P308">
        <v>1298.36721849171</v>
      </c>
      <c r="Q308">
        <v>-9.5921405062530107E-3</v>
      </c>
      <c r="R308">
        <v>0.99234669654752505</v>
      </c>
      <c r="T308" t="str">
        <f t="shared" si="16"/>
        <v/>
      </c>
      <c r="U308" t="str">
        <f t="shared" si="17"/>
        <v/>
      </c>
      <c r="V308" t="str">
        <f t="shared" si="18"/>
        <v/>
      </c>
      <c r="W308" t="str">
        <f t="shared" si="19"/>
        <v/>
      </c>
    </row>
    <row r="309" spans="1:23" x14ac:dyDescent="0.25">
      <c r="A309">
        <v>308</v>
      </c>
      <c r="B309" t="s">
        <v>579</v>
      </c>
      <c r="C309">
        <v>-12.442499651274</v>
      </c>
      <c r="D309">
        <v>1298.7015364363399</v>
      </c>
      <c r="E309">
        <v>-9.5807229776723093E-3</v>
      </c>
      <c r="F309">
        <v>0.99235580599871498</v>
      </c>
      <c r="G309">
        <v>-12.364188555410699</v>
      </c>
      <c r="H309">
        <v>2278.0326360347999</v>
      </c>
      <c r="I309">
        <v>-5.4275730557276297E-3</v>
      </c>
      <c r="J309">
        <v>0.99566944451819595</v>
      </c>
      <c r="K309">
        <v>-13.367898941039901</v>
      </c>
      <c r="L309">
        <v>2616.2501356907901</v>
      </c>
      <c r="M309">
        <v>-5.10956454762316E-3</v>
      </c>
      <c r="N309">
        <v>0.99592317507441996</v>
      </c>
      <c r="O309">
        <v>-12.454120788485399</v>
      </c>
      <c r="P309">
        <v>1298.36721849174</v>
      </c>
      <c r="Q309">
        <v>-9.5921405062527904E-3</v>
      </c>
      <c r="R309">
        <v>0.99234669654752505</v>
      </c>
      <c r="T309" t="str">
        <f t="shared" si="16"/>
        <v/>
      </c>
      <c r="U309" t="str">
        <f t="shared" si="17"/>
        <v/>
      </c>
      <c r="V309" t="str">
        <f t="shared" si="18"/>
        <v/>
      </c>
      <c r="W309" t="str">
        <f t="shared" si="19"/>
        <v/>
      </c>
    </row>
    <row r="310" spans="1:23" x14ac:dyDescent="0.25">
      <c r="A310">
        <v>309</v>
      </c>
      <c r="B310" t="s">
        <v>580</v>
      </c>
      <c r="C310">
        <v>-12.442499651274</v>
      </c>
      <c r="D310">
        <v>1298.7015364363201</v>
      </c>
      <c r="E310">
        <v>-9.5807229776724203E-3</v>
      </c>
      <c r="F310">
        <v>0.99235580599871498</v>
      </c>
      <c r="G310">
        <v>-12.364188555410699</v>
      </c>
      <c r="H310">
        <v>2278.0326360347599</v>
      </c>
      <c r="I310">
        <v>-5.4275730557277104E-3</v>
      </c>
      <c r="J310">
        <v>0.99566944451819595</v>
      </c>
      <c r="K310">
        <v>-13.367898941039901</v>
      </c>
      <c r="L310">
        <v>2616.2501356908001</v>
      </c>
      <c r="M310">
        <v>-5.1095645476231504E-3</v>
      </c>
      <c r="N310">
        <v>0.99592317507441996</v>
      </c>
      <c r="O310">
        <v>-12.454120788485399</v>
      </c>
      <c r="P310">
        <v>1298.36721849172</v>
      </c>
      <c r="Q310">
        <v>-9.5921405062529205E-3</v>
      </c>
      <c r="R310">
        <v>0.99234669654752505</v>
      </c>
      <c r="T310" t="str">
        <f t="shared" si="16"/>
        <v/>
      </c>
      <c r="U310" t="str">
        <f t="shared" si="17"/>
        <v/>
      </c>
      <c r="V310" t="str">
        <f t="shared" si="18"/>
        <v/>
      </c>
      <c r="W310" t="str">
        <f t="shared" si="19"/>
        <v/>
      </c>
    </row>
    <row r="311" spans="1:23" x14ac:dyDescent="0.25">
      <c r="A311">
        <v>310</v>
      </c>
      <c r="B311" t="s">
        <v>581</v>
      </c>
      <c r="C311">
        <v>-12.442499651274</v>
      </c>
      <c r="D311">
        <v>1298.7015364363399</v>
      </c>
      <c r="E311">
        <v>-9.5807229776723405E-3</v>
      </c>
      <c r="F311">
        <v>0.99235580599871498</v>
      </c>
      <c r="G311">
        <v>-12.364188555410699</v>
      </c>
      <c r="H311">
        <v>2278.0326360347699</v>
      </c>
      <c r="I311">
        <v>-5.4275730557277E-3</v>
      </c>
      <c r="J311">
        <v>0.99566944451819595</v>
      </c>
      <c r="K311">
        <v>-13.367898941039901</v>
      </c>
      <c r="L311">
        <v>2616.2501356907801</v>
      </c>
      <c r="M311">
        <v>-5.1095645476231799E-3</v>
      </c>
      <c r="N311">
        <v>0.99592317507441996</v>
      </c>
      <c r="O311">
        <v>-12.454120788485399</v>
      </c>
      <c r="P311">
        <v>1298.3672184917</v>
      </c>
      <c r="Q311">
        <v>-9.5921405062530593E-3</v>
      </c>
      <c r="R311">
        <v>0.99234669654752505</v>
      </c>
      <c r="T311" t="str">
        <f t="shared" si="16"/>
        <v/>
      </c>
      <c r="U311" t="str">
        <f t="shared" si="17"/>
        <v/>
      </c>
      <c r="V311" t="str">
        <f t="shared" si="18"/>
        <v/>
      </c>
      <c r="W311" t="str">
        <f t="shared" si="19"/>
        <v/>
      </c>
    </row>
    <row r="312" spans="1:23" x14ac:dyDescent="0.25">
      <c r="A312">
        <v>311</v>
      </c>
      <c r="B312" t="s">
        <v>582</v>
      </c>
      <c r="C312">
        <v>-12.442499651274</v>
      </c>
      <c r="D312">
        <v>1298.7015364363299</v>
      </c>
      <c r="E312">
        <v>-9.5807229776723995E-3</v>
      </c>
      <c r="F312">
        <v>0.99235580599871498</v>
      </c>
      <c r="G312">
        <v>-12.364188555410699</v>
      </c>
      <c r="H312">
        <v>2278.0326360347799</v>
      </c>
      <c r="I312">
        <v>-5.4275730557276896E-3</v>
      </c>
      <c r="J312">
        <v>0.99566944451819595</v>
      </c>
      <c r="K312">
        <v>-13.367898941039901</v>
      </c>
      <c r="L312">
        <v>2616.2501356907901</v>
      </c>
      <c r="M312">
        <v>-5.10956454762316E-3</v>
      </c>
      <c r="N312">
        <v>0.99592317507441996</v>
      </c>
      <c r="O312">
        <v>-12.454120788485399</v>
      </c>
      <c r="P312">
        <v>1298.3672184917</v>
      </c>
      <c r="Q312">
        <v>-9.5921405062530593E-3</v>
      </c>
      <c r="R312">
        <v>0.99234669654752505</v>
      </c>
      <c r="T312" t="str">
        <f t="shared" si="16"/>
        <v/>
      </c>
      <c r="U312" t="str">
        <f t="shared" si="17"/>
        <v/>
      </c>
      <c r="V312" t="str">
        <f t="shared" si="18"/>
        <v/>
      </c>
      <c r="W312" t="str">
        <f t="shared" si="19"/>
        <v/>
      </c>
    </row>
    <row r="313" spans="1:23" x14ac:dyDescent="0.25">
      <c r="A313">
        <v>312</v>
      </c>
      <c r="B313" t="s">
        <v>583</v>
      </c>
      <c r="C313">
        <v>3.0177119621331001</v>
      </c>
      <c r="D313">
        <v>1.0690320113437799</v>
      </c>
      <c r="E313">
        <v>2.8228452750819102</v>
      </c>
      <c r="F313">
        <v>4.7599537187504601E-3</v>
      </c>
      <c r="G313">
        <v>-12.3641885554106</v>
      </c>
      <c r="H313">
        <v>2278.0326360347499</v>
      </c>
      <c r="I313">
        <v>-5.4275730557277304E-3</v>
      </c>
      <c r="J313">
        <v>0.99566944451819595</v>
      </c>
      <c r="K313">
        <v>3.56026267343307</v>
      </c>
      <c r="L313">
        <v>1.11108968144169</v>
      </c>
      <c r="M313">
        <v>3.2042982064359302</v>
      </c>
      <c r="N313">
        <v>1.3539216318875899E-3</v>
      </c>
      <c r="O313">
        <v>3.00556803695192</v>
      </c>
      <c r="P313">
        <v>1.06881521637671</v>
      </c>
      <c r="Q313">
        <v>2.8120558080570799</v>
      </c>
      <c r="R313">
        <v>4.9225961608608797E-3</v>
      </c>
      <c r="T313" t="str">
        <f t="shared" si="16"/>
        <v>**</v>
      </c>
      <c r="U313" t="str">
        <f t="shared" si="17"/>
        <v/>
      </c>
      <c r="V313" t="str">
        <f t="shared" si="18"/>
        <v>**</v>
      </c>
      <c r="W313" t="str">
        <f t="shared" si="19"/>
        <v>**</v>
      </c>
    </row>
    <row r="314" spans="1:23" x14ac:dyDescent="0.25">
      <c r="A314">
        <v>313</v>
      </c>
      <c r="B314" t="s">
        <v>584</v>
      </c>
      <c r="C314">
        <v>3.19803395602223</v>
      </c>
      <c r="D314">
        <v>1.07724229144882</v>
      </c>
      <c r="E314">
        <v>2.96872298962667</v>
      </c>
      <c r="F314">
        <v>2.9904004152564501E-3</v>
      </c>
      <c r="G314">
        <v>-12.364188555410699</v>
      </c>
      <c r="H314">
        <v>2278.0326360347799</v>
      </c>
      <c r="I314">
        <v>-5.4275730557276696E-3</v>
      </c>
      <c r="J314">
        <v>0.99566944451819595</v>
      </c>
      <c r="K314">
        <v>3.8362334777660898</v>
      </c>
      <c r="L314">
        <v>1.1348270920110799</v>
      </c>
      <c r="M314">
        <v>3.3804563750480399</v>
      </c>
      <c r="N314">
        <v>7.2365561808622903E-4</v>
      </c>
      <c r="O314">
        <v>3.1850612765195701</v>
      </c>
      <c r="P314">
        <v>1.07700403876409</v>
      </c>
      <c r="Q314">
        <v>2.9573345706062302</v>
      </c>
      <c r="R314">
        <v>3.1031121065784799E-3</v>
      </c>
      <c r="T314" t="str">
        <f t="shared" si="16"/>
        <v>**</v>
      </c>
      <c r="U314" t="str">
        <f t="shared" si="17"/>
        <v/>
      </c>
      <c r="V314" t="str">
        <f t="shared" si="18"/>
        <v>***</v>
      </c>
      <c r="W314" t="str">
        <f t="shared" si="19"/>
        <v>**</v>
      </c>
    </row>
    <row r="315" spans="1:23" x14ac:dyDescent="0.25">
      <c r="A315">
        <v>314</v>
      </c>
      <c r="B315" t="s">
        <v>585</v>
      </c>
      <c r="C315">
        <v>-12.3791769845805</v>
      </c>
      <c r="D315">
        <v>1474.22835393436</v>
      </c>
      <c r="E315">
        <v>-8.3970552808480901E-3</v>
      </c>
      <c r="F315">
        <v>0.99330019796973601</v>
      </c>
      <c r="G315">
        <v>-12.364188555410699</v>
      </c>
      <c r="H315">
        <v>2278.0326360347599</v>
      </c>
      <c r="I315">
        <v>-5.4275730557277104E-3</v>
      </c>
      <c r="J315">
        <v>0.99566944451819595</v>
      </c>
      <c r="K315">
        <v>-13.2631616397131</v>
      </c>
      <c r="L315">
        <v>3202.8815353443401</v>
      </c>
      <c r="M315">
        <v>-4.1410091173687902E-3</v>
      </c>
      <c r="N315">
        <v>0.99669596220202605</v>
      </c>
      <c r="O315">
        <v>-12.394275904760701</v>
      </c>
      <c r="P315">
        <v>1473.64732336767</v>
      </c>
      <c r="Q315">
        <v>-8.4106120292313496E-3</v>
      </c>
      <c r="R315">
        <v>0.99328938163146197</v>
      </c>
      <c r="T315" t="str">
        <f t="shared" si="16"/>
        <v/>
      </c>
      <c r="U315" t="str">
        <f t="shared" si="17"/>
        <v/>
      </c>
      <c r="V315" t="str">
        <f t="shared" si="18"/>
        <v/>
      </c>
      <c r="W315" t="str">
        <f t="shared" si="19"/>
        <v/>
      </c>
    </row>
    <row r="316" spans="1:23" x14ac:dyDescent="0.25">
      <c r="A316">
        <v>315</v>
      </c>
      <c r="B316" t="s">
        <v>586</v>
      </c>
      <c r="C316">
        <v>-12.3791769845805</v>
      </c>
      <c r="D316">
        <v>1474.22835393435</v>
      </c>
      <c r="E316">
        <v>-8.3970552808481091E-3</v>
      </c>
      <c r="F316">
        <v>0.99330019796973601</v>
      </c>
      <c r="G316">
        <v>-12.364188555410699</v>
      </c>
      <c r="H316">
        <v>2278.0326360347999</v>
      </c>
      <c r="I316">
        <v>-5.4275730557276202E-3</v>
      </c>
      <c r="J316">
        <v>0.99566944451819595</v>
      </c>
      <c r="K316">
        <v>-13.2631616397131</v>
      </c>
      <c r="L316">
        <v>3202.8815353443401</v>
      </c>
      <c r="M316">
        <v>-4.1410091173687998E-3</v>
      </c>
      <c r="N316">
        <v>0.99669596220202605</v>
      </c>
      <c r="O316">
        <v>-12.394275904760599</v>
      </c>
      <c r="P316">
        <v>1473.64732336764</v>
      </c>
      <c r="Q316">
        <v>-8.4106120292314606E-3</v>
      </c>
      <c r="R316">
        <v>0.99328938163146197</v>
      </c>
      <c r="T316" t="str">
        <f t="shared" si="16"/>
        <v/>
      </c>
      <c r="U316" t="str">
        <f t="shared" si="17"/>
        <v/>
      </c>
      <c r="V316" t="str">
        <f t="shared" si="18"/>
        <v/>
      </c>
      <c r="W316" t="str">
        <f t="shared" si="19"/>
        <v/>
      </c>
    </row>
    <row r="317" spans="1:23" x14ac:dyDescent="0.25">
      <c r="A317">
        <v>316</v>
      </c>
      <c r="B317" t="s">
        <v>587</v>
      </c>
      <c r="C317">
        <v>-12.379176984580401</v>
      </c>
      <c r="D317">
        <v>1474.22835393434</v>
      </c>
      <c r="E317">
        <v>-8.3970552808481508E-3</v>
      </c>
      <c r="F317">
        <v>0.99330019796973601</v>
      </c>
      <c r="G317">
        <v>-12.364188555410699</v>
      </c>
      <c r="H317">
        <v>2278.0326360347999</v>
      </c>
      <c r="I317">
        <v>-5.4275730557276297E-3</v>
      </c>
      <c r="J317">
        <v>0.99566944451819595</v>
      </c>
      <c r="K317">
        <v>-13.2631616397131</v>
      </c>
      <c r="L317">
        <v>3202.8815353443501</v>
      </c>
      <c r="M317">
        <v>-4.1410091173687798E-3</v>
      </c>
      <c r="N317">
        <v>0.99669596220202605</v>
      </c>
      <c r="O317">
        <v>-12.394275904760599</v>
      </c>
      <c r="P317">
        <v>1473.64732336765</v>
      </c>
      <c r="Q317">
        <v>-8.4106120292314398E-3</v>
      </c>
      <c r="R317">
        <v>0.99328938163146197</v>
      </c>
      <c r="T317" t="str">
        <f t="shared" si="16"/>
        <v/>
      </c>
      <c r="U317" t="str">
        <f t="shared" si="17"/>
        <v/>
      </c>
      <c r="V317" t="str">
        <f t="shared" si="18"/>
        <v/>
      </c>
      <c r="W317" t="str">
        <f t="shared" si="19"/>
        <v/>
      </c>
    </row>
    <row r="318" spans="1:23" x14ac:dyDescent="0.25">
      <c r="A318">
        <v>317</v>
      </c>
      <c r="B318" t="s">
        <v>588</v>
      </c>
      <c r="C318">
        <v>-12.3791769845805</v>
      </c>
      <c r="D318">
        <v>1474.22835393435</v>
      </c>
      <c r="E318">
        <v>-8.3970552808481091E-3</v>
      </c>
      <c r="F318">
        <v>0.99330019796973601</v>
      </c>
      <c r="G318">
        <v>-12.364188555410699</v>
      </c>
      <c r="H318">
        <v>2278.0326360347599</v>
      </c>
      <c r="I318">
        <v>-5.4275730557277104E-3</v>
      </c>
      <c r="J318">
        <v>0.99566944451819595</v>
      </c>
      <c r="K318">
        <v>-13.2631616397131</v>
      </c>
      <c r="L318">
        <v>3202.8815353443501</v>
      </c>
      <c r="M318">
        <v>-4.1410091173687798E-3</v>
      </c>
      <c r="N318">
        <v>0.99669596220202605</v>
      </c>
      <c r="O318">
        <v>-12.394275904760599</v>
      </c>
      <c r="P318">
        <v>1473.64732336765</v>
      </c>
      <c r="Q318">
        <v>-8.4106120292314398E-3</v>
      </c>
      <c r="R318">
        <v>0.99328938163146197</v>
      </c>
      <c r="T318" t="str">
        <f t="shared" si="16"/>
        <v/>
      </c>
      <c r="U318" t="str">
        <f t="shared" si="17"/>
        <v/>
      </c>
      <c r="V318" t="str">
        <f t="shared" si="18"/>
        <v/>
      </c>
      <c r="W318" t="str">
        <f t="shared" si="19"/>
        <v/>
      </c>
    </row>
    <row r="319" spans="1:23" x14ac:dyDescent="0.25">
      <c r="A319">
        <v>318</v>
      </c>
      <c r="B319" t="s">
        <v>589</v>
      </c>
      <c r="C319">
        <v>-12.3791769845805</v>
      </c>
      <c r="D319">
        <v>1474.22835393436</v>
      </c>
      <c r="E319">
        <v>-8.3970552808480797E-3</v>
      </c>
      <c r="F319">
        <v>0.99330019796973601</v>
      </c>
      <c r="G319">
        <v>-12.364188555410699</v>
      </c>
      <c r="H319">
        <v>2278.0326360347599</v>
      </c>
      <c r="I319">
        <v>-5.4275730557277104E-3</v>
      </c>
      <c r="J319">
        <v>0.99566944451819595</v>
      </c>
      <c r="K319">
        <v>-13.2631616397131</v>
      </c>
      <c r="L319">
        <v>3202.8815353443601</v>
      </c>
      <c r="M319">
        <v>-4.1410091173687798E-3</v>
      </c>
      <c r="N319">
        <v>0.99669596220202605</v>
      </c>
      <c r="O319">
        <v>-12.394275904760701</v>
      </c>
      <c r="P319">
        <v>1473.64732336765</v>
      </c>
      <c r="Q319">
        <v>-8.4106120292314103E-3</v>
      </c>
      <c r="R319">
        <v>0.99328938163146197</v>
      </c>
      <c r="T319" t="str">
        <f t="shared" si="16"/>
        <v/>
      </c>
      <c r="U319" t="str">
        <f t="shared" si="17"/>
        <v/>
      </c>
      <c r="V319" t="str">
        <f t="shared" si="18"/>
        <v/>
      </c>
      <c r="W319" t="str">
        <f t="shared" si="19"/>
        <v/>
      </c>
    </row>
    <row r="320" spans="1:23" x14ac:dyDescent="0.25">
      <c r="A320">
        <v>319</v>
      </c>
      <c r="B320" t="s">
        <v>590</v>
      </c>
      <c r="C320">
        <v>-12.379176984580401</v>
      </c>
      <c r="D320">
        <v>1474.22835393434</v>
      </c>
      <c r="E320">
        <v>-8.3970552808481699E-3</v>
      </c>
      <c r="F320">
        <v>0.99330019796973601</v>
      </c>
      <c r="G320">
        <v>-12.364188555410699</v>
      </c>
      <c r="H320">
        <v>2278.0326360347799</v>
      </c>
      <c r="I320">
        <v>-5.4275730557276696E-3</v>
      </c>
      <c r="J320">
        <v>0.99566944451819595</v>
      </c>
      <c r="K320">
        <v>-13.2631616397131</v>
      </c>
      <c r="L320">
        <v>3202.8815353443501</v>
      </c>
      <c r="M320">
        <v>-4.1410091173687798E-3</v>
      </c>
      <c r="N320">
        <v>0.99669596220202605</v>
      </c>
      <c r="O320">
        <v>-12.394275904760599</v>
      </c>
      <c r="P320">
        <v>1473.64732336765</v>
      </c>
      <c r="Q320">
        <v>-8.4106120292313999E-3</v>
      </c>
      <c r="R320">
        <v>0.99328938163146197</v>
      </c>
      <c r="T320" t="str">
        <f t="shared" si="16"/>
        <v/>
      </c>
      <c r="U320" t="str">
        <f t="shared" si="17"/>
        <v/>
      </c>
      <c r="V320" t="str">
        <f t="shared" si="18"/>
        <v/>
      </c>
      <c r="W320" t="str">
        <f t="shared" si="19"/>
        <v/>
      </c>
    </row>
    <row r="321" spans="1:23" x14ac:dyDescent="0.25">
      <c r="A321">
        <v>320</v>
      </c>
      <c r="B321" t="s">
        <v>591</v>
      </c>
      <c r="C321">
        <v>-12.3791769845805</v>
      </c>
      <c r="D321">
        <v>1474.22835393436</v>
      </c>
      <c r="E321">
        <v>-8.3970552808480797E-3</v>
      </c>
      <c r="F321">
        <v>0.99330019796973601</v>
      </c>
      <c r="G321">
        <v>-12.364188555410699</v>
      </c>
      <c r="H321">
        <v>2278.0326360347599</v>
      </c>
      <c r="I321">
        <v>-5.4275730557277104E-3</v>
      </c>
      <c r="J321">
        <v>0.99566944451819595</v>
      </c>
      <c r="K321">
        <v>-13.2631616397131</v>
      </c>
      <c r="L321">
        <v>3202.8815353443401</v>
      </c>
      <c r="M321">
        <v>-4.1410091173687902E-3</v>
      </c>
      <c r="N321">
        <v>0.99669596220202605</v>
      </c>
      <c r="O321">
        <v>-12.394275904760599</v>
      </c>
      <c r="P321">
        <v>1473.64732336765</v>
      </c>
      <c r="Q321">
        <v>-8.4106120292314502E-3</v>
      </c>
      <c r="R321">
        <v>0.99328938163146197</v>
      </c>
      <c r="T321" t="str">
        <f t="shared" si="16"/>
        <v/>
      </c>
      <c r="U321" t="str">
        <f t="shared" si="17"/>
        <v/>
      </c>
      <c r="V321" t="str">
        <f t="shared" si="18"/>
        <v/>
      </c>
      <c r="W321" t="str">
        <f t="shared" si="19"/>
        <v/>
      </c>
    </row>
    <row r="322" spans="1:23" x14ac:dyDescent="0.25">
      <c r="A322">
        <v>321</v>
      </c>
      <c r="B322" t="s">
        <v>592</v>
      </c>
      <c r="C322">
        <v>-12.379176984580401</v>
      </c>
      <c r="D322">
        <v>1474.22835393435</v>
      </c>
      <c r="E322">
        <v>-8.39705528084813E-3</v>
      </c>
      <c r="F322">
        <v>0.99330019796973601</v>
      </c>
      <c r="G322">
        <v>-12.364188555410699</v>
      </c>
      <c r="H322">
        <v>2278.0326360347599</v>
      </c>
      <c r="I322">
        <v>-5.42757305572772E-3</v>
      </c>
      <c r="J322">
        <v>0.99566944451819595</v>
      </c>
      <c r="K322">
        <v>-13.2631616397131</v>
      </c>
      <c r="L322">
        <v>3202.8815353443501</v>
      </c>
      <c r="M322">
        <v>-4.1410091173687798E-3</v>
      </c>
      <c r="N322">
        <v>0.99669596220202605</v>
      </c>
      <c r="O322">
        <v>-12.394275904760701</v>
      </c>
      <c r="P322">
        <v>1473.64732336765</v>
      </c>
      <c r="Q322">
        <v>-8.4106120292314294E-3</v>
      </c>
      <c r="R322">
        <v>0.99328938163146197</v>
      </c>
      <c r="T322" t="str">
        <f t="shared" si="16"/>
        <v/>
      </c>
      <c r="U322" t="str">
        <f t="shared" si="17"/>
        <v/>
      </c>
      <c r="V322" t="str">
        <f t="shared" si="18"/>
        <v/>
      </c>
      <c r="W322" t="str">
        <f t="shared" si="19"/>
        <v/>
      </c>
    </row>
    <row r="323" spans="1:23" x14ac:dyDescent="0.25">
      <c r="A323">
        <v>322</v>
      </c>
      <c r="B323" t="s">
        <v>593</v>
      </c>
      <c r="C323">
        <v>-12.3791769845805</v>
      </c>
      <c r="D323">
        <v>1474.22835393434</v>
      </c>
      <c r="E323">
        <v>-8.3970552808481508E-3</v>
      </c>
      <c r="F323">
        <v>0.99330019796973601</v>
      </c>
      <c r="G323">
        <v>-12.364188555410699</v>
      </c>
      <c r="H323">
        <v>2278.0326360347599</v>
      </c>
      <c r="I323">
        <v>-5.4275730557277104E-3</v>
      </c>
      <c r="J323">
        <v>0.99566944451819595</v>
      </c>
      <c r="K323">
        <v>-13.2631616397131</v>
      </c>
      <c r="L323">
        <v>3202.8815353443601</v>
      </c>
      <c r="M323">
        <v>-4.1410091173687703E-3</v>
      </c>
      <c r="N323">
        <v>0.99669596220202605</v>
      </c>
      <c r="O323">
        <v>-12.394275904760599</v>
      </c>
      <c r="P323">
        <v>1473.64732336765</v>
      </c>
      <c r="Q323">
        <v>-8.4106120292313999E-3</v>
      </c>
      <c r="R323">
        <v>0.99328938163146197</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594</v>
      </c>
      <c r="C324">
        <v>-12.379176984580401</v>
      </c>
      <c r="D324">
        <v>1474.22835393434</v>
      </c>
      <c r="E324">
        <v>-8.3970552808481699E-3</v>
      </c>
      <c r="F324">
        <v>0.99330019796973601</v>
      </c>
      <c r="G324">
        <v>-12.364188555410699</v>
      </c>
      <c r="H324">
        <v>2278.0326360347699</v>
      </c>
      <c r="I324">
        <v>-5.4275730557277E-3</v>
      </c>
      <c r="J324">
        <v>0.99566944451819595</v>
      </c>
      <c r="K324">
        <v>-13.2631616397131</v>
      </c>
      <c r="L324">
        <v>3202.8815353443201</v>
      </c>
      <c r="M324">
        <v>-4.1410091173688197E-3</v>
      </c>
      <c r="N324">
        <v>0.99669596220202605</v>
      </c>
      <c r="O324">
        <v>-12.394275904760701</v>
      </c>
      <c r="P324">
        <v>1473.64732336766</v>
      </c>
      <c r="Q324">
        <v>-8.4106120292313999E-3</v>
      </c>
      <c r="R324">
        <v>0.99328938163146197</v>
      </c>
      <c r="T324" t="str">
        <f t="shared" si="20"/>
        <v/>
      </c>
      <c r="U324" t="str">
        <f t="shared" si="21"/>
        <v/>
      </c>
      <c r="V324" t="str">
        <f t="shared" si="22"/>
        <v/>
      </c>
      <c r="W324" t="str">
        <f t="shared" si="23"/>
        <v/>
      </c>
    </row>
    <row r="325" spans="1:23" x14ac:dyDescent="0.25">
      <c r="A325">
        <v>324</v>
      </c>
      <c r="B325" t="s">
        <v>595</v>
      </c>
      <c r="C325">
        <v>-12.379176984580401</v>
      </c>
      <c r="D325">
        <v>1474.22835393434</v>
      </c>
      <c r="E325">
        <v>-8.3970552808481595E-3</v>
      </c>
      <c r="F325">
        <v>0.99330019796973601</v>
      </c>
      <c r="G325">
        <v>-12.364188555410699</v>
      </c>
      <c r="H325">
        <v>2278.0326360347599</v>
      </c>
      <c r="I325">
        <v>-5.4275730557277304E-3</v>
      </c>
      <c r="J325">
        <v>0.99566944451819595</v>
      </c>
      <c r="K325">
        <v>-13.2631616397131</v>
      </c>
      <c r="L325">
        <v>3202.8815353443601</v>
      </c>
      <c r="M325">
        <v>-4.1410091173687798E-3</v>
      </c>
      <c r="N325">
        <v>0.99669596220202605</v>
      </c>
      <c r="O325">
        <v>-12.394275904760599</v>
      </c>
      <c r="P325">
        <v>1473.64732336765</v>
      </c>
      <c r="Q325">
        <v>-8.4106120292314294E-3</v>
      </c>
      <c r="R325">
        <v>0.99328938163146197</v>
      </c>
      <c r="T325" t="str">
        <f t="shared" si="20"/>
        <v/>
      </c>
      <c r="U325" t="str">
        <f t="shared" si="21"/>
        <v/>
      </c>
      <c r="V325" t="str">
        <f t="shared" si="22"/>
        <v/>
      </c>
      <c r="W325" t="str">
        <f t="shared" si="23"/>
        <v/>
      </c>
    </row>
    <row r="326" spans="1:23" x14ac:dyDescent="0.25">
      <c r="A326">
        <v>325</v>
      </c>
      <c r="B326" t="s">
        <v>596</v>
      </c>
      <c r="C326">
        <v>-12.379176984580401</v>
      </c>
      <c r="D326">
        <v>1474.22835393434</v>
      </c>
      <c r="E326">
        <v>-8.3970552808481907E-3</v>
      </c>
      <c r="F326">
        <v>0.99330019796973601</v>
      </c>
      <c r="G326">
        <v>-12.364188555410699</v>
      </c>
      <c r="H326">
        <v>2278.0326360347699</v>
      </c>
      <c r="I326">
        <v>-5.4275730557277E-3</v>
      </c>
      <c r="J326">
        <v>0.99566944451819595</v>
      </c>
      <c r="K326">
        <v>-13.2631616397131</v>
      </c>
      <c r="L326">
        <v>3202.8815353443601</v>
      </c>
      <c r="M326">
        <v>-4.1410091173687798E-3</v>
      </c>
      <c r="N326">
        <v>0.99669596220202605</v>
      </c>
      <c r="O326">
        <v>-12.394275904760701</v>
      </c>
      <c r="P326">
        <v>1473.64732336765</v>
      </c>
      <c r="Q326">
        <v>-8.4106120292314294E-3</v>
      </c>
      <c r="R326">
        <v>0.99328938163146197</v>
      </c>
      <c r="T326" t="str">
        <f t="shared" si="20"/>
        <v/>
      </c>
      <c r="U326" t="str">
        <f t="shared" si="21"/>
        <v/>
      </c>
      <c r="V326" t="str">
        <f t="shared" si="22"/>
        <v/>
      </c>
      <c r="W326" t="str">
        <f t="shared" si="23"/>
        <v/>
      </c>
    </row>
    <row r="327" spans="1:23" x14ac:dyDescent="0.25">
      <c r="A327">
        <v>326</v>
      </c>
      <c r="B327" t="s">
        <v>597</v>
      </c>
      <c r="C327">
        <v>-12.379176984580401</v>
      </c>
      <c r="D327">
        <v>1474.22835393435</v>
      </c>
      <c r="E327">
        <v>-8.39705528084813E-3</v>
      </c>
      <c r="F327">
        <v>0.99330019796973601</v>
      </c>
      <c r="G327">
        <v>-12.364188555410699</v>
      </c>
      <c r="H327">
        <v>2278.0326360347599</v>
      </c>
      <c r="I327">
        <v>-5.42757305572772E-3</v>
      </c>
      <c r="J327">
        <v>0.99566944451819595</v>
      </c>
      <c r="K327">
        <v>-13.2631616397131</v>
      </c>
      <c r="L327">
        <v>3202.8815353443601</v>
      </c>
      <c r="M327">
        <v>-4.1410091173687798E-3</v>
      </c>
      <c r="N327">
        <v>0.99669596220202605</v>
      </c>
      <c r="O327">
        <v>-12.394275904760701</v>
      </c>
      <c r="P327">
        <v>1473.64732336765</v>
      </c>
      <c r="Q327">
        <v>-8.4106120292314207E-3</v>
      </c>
      <c r="R327">
        <v>0.99328938163146197</v>
      </c>
      <c r="T327" t="str">
        <f t="shared" si="20"/>
        <v/>
      </c>
      <c r="U327" t="str">
        <f t="shared" si="21"/>
        <v/>
      </c>
      <c r="V327" t="str">
        <f t="shared" si="22"/>
        <v/>
      </c>
      <c r="W327" t="str">
        <f t="shared" si="23"/>
        <v/>
      </c>
    </row>
    <row r="328" spans="1:23" x14ac:dyDescent="0.25">
      <c r="A328">
        <v>327</v>
      </c>
      <c r="B328" t="s">
        <v>598</v>
      </c>
      <c r="C328">
        <v>-12.3791769845805</v>
      </c>
      <c r="D328">
        <v>1474.22835393435</v>
      </c>
      <c r="E328">
        <v>-8.3970552808481005E-3</v>
      </c>
      <c r="F328">
        <v>0.99330019796973601</v>
      </c>
      <c r="G328">
        <v>-12.364188555410699</v>
      </c>
      <c r="H328">
        <v>2278.0326360347699</v>
      </c>
      <c r="I328">
        <v>-5.4275730557277E-3</v>
      </c>
      <c r="J328">
        <v>0.99566944451819595</v>
      </c>
      <c r="K328">
        <v>-13.2631616397131</v>
      </c>
      <c r="L328">
        <v>3202.8815353443501</v>
      </c>
      <c r="M328">
        <v>-4.1410091173687798E-3</v>
      </c>
      <c r="N328">
        <v>0.99669596220202605</v>
      </c>
      <c r="O328">
        <v>-12.394275904760599</v>
      </c>
      <c r="P328">
        <v>1473.64732336764</v>
      </c>
      <c r="Q328">
        <v>-8.4106120292314606E-3</v>
      </c>
      <c r="R328">
        <v>0.99328938163146197</v>
      </c>
      <c r="T328" t="str">
        <f t="shared" si="20"/>
        <v/>
      </c>
      <c r="U328" t="str">
        <f t="shared" si="21"/>
        <v/>
      </c>
      <c r="V328" t="str">
        <f t="shared" si="22"/>
        <v/>
      </c>
      <c r="W328" t="str">
        <f t="shared" si="23"/>
        <v/>
      </c>
    </row>
    <row r="329" spans="1:23" x14ac:dyDescent="0.25">
      <c r="A329">
        <v>328</v>
      </c>
      <c r="B329" t="s">
        <v>599</v>
      </c>
      <c r="C329">
        <v>-12.379176984580401</v>
      </c>
      <c r="D329">
        <v>1474.22835393434</v>
      </c>
      <c r="E329">
        <v>-8.3970552808481404E-3</v>
      </c>
      <c r="F329">
        <v>0.99330019796973601</v>
      </c>
      <c r="G329">
        <v>-12.364188555410699</v>
      </c>
      <c r="H329">
        <v>2278.0326360347799</v>
      </c>
      <c r="I329">
        <v>-5.4275730557276896E-3</v>
      </c>
      <c r="J329">
        <v>0.99566944451819595</v>
      </c>
      <c r="K329">
        <v>-13.2631616397131</v>
      </c>
      <c r="L329">
        <v>3202.8815353443501</v>
      </c>
      <c r="M329">
        <v>-4.1410091173687902E-3</v>
      </c>
      <c r="N329">
        <v>0.99669596220202605</v>
      </c>
      <c r="O329">
        <v>-12.394275904760701</v>
      </c>
      <c r="P329">
        <v>1473.64732336765</v>
      </c>
      <c r="Q329">
        <v>-8.4106120292314103E-3</v>
      </c>
      <c r="R329">
        <v>0.99328938163146197</v>
      </c>
      <c r="T329" t="str">
        <f t="shared" si="20"/>
        <v/>
      </c>
      <c r="U329" t="str">
        <f t="shared" si="21"/>
        <v/>
      </c>
      <c r="V329" t="str">
        <f t="shared" si="22"/>
        <v/>
      </c>
      <c r="W329" t="str">
        <f t="shared" si="23"/>
        <v/>
      </c>
    </row>
    <row r="330" spans="1:23" x14ac:dyDescent="0.25">
      <c r="A330">
        <v>329</v>
      </c>
      <c r="B330" t="s">
        <v>600</v>
      </c>
      <c r="C330">
        <v>-12.379176984580401</v>
      </c>
      <c r="D330">
        <v>1474.22835393435</v>
      </c>
      <c r="E330">
        <v>-8.39705528084813E-3</v>
      </c>
      <c r="F330">
        <v>0.99330019796973601</v>
      </c>
      <c r="G330">
        <v>-12.364188555410699</v>
      </c>
      <c r="H330">
        <v>2278.0326360347599</v>
      </c>
      <c r="I330">
        <v>-5.42757305572772E-3</v>
      </c>
      <c r="J330">
        <v>0.99566944451819595</v>
      </c>
      <c r="K330">
        <v>-13.2631616397131</v>
      </c>
      <c r="L330">
        <v>3202.8815353443301</v>
      </c>
      <c r="M330">
        <v>-4.1410091173687998E-3</v>
      </c>
      <c r="N330">
        <v>0.99669596220202605</v>
      </c>
      <c r="O330">
        <v>-12.394275904760599</v>
      </c>
      <c r="P330">
        <v>1473.64732336765</v>
      </c>
      <c r="Q330">
        <v>-8.4106120292313999E-3</v>
      </c>
      <c r="R330">
        <v>0.99328938163146197</v>
      </c>
      <c r="T330" t="str">
        <f t="shared" si="20"/>
        <v/>
      </c>
      <c r="U330" t="str">
        <f t="shared" si="21"/>
        <v/>
      </c>
      <c r="V330" t="str">
        <f t="shared" si="22"/>
        <v/>
      </c>
      <c r="W330" t="str">
        <f t="shared" si="23"/>
        <v/>
      </c>
    </row>
    <row r="331" spans="1:23" x14ac:dyDescent="0.25">
      <c r="A331">
        <v>330</v>
      </c>
      <c r="B331" t="s">
        <v>601</v>
      </c>
      <c r="C331">
        <v>-12.379176984580401</v>
      </c>
      <c r="D331">
        <v>1474.22835393434</v>
      </c>
      <c r="E331">
        <v>-8.3970552808481404E-3</v>
      </c>
      <c r="F331">
        <v>0.99330019796973601</v>
      </c>
      <c r="G331">
        <v>-12.364188555410699</v>
      </c>
      <c r="H331">
        <v>2278.0326360347799</v>
      </c>
      <c r="I331">
        <v>-5.4275730557276896E-3</v>
      </c>
      <c r="J331">
        <v>0.99566944451819595</v>
      </c>
      <c r="K331">
        <v>-13.2631616397131</v>
      </c>
      <c r="L331">
        <v>3202.8815353443101</v>
      </c>
      <c r="M331">
        <v>-4.1410091173688197E-3</v>
      </c>
      <c r="N331">
        <v>0.99669596220202605</v>
      </c>
      <c r="O331">
        <v>-12.394275904760599</v>
      </c>
      <c r="P331">
        <v>1473.64732336765</v>
      </c>
      <c r="Q331">
        <v>-8.4106120292314103E-3</v>
      </c>
      <c r="R331">
        <v>0.99328938163146197</v>
      </c>
      <c r="T331" t="str">
        <f t="shared" si="20"/>
        <v/>
      </c>
      <c r="U331" t="str">
        <f t="shared" si="21"/>
        <v/>
      </c>
      <c r="V331" t="str">
        <f t="shared" si="22"/>
        <v/>
      </c>
      <c r="W331" t="str">
        <f t="shared" si="23"/>
        <v/>
      </c>
    </row>
    <row r="332" spans="1:23" x14ac:dyDescent="0.25">
      <c r="A332">
        <v>331</v>
      </c>
      <c r="B332" t="s">
        <v>602</v>
      </c>
      <c r="C332">
        <v>-12.379176984580401</v>
      </c>
      <c r="D332">
        <v>1474.22835393434</v>
      </c>
      <c r="E332">
        <v>-8.3970552808481404E-3</v>
      </c>
      <c r="F332">
        <v>0.99330019796973601</v>
      </c>
      <c r="G332">
        <v>-12.364188555410699</v>
      </c>
      <c r="H332">
        <v>2278.0326360347599</v>
      </c>
      <c r="I332">
        <v>-5.42757305572772E-3</v>
      </c>
      <c r="J332">
        <v>0.99566944451819595</v>
      </c>
      <c r="K332">
        <v>-13.2631616397131</v>
      </c>
      <c r="L332">
        <v>3202.8815353443401</v>
      </c>
      <c r="M332">
        <v>-4.1410091173687998E-3</v>
      </c>
      <c r="N332">
        <v>0.99669596220202605</v>
      </c>
      <c r="O332">
        <v>-12.394275904760701</v>
      </c>
      <c r="P332">
        <v>1473.64732336765</v>
      </c>
      <c r="Q332">
        <v>-8.4106120292314294E-3</v>
      </c>
      <c r="R332">
        <v>0.99328938163146197</v>
      </c>
      <c r="T332" t="str">
        <f t="shared" si="20"/>
        <v/>
      </c>
      <c r="U332" t="str">
        <f t="shared" si="21"/>
        <v/>
      </c>
      <c r="V332" t="str">
        <f t="shared" si="22"/>
        <v/>
      </c>
      <c r="W332" t="str">
        <f t="shared" si="23"/>
        <v/>
      </c>
    </row>
    <row r="333" spans="1:23" x14ac:dyDescent="0.25">
      <c r="A333">
        <v>332</v>
      </c>
      <c r="B333" t="s">
        <v>603</v>
      </c>
      <c r="C333">
        <v>-12.379176984580401</v>
      </c>
      <c r="D333">
        <v>1474.22835393435</v>
      </c>
      <c r="E333">
        <v>-8.39705528084813E-3</v>
      </c>
      <c r="F333">
        <v>0.99330019796973601</v>
      </c>
      <c r="G333">
        <v>-12.364188555410699</v>
      </c>
      <c r="H333">
        <v>2278.0326360347599</v>
      </c>
      <c r="I333">
        <v>-5.42757305572772E-3</v>
      </c>
      <c r="J333">
        <v>0.99566944451819595</v>
      </c>
      <c r="K333">
        <v>-13.2631616397131</v>
      </c>
      <c r="L333">
        <v>3202.8815353443301</v>
      </c>
      <c r="M333">
        <v>-4.1410091173688102E-3</v>
      </c>
      <c r="N333">
        <v>0.99669596220202605</v>
      </c>
      <c r="O333">
        <v>-12.394275904760599</v>
      </c>
      <c r="P333">
        <v>1473.64732336764</v>
      </c>
      <c r="Q333">
        <v>-8.4106120292314693E-3</v>
      </c>
      <c r="R333">
        <v>0.99328938163146197</v>
      </c>
      <c r="T333" t="str">
        <f t="shared" si="20"/>
        <v/>
      </c>
      <c r="U333" t="str">
        <f t="shared" si="21"/>
        <v/>
      </c>
      <c r="V333" t="str">
        <f t="shared" si="22"/>
        <v/>
      </c>
      <c r="W333" t="str">
        <f t="shared" si="23"/>
        <v/>
      </c>
    </row>
    <row r="334" spans="1:23" x14ac:dyDescent="0.25">
      <c r="A334">
        <v>333</v>
      </c>
      <c r="B334" t="s">
        <v>604</v>
      </c>
      <c r="C334">
        <v>-12.379176984580401</v>
      </c>
      <c r="D334">
        <v>1474.22835393435</v>
      </c>
      <c r="E334">
        <v>-8.3970552808481196E-3</v>
      </c>
      <c r="F334">
        <v>0.99330019796973601</v>
      </c>
      <c r="G334">
        <v>-12.364188555410699</v>
      </c>
      <c r="H334">
        <v>2278.0326360347599</v>
      </c>
      <c r="I334">
        <v>-5.42757305572772E-3</v>
      </c>
      <c r="J334">
        <v>0.99566944451819595</v>
      </c>
      <c r="K334">
        <v>-13.2631616397131</v>
      </c>
      <c r="L334">
        <v>3202.8815353443601</v>
      </c>
      <c r="M334">
        <v>-4.1410091173687703E-3</v>
      </c>
      <c r="N334">
        <v>0.99669596220202605</v>
      </c>
      <c r="O334">
        <v>-12.394275904760701</v>
      </c>
      <c r="P334">
        <v>1473.64732336766</v>
      </c>
      <c r="Q334">
        <v>-8.4106120292313999E-3</v>
      </c>
      <c r="R334">
        <v>0.99328938163146197</v>
      </c>
      <c r="T334" t="str">
        <f t="shared" si="20"/>
        <v/>
      </c>
      <c r="U334" t="str">
        <f t="shared" si="21"/>
        <v/>
      </c>
      <c r="V334" t="str">
        <f t="shared" si="22"/>
        <v/>
      </c>
      <c r="W334" t="str">
        <f t="shared" si="23"/>
        <v/>
      </c>
    </row>
    <row r="335" spans="1:23" x14ac:dyDescent="0.25">
      <c r="A335">
        <v>334</v>
      </c>
      <c r="B335" t="s">
        <v>605</v>
      </c>
      <c r="C335">
        <v>-12.379176984580401</v>
      </c>
      <c r="D335">
        <v>1474.22835393435</v>
      </c>
      <c r="E335">
        <v>-8.39705528084813E-3</v>
      </c>
      <c r="F335">
        <v>0.99330019796973601</v>
      </c>
      <c r="G335">
        <v>-12.364188555410699</v>
      </c>
      <c r="H335">
        <v>2278.0326360347799</v>
      </c>
      <c r="I335">
        <v>-5.4275730557276696E-3</v>
      </c>
      <c r="J335">
        <v>0.99566944451819595</v>
      </c>
      <c r="K335">
        <v>-13.2631616397131</v>
      </c>
      <c r="L335">
        <v>3202.8815353443501</v>
      </c>
      <c r="M335">
        <v>-4.1410091173687798E-3</v>
      </c>
      <c r="N335">
        <v>0.99669596220202605</v>
      </c>
      <c r="O335">
        <v>-12.394275904760701</v>
      </c>
      <c r="P335">
        <v>1473.64732336765</v>
      </c>
      <c r="Q335">
        <v>-8.4106120292314294E-3</v>
      </c>
      <c r="R335">
        <v>0.99328938163146197</v>
      </c>
      <c r="T335" t="str">
        <f t="shared" si="20"/>
        <v/>
      </c>
      <c r="U335" t="str">
        <f t="shared" si="21"/>
        <v/>
      </c>
      <c r="V335" t="str">
        <f t="shared" si="22"/>
        <v/>
      </c>
      <c r="W335" t="str">
        <f t="shared" si="23"/>
        <v/>
      </c>
    </row>
    <row r="336" spans="1:23" x14ac:dyDescent="0.25">
      <c r="A336">
        <v>335</v>
      </c>
      <c r="B336" t="s">
        <v>606</v>
      </c>
      <c r="C336">
        <v>-12.379176984580401</v>
      </c>
      <c r="D336">
        <v>1474.22835393435</v>
      </c>
      <c r="E336">
        <v>-8.3970552808481196E-3</v>
      </c>
      <c r="F336">
        <v>0.99330019796973601</v>
      </c>
      <c r="G336">
        <v>-12.364188555410699</v>
      </c>
      <c r="H336">
        <v>2278.0326360347699</v>
      </c>
      <c r="I336">
        <v>-5.4275730557277E-3</v>
      </c>
      <c r="J336">
        <v>0.99566944451819595</v>
      </c>
      <c r="K336">
        <v>-13.263161639712999</v>
      </c>
      <c r="L336">
        <v>3202.8815353442901</v>
      </c>
      <c r="M336">
        <v>-4.1410091173688501E-3</v>
      </c>
      <c r="N336">
        <v>0.99669596220202605</v>
      </c>
      <c r="O336">
        <v>-12.394275904760599</v>
      </c>
      <c r="P336">
        <v>1473.64732336765</v>
      </c>
      <c r="Q336">
        <v>-8.4106120292314294E-3</v>
      </c>
      <c r="R336">
        <v>0.99328938163146197</v>
      </c>
      <c r="T336" t="str">
        <f t="shared" si="20"/>
        <v/>
      </c>
      <c r="U336" t="str">
        <f t="shared" si="21"/>
        <v/>
      </c>
      <c r="V336" t="str">
        <f t="shared" si="22"/>
        <v/>
      </c>
      <c r="W336" t="str">
        <f t="shared" si="23"/>
        <v/>
      </c>
    </row>
    <row r="337" spans="1:23" x14ac:dyDescent="0.25">
      <c r="A337">
        <v>336</v>
      </c>
      <c r="B337" t="s">
        <v>607</v>
      </c>
      <c r="C337">
        <v>-12.379176984580401</v>
      </c>
      <c r="D337">
        <v>1474.22835393435</v>
      </c>
      <c r="E337">
        <v>-8.3970552808481404E-3</v>
      </c>
      <c r="F337">
        <v>0.99330019796973601</v>
      </c>
      <c r="G337">
        <v>-12.364188555410699</v>
      </c>
      <c r="H337">
        <v>2278.0326360347599</v>
      </c>
      <c r="I337">
        <v>-5.4275730557277304E-3</v>
      </c>
      <c r="J337">
        <v>0.99566944451819595</v>
      </c>
      <c r="K337">
        <v>-13.2631616397131</v>
      </c>
      <c r="L337">
        <v>3202.8815353443401</v>
      </c>
      <c r="M337">
        <v>-4.1410091173687998E-3</v>
      </c>
      <c r="N337">
        <v>0.99669596220202605</v>
      </c>
      <c r="O337">
        <v>-12.394275904760599</v>
      </c>
      <c r="P337">
        <v>1473.64732336765</v>
      </c>
      <c r="Q337">
        <v>-8.4106120292313999E-3</v>
      </c>
      <c r="R337">
        <v>0.99328938163146197</v>
      </c>
      <c r="T337" t="str">
        <f t="shared" si="20"/>
        <v/>
      </c>
      <c r="U337" t="str">
        <f t="shared" si="21"/>
        <v/>
      </c>
      <c r="V337" t="str">
        <f t="shared" si="22"/>
        <v/>
      </c>
      <c r="W337" t="str">
        <f t="shared" si="23"/>
        <v/>
      </c>
    </row>
    <row r="338" spans="1:23" x14ac:dyDescent="0.25">
      <c r="A338">
        <v>337</v>
      </c>
      <c r="B338" t="s">
        <v>608</v>
      </c>
      <c r="C338">
        <v>-12.379176984580401</v>
      </c>
      <c r="D338">
        <v>1474.22835393434</v>
      </c>
      <c r="E338">
        <v>-8.3970552808481404E-3</v>
      </c>
      <c r="F338">
        <v>0.99330019796973601</v>
      </c>
      <c r="G338">
        <v>-12.364188555410699</v>
      </c>
      <c r="H338">
        <v>2278.0326360347599</v>
      </c>
      <c r="I338">
        <v>-5.42757305572772E-3</v>
      </c>
      <c r="J338">
        <v>0.99566944451819595</v>
      </c>
      <c r="K338">
        <v>-13.2631616397131</v>
      </c>
      <c r="L338">
        <v>3202.8815353443501</v>
      </c>
      <c r="M338">
        <v>-4.1410091173687902E-3</v>
      </c>
      <c r="N338">
        <v>0.99669596220202605</v>
      </c>
      <c r="O338">
        <v>-12.394275904760701</v>
      </c>
      <c r="P338">
        <v>1473.64732336766</v>
      </c>
      <c r="Q338">
        <v>-8.4106120292313895E-3</v>
      </c>
      <c r="R338">
        <v>0.99328938163146197</v>
      </c>
      <c r="T338" t="str">
        <f t="shared" si="20"/>
        <v/>
      </c>
      <c r="U338" t="str">
        <f t="shared" si="21"/>
        <v/>
      </c>
      <c r="V338" t="str">
        <f t="shared" si="22"/>
        <v/>
      </c>
      <c r="W338" t="str">
        <f t="shared" si="23"/>
        <v/>
      </c>
    </row>
    <row r="339" spans="1:23" x14ac:dyDescent="0.25">
      <c r="A339">
        <v>338</v>
      </c>
      <c r="B339" t="s">
        <v>609</v>
      </c>
      <c r="C339">
        <v>-12.379176984580401</v>
      </c>
      <c r="D339">
        <v>1474.22835393432</v>
      </c>
      <c r="E339">
        <v>-8.3970552808482705E-3</v>
      </c>
      <c r="F339">
        <v>0.99330019796973601</v>
      </c>
      <c r="G339">
        <v>-12.364188555410699</v>
      </c>
      <c r="H339">
        <v>2278.0326360347599</v>
      </c>
      <c r="I339">
        <v>-5.4275730557277104E-3</v>
      </c>
      <c r="J339">
        <v>0.99566944451819595</v>
      </c>
      <c r="K339">
        <v>-13.2631616397131</v>
      </c>
      <c r="L339">
        <v>3202.8815353443501</v>
      </c>
      <c r="M339">
        <v>-4.1410091173687798E-3</v>
      </c>
      <c r="N339">
        <v>0.99669596220202605</v>
      </c>
      <c r="O339">
        <v>-12.394275904760599</v>
      </c>
      <c r="P339">
        <v>1473.64732336765</v>
      </c>
      <c r="Q339">
        <v>-8.4106120292314398E-3</v>
      </c>
      <c r="R339">
        <v>0.99328938163146197</v>
      </c>
      <c r="T339" t="str">
        <f t="shared" si="20"/>
        <v/>
      </c>
      <c r="U339" t="str">
        <f t="shared" si="21"/>
        <v/>
      </c>
      <c r="V339" t="str">
        <f t="shared" si="22"/>
        <v/>
      </c>
      <c r="W339" t="str">
        <f t="shared" si="23"/>
        <v/>
      </c>
    </row>
    <row r="340" spans="1:23" x14ac:dyDescent="0.25">
      <c r="A340">
        <v>339</v>
      </c>
      <c r="B340" t="s">
        <v>610</v>
      </c>
      <c r="C340">
        <v>-12.3791769845805</v>
      </c>
      <c r="D340">
        <v>1474.22835393435</v>
      </c>
      <c r="E340">
        <v>-8.39705528084813E-3</v>
      </c>
      <c r="F340">
        <v>0.99330019796973601</v>
      </c>
      <c r="G340">
        <v>-12.364188555410699</v>
      </c>
      <c r="H340">
        <v>2278.0326360347599</v>
      </c>
      <c r="I340">
        <v>-5.4275730557277104E-3</v>
      </c>
      <c r="J340">
        <v>0.99566944451819595</v>
      </c>
      <c r="K340">
        <v>-13.2631616397131</v>
      </c>
      <c r="L340">
        <v>3202.8815353443401</v>
      </c>
      <c r="M340">
        <v>-4.1410091173687998E-3</v>
      </c>
      <c r="N340">
        <v>0.99669596220202605</v>
      </c>
      <c r="O340">
        <v>-12.394275904760599</v>
      </c>
      <c r="P340">
        <v>1473.64732336765</v>
      </c>
      <c r="Q340">
        <v>-8.4106120292314103E-3</v>
      </c>
      <c r="R340">
        <v>0.99328938163146197</v>
      </c>
      <c r="T340" t="str">
        <f t="shared" si="20"/>
        <v/>
      </c>
      <c r="U340" t="str">
        <f t="shared" si="21"/>
        <v/>
      </c>
      <c r="V340" t="str">
        <f t="shared" si="22"/>
        <v/>
      </c>
      <c r="W340" t="str">
        <f t="shared" si="23"/>
        <v/>
      </c>
    </row>
    <row r="341" spans="1:23" x14ac:dyDescent="0.25">
      <c r="A341">
        <v>340</v>
      </c>
      <c r="B341" t="s">
        <v>611</v>
      </c>
      <c r="C341">
        <v>-12.3791769845805</v>
      </c>
      <c r="D341">
        <v>1474.22835393435</v>
      </c>
      <c r="E341">
        <v>-8.39705528084813E-3</v>
      </c>
      <c r="F341">
        <v>0.99330019796973601</v>
      </c>
      <c r="G341">
        <v>-12.364188555410699</v>
      </c>
      <c r="H341">
        <v>2278.0326360347599</v>
      </c>
      <c r="I341">
        <v>-5.42757305572772E-3</v>
      </c>
      <c r="J341">
        <v>0.99566944451819595</v>
      </c>
      <c r="K341">
        <v>-13.2631616397131</v>
      </c>
      <c r="L341">
        <v>3202.8815353443501</v>
      </c>
      <c r="M341">
        <v>-4.1410091173687902E-3</v>
      </c>
      <c r="N341">
        <v>0.99669596220202605</v>
      </c>
      <c r="O341">
        <v>-12.394275904760599</v>
      </c>
      <c r="P341">
        <v>1473.64732336764</v>
      </c>
      <c r="Q341">
        <v>-8.4106120292314502E-3</v>
      </c>
      <c r="R341">
        <v>0.99328938163146197</v>
      </c>
      <c r="T341" t="str">
        <f t="shared" si="20"/>
        <v/>
      </c>
      <c r="U341" t="str">
        <f t="shared" si="21"/>
        <v/>
      </c>
      <c r="V341" t="str">
        <f t="shared" si="22"/>
        <v/>
      </c>
      <c r="W341" t="str">
        <f t="shared" si="23"/>
        <v/>
      </c>
    </row>
    <row r="342" spans="1:23" x14ac:dyDescent="0.25">
      <c r="A342">
        <v>341</v>
      </c>
      <c r="B342" t="s">
        <v>612</v>
      </c>
      <c r="C342">
        <v>-12.3791769845805</v>
      </c>
      <c r="D342">
        <v>1474.22835393434</v>
      </c>
      <c r="E342">
        <v>-8.3970552808481404E-3</v>
      </c>
      <c r="F342">
        <v>0.99330019796973601</v>
      </c>
      <c r="G342">
        <v>-12.364188555410699</v>
      </c>
      <c r="H342">
        <v>2278.0326360347599</v>
      </c>
      <c r="I342">
        <v>-5.4275730557277104E-3</v>
      </c>
      <c r="J342">
        <v>0.99566944451819595</v>
      </c>
      <c r="K342">
        <v>-13.2631616397131</v>
      </c>
      <c r="L342">
        <v>3202.8815353443501</v>
      </c>
      <c r="M342">
        <v>-4.1410091173687798E-3</v>
      </c>
      <c r="N342">
        <v>0.99669596220202605</v>
      </c>
      <c r="O342">
        <v>-12.394275904760599</v>
      </c>
      <c r="P342">
        <v>1473.64732336764</v>
      </c>
      <c r="Q342">
        <v>-8.4106120292314502E-3</v>
      </c>
      <c r="R342">
        <v>0.99328938163146197</v>
      </c>
      <c r="T342" t="str">
        <f t="shared" si="20"/>
        <v/>
      </c>
      <c r="U342" t="str">
        <f t="shared" si="21"/>
        <v/>
      </c>
      <c r="V342" t="str">
        <f t="shared" si="22"/>
        <v/>
      </c>
      <c r="W342" t="str">
        <f t="shared" si="23"/>
        <v/>
      </c>
    </row>
    <row r="343" spans="1:23" x14ac:dyDescent="0.25">
      <c r="A343">
        <v>342</v>
      </c>
      <c r="B343" t="s">
        <v>613</v>
      </c>
      <c r="C343">
        <v>-12.379176984580401</v>
      </c>
      <c r="D343">
        <v>1474.22835393432</v>
      </c>
      <c r="E343">
        <v>-8.3970552808482792E-3</v>
      </c>
      <c r="F343">
        <v>0.99330019796973601</v>
      </c>
      <c r="G343">
        <v>-12.364188555410699</v>
      </c>
      <c r="H343">
        <v>2278.0326360347599</v>
      </c>
      <c r="I343">
        <v>-5.42757305572772E-3</v>
      </c>
      <c r="J343">
        <v>0.99566944451819595</v>
      </c>
      <c r="K343">
        <v>-13.2631616397131</v>
      </c>
      <c r="L343">
        <v>3202.8815353443401</v>
      </c>
      <c r="M343">
        <v>-4.1410091173687902E-3</v>
      </c>
      <c r="N343">
        <v>0.99669596220202605</v>
      </c>
      <c r="O343">
        <v>-12.394275904760701</v>
      </c>
      <c r="P343">
        <v>1473.64732336766</v>
      </c>
      <c r="Q343">
        <v>-8.4106120292313895E-3</v>
      </c>
      <c r="R343">
        <v>0.99328938163146197</v>
      </c>
      <c r="T343" t="str">
        <f t="shared" si="20"/>
        <v/>
      </c>
      <c r="U343" t="str">
        <f t="shared" si="21"/>
        <v/>
      </c>
      <c r="V343" t="str">
        <f t="shared" si="22"/>
        <v/>
      </c>
      <c r="W343" t="str">
        <f t="shared" si="23"/>
        <v/>
      </c>
    </row>
    <row r="344" spans="1:23" x14ac:dyDescent="0.25">
      <c r="A344">
        <v>343</v>
      </c>
      <c r="B344" t="s">
        <v>614</v>
      </c>
      <c r="C344">
        <v>-12.379176984580401</v>
      </c>
      <c r="D344">
        <v>1474.22835393435</v>
      </c>
      <c r="E344">
        <v>-8.39705528084813E-3</v>
      </c>
      <c r="F344">
        <v>0.99330019796973601</v>
      </c>
      <c r="G344">
        <v>-12.364188555410699</v>
      </c>
      <c r="H344">
        <v>2278.0326360347599</v>
      </c>
      <c r="I344">
        <v>-5.4275730557277104E-3</v>
      </c>
      <c r="J344">
        <v>0.99566944451819595</v>
      </c>
      <c r="K344">
        <v>-13.2631616397131</v>
      </c>
      <c r="L344">
        <v>3202.8815353443201</v>
      </c>
      <c r="M344">
        <v>-4.1410091173688102E-3</v>
      </c>
      <c r="N344">
        <v>0.99669596220202605</v>
      </c>
      <c r="O344">
        <v>-12.394275904760701</v>
      </c>
      <c r="P344">
        <v>1473.64732336765</v>
      </c>
      <c r="Q344">
        <v>-8.4106120292314207E-3</v>
      </c>
      <c r="R344">
        <v>0.99328938163146197</v>
      </c>
      <c r="T344" t="str">
        <f t="shared" si="20"/>
        <v/>
      </c>
      <c r="U344" t="str">
        <f t="shared" si="21"/>
        <v/>
      </c>
      <c r="V344" t="str">
        <f t="shared" si="22"/>
        <v/>
      </c>
      <c r="W344" t="str">
        <f t="shared" si="23"/>
        <v/>
      </c>
    </row>
    <row r="345" spans="1:23" x14ac:dyDescent="0.25">
      <c r="A345">
        <v>344</v>
      </c>
      <c r="B345" t="s">
        <v>615</v>
      </c>
      <c r="C345">
        <v>-12.379176984580401</v>
      </c>
      <c r="D345">
        <v>1474.22835393432</v>
      </c>
      <c r="E345">
        <v>-8.3970552808482792E-3</v>
      </c>
      <c r="F345">
        <v>0.99330019796973601</v>
      </c>
      <c r="G345">
        <v>-12.364188555410699</v>
      </c>
      <c r="H345">
        <v>2278.0326360347599</v>
      </c>
      <c r="I345">
        <v>-5.4275730557277104E-3</v>
      </c>
      <c r="J345">
        <v>0.99566944451819595</v>
      </c>
      <c r="K345">
        <v>-13.2631616397131</v>
      </c>
      <c r="L345">
        <v>3202.8815353443501</v>
      </c>
      <c r="M345">
        <v>-4.1410091173687798E-3</v>
      </c>
      <c r="N345">
        <v>0.99669596220202605</v>
      </c>
      <c r="O345">
        <v>-12.394275904760701</v>
      </c>
      <c r="P345">
        <v>1473.64732336766</v>
      </c>
      <c r="Q345">
        <v>-8.4106120292313895E-3</v>
      </c>
      <c r="R345">
        <v>0.99328938163146197</v>
      </c>
      <c r="T345" t="str">
        <f t="shared" si="20"/>
        <v/>
      </c>
      <c r="U345" t="str">
        <f t="shared" si="21"/>
        <v/>
      </c>
      <c r="V345" t="str">
        <f t="shared" si="22"/>
        <v/>
      </c>
      <c r="W345" t="str">
        <f t="shared" si="23"/>
        <v/>
      </c>
    </row>
    <row r="346" spans="1:23" x14ac:dyDescent="0.25">
      <c r="A346">
        <v>345</v>
      </c>
      <c r="B346" t="s">
        <v>616</v>
      </c>
      <c r="C346">
        <v>-12.3791769845805</v>
      </c>
      <c r="D346">
        <v>1474.22835393435</v>
      </c>
      <c r="E346">
        <v>-8.3970552808481005E-3</v>
      </c>
      <c r="F346">
        <v>0.99330019796973601</v>
      </c>
      <c r="G346">
        <v>-12.364188555410699</v>
      </c>
      <c r="H346">
        <v>2278.0326360347699</v>
      </c>
      <c r="I346">
        <v>-5.4275730557277E-3</v>
      </c>
      <c r="J346">
        <v>0.99566944451819595</v>
      </c>
      <c r="K346">
        <v>-13.2631616397131</v>
      </c>
      <c r="L346">
        <v>3202.8815353443001</v>
      </c>
      <c r="M346">
        <v>-4.1410091173688301E-3</v>
      </c>
      <c r="N346">
        <v>0.99669596220202605</v>
      </c>
      <c r="O346">
        <v>-12.394275904760599</v>
      </c>
      <c r="P346">
        <v>1473.64732336764</v>
      </c>
      <c r="Q346">
        <v>-8.4106120292314693E-3</v>
      </c>
      <c r="R346">
        <v>0.99328938163146197</v>
      </c>
      <c r="T346" t="str">
        <f t="shared" si="20"/>
        <v/>
      </c>
      <c r="U346" t="str">
        <f t="shared" si="21"/>
        <v/>
      </c>
      <c r="V346" t="str">
        <f t="shared" si="22"/>
        <v/>
      </c>
      <c r="W346" t="str">
        <f t="shared" si="23"/>
        <v/>
      </c>
    </row>
    <row r="347" spans="1:23" x14ac:dyDescent="0.25">
      <c r="A347">
        <v>346</v>
      </c>
      <c r="B347" t="s">
        <v>617</v>
      </c>
      <c r="C347">
        <v>-12.3791769845805</v>
      </c>
      <c r="D347">
        <v>1474.22835393435</v>
      </c>
      <c r="E347">
        <v>-8.3970552808481005E-3</v>
      </c>
      <c r="F347">
        <v>0.99330019796973601</v>
      </c>
      <c r="G347">
        <v>-12.364188555410699</v>
      </c>
      <c r="H347">
        <v>2278.0326360347599</v>
      </c>
      <c r="I347">
        <v>-5.4275730557277304E-3</v>
      </c>
      <c r="J347">
        <v>0.99566944451819595</v>
      </c>
      <c r="K347">
        <v>-13.2631616397131</v>
      </c>
      <c r="L347">
        <v>3202.8815353443501</v>
      </c>
      <c r="M347">
        <v>-4.1410091173687798E-3</v>
      </c>
      <c r="N347">
        <v>0.99669596220202605</v>
      </c>
      <c r="O347">
        <v>-12.394275904760701</v>
      </c>
      <c r="P347">
        <v>1473.64732336765</v>
      </c>
      <c r="Q347">
        <v>-8.4106120292314294E-3</v>
      </c>
      <c r="R347">
        <v>0.99328938163146197</v>
      </c>
      <c r="T347" t="str">
        <f t="shared" si="20"/>
        <v/>
      </c>
      <c r="U347" t="str">
        <f t="shared" si="21"/>
        <v/>
      </c>
      <c r="V347" t="str">
        <f t="shared" si="22"/>
        <v/>
      </c>
      <c r="W347" t="str">
        <f t="shared" si="23"/>
        <v/>
      </c>
    </row>
    <row r="348" spans="1:23" x14ac:dyDescent="0.25">
      <c r="A348">
        <v>347</v>
      </c>
      <c r="B348" t="s">
        <v>618</v>
      </c>
      <c r="C348">
        <v>-12.3791769845805</v>
      </c>
      <c r="D348">
        <v>1474.22835393435</v>
      </c>
      <c r="E348">
        <v>-8.3970552808481091E-3</v>
      </c>
      <c r="F348">
        <v>0.99330019796973601</v>
      </c>
      <c r="G348">
        <v>-12.364188555410699</v>
      </c>
      <c r="H348">
        <v>2278.0326360347599</v>
      </c>
      <c r="I348">
        <v>-5.4275730557277104E-3</v>
      </c>
      <c r="J348">
        <v>0.99566944451819595</v>
      </c>
      <c r="K348">
        <v>-13.2631616397131</v>
      </c>
      <c r="L348">
        <v>3202.8815353443501</v>
      </c>
      <c r="M348">
        <v>-4.1410091173687798E-3</v>
      </c>
      <c r="N348">
        <v>0.99669596220202605</v>
      </c>
      <c r="O348">
        <v>-12.394275904760599</v>
      </c>
      <c r="P348">
        <v>1473.64732336765</v>
      </c>
      <c r="Q348">
        <v>-8.4106120292314294E-3</v>
      </c>
      <c r="R348">
        <v>0.99328938163146197</v>
      </c>
      <c r="T348" t="str">
        <f t="shared" si="20"/>
        <v/>
      </c>
      <c r="U348" t="str">
        <f t="shared" si="21"/>
        <v/>
      </c>
      <c r="V348" t="str">
        <f t="shared" si="22"/>
        <v/>
      </c>
      <c r="W348" t="str">
        <f t="shared" si="23"/>
        <v/>
      </c>
    </row>
    <row r="349" spans="1:23" x14ac:dyDescent="0.25">
      <c r="A349">
        <v>348</v>
      </c>
      <c r="B349" t="s">
        <v>619</v>
      </c>
      <c r="C349">
        <v>-12.3791769845805</v>
      </c>
      <c r="D349">
        <v>1474.22835393436</v>
      </c>
      <c r="E349">
        <v>-8.3970552808481005E-3</v>
      </c>
      <c r="F349">
        <v>0.99330019796973601</v>
      </c>
      <c r="G349">
        <v>-12.364188555410699</v>
      </c>
      <c r="H349">
        <v>2278.0326360347599</v>
      </c>
      <c r="I349">
        <v>-5.4275730557277104E-3</v>
      </c>
      <c r="J349">
        <v>0.99566944451819595</v>
      </c>
      <c r="K349">
        <v>-13.2631616397131</v>
      </c>
      <c r="L349">
        <v>3202.8815353443701</v>
      </c>
      <c r="M349">
        <v>-4.1410091173687599E-3</v>
      </c>
      <c r="N349">
        <v>0.99669596220202605</v>
      </c>
      <c r="O349">
        <v>-12.394275904760599</v>
      </c>
      <c r="P349">
        <v>1473.64732336765</v>
      </c>
      <c r="Q349">
        <v>-8.4106120292313999E-3</v>
      </c>
      <c r="R349">
        <v>0.99328938163146197</v>
      </c>
      <c r="T349" t="str">
        <f t="shared" si="20"/>
        <v/>
      </c>
      <c r="U349" t="str">
        <f t="shared" si="21"/>
        <v/>
      </c>
      <c r="V349" t="str">
        <f t="shared" si="22"/>
        <v/>
      </c>
      <c r="W349" t="str">
        <f t="shared" si="23"/>
        <v/>
      </c>
    </row>
    <row r="350" spans="1:23" x14ac:dyDescent="0.25">
      <c r="A350">
        <v>349</v>
      </c>
      <c r="B350" t="s">
        <v>620</v>
      </c>
      <c r="C350">
        <v>-12.3791769845805</v>
      </c>
      <c r="D350">
        <v>1474.22835393435</v>
      </c>
      <c r="E350">
        <v>-8.3970552808481091E-3</v>
      </c>
      <c r="F350">
        <v>0.99330019796973601</v>
      </c>
      <c r="G350">
        <v>-12.364188555410699</v>
      </c>
      <c r="H350">
        <v>2278.0326360347699</v>
      </c>
      <c r="I350">
        <v>-5.4275730557277E-3</v>
      </c>
      <c r="J350">
        <v>0.99566944451819595</v>
      </c>
      <c r="K350">
        <v>-13.2631616397131</v>
      </c>
      <c r="L350">
        <v>3202.8815353443201</v>
      </c>
      <c r="M350">
        <v>-4.1410091173688197E-3</v>
      </c>
      <c r="N350">
        <v>0.99669596220202605</v>
      </c>
      <c r="O350">
        <v>-12.394275904760599</v>
      </c>
      <c r="P350">
        <v>1473.64732336765</v>
      </c>
      <c r="Q350">
        <v>-8.4106120292314207E-3</v>
      </c>
      <c r="R350">
        <v>0.99328938163146197</v>
      </c>
      <c r="T350" t="str">
        <f t="shared" si="20"/>
        <v/>
      </c>
      <c r="U350" t="str">
        <f t="shared" si="21"/>
        <v/>
      </c>
      <c r="V350" t="str">
        <f t="shared" si="22"/>
        <v/>
      </c>
      <c r="W350" t="str">
        <f t="shared" si="23"/>
        <v/>
      </c>
    </row>
    <row r="351" spans="1:23" x14ac:dyDescent="0.25">
      <c r="A351">
        <v>350</v>
      </c>
      <c r="B351" t="s">
        <v>621</v>
      </c>
      <c r="C351">
        <v>-12.3791769845805</v>
      </c>
      <c r="D351">
        <v>1474.22835393434</v>
      </c>
      <c r="E351">
        <v>-8.3970552808481595E-3</v>
      </c>
      <c r="F351">
        <v>0.99330019796973601</v>
      </c>
      <c r="G351">
        <v>-12.364188555410699</v>
      </c>
      <c r="H351">
        <v>2278.0326360347599</v>
      </c>
      <c r="I351">
        <v>-5.42757305572772E-3</v>
      </c>
      <c r="J351">
        <v>0.99566944451819595</v>
      </c>
      <c r="K351">
        <v>-13.2631616397131</v>
      </c>
      <c r="L351">
        <v>3202.8815353443401</v>
      </c>
      <c r="M351">
        <v>-4.1410091173687902E-3</v>
      </c>
      <c r="N351">
        <v>0.99669596220202605</v>
      </c>
      <c r="O351">
        <v>-12.394275904760599</v>
      </c>
      <c r="P351">
        <v>1473.64732336765</v>
      </c>
      <c r="Q351">
        <v>-8.4106120292314103E-3</v>
      </c>
      <c r="R351">
        <v>0.99328938163146197</v>
      </c>
      <c r="T351" t="str">
        <f t="shared" si="20"/>
        <v/>
      </c>
      <c r="U351" t="str">
        <f t="shared" si="21"/>
        <v/>
      </c>
      <c r="V351" t="str">
        <f t="shared" si="22"/>
        <v/>
      </c>
      <c r="W351" t="str">
        <f t="shared" si="23"/>
        <v/>
      </c>
    </row>
    <row r="352" spans="1:23" x14ac:dyDescent="0.25">
      <c r="A352">
        <v>351</v>
      </c>
      <c r="B352" t="s">
        <v>622</v>
      </c>
      <c r="C352">
        <v>-12.3791769845805</v>
      </c>
      <c r="D352">
        <v>1474.22835393435</v>
      </c>
      <c r="E352">
        <v>-8.3970552808481091E-3</v>
      </c>
      <c r="F352">
        <v>0.99330019796973601</v>
      </c>
      <c r="G352">
        <v>-12.364188555410699</v>
      </c>
      <c r="H352">
        <v>2278.0326360347599</v>
      </c>
      <c r="I352">
        <v>-5.4275730557277104E-3</v>
      </c>
      <c r="J352">
        <v>0.99566944451819595</v>
      </c>
      <c r="K352">
        <v>-13.2631616397131</v>
      </c>
      <c r="L352">
        <v>3202.8815353443501</v>
      </c>
      <c r="M352">
        <v>-4.1410091173687798E-3</v>
      </c>
      <c r="N352">
        <v>0.99669596220202605</v>
      </c>
      <c r="O352">
        <v>-12.394275904760599</v>
      </c>
      <c r="P352">
        <v>1473.64732336765</v>
      </c>
      <c r="Q352">
        <v>-8.4106120292314294E-3</v>
      </c>
      <c r="R352">
        <v>0.99328938163146197</v>
      </c>
      <c r="T352" t="str">
        <f t="shared" si="20"/>
        <v/>
      </c>
      <c r="U352" t="str">
        <f t="shared" si="21"/>
        <v/>
      </c>
      <c r="V352" t="str">
        <f t="shared" si="22"/>
        <v/>
      </c>
      <c r="W352" t="str">
        <f t="shared" si="23"/>
        <v/>
      </c>
    </row>
    <row r="353" spans="1:23" x14ac:dyDescent="0.25">
      <c r="A353">
        <v>352</v>
      </c>
      <c r="B353" t="s">
        <v>623</v>
      </c>
      <c r="C353">
        <v>-12.3791769845805</v>
      </c>
      <c r="D353">
        <v>1474.22835393435</v>
      </c>
      <c r="E353">
        <v>-8.3970552808481196E-3</v>
      </c>
      <c r="F353">
        <v>0.99330019796973601</v>
      </c>
      <c r="G353">
        <v>-12.364188555410699</v>
      </c>
      <c r="H353">
        <v>2278.0326360347599</v>
      </c>
      <c r="I353">
        <v>-5.42757305572772E-3</v>
      </c>
      <c r="J353">
        <v>0.99566944451819595</v>
      </c>
      <c r="K353">
        <v>-13.2631616397131</v>
      </c>
      <c r="L353">
        <v>3202.8815353443501</v>
      </c>
      <c r="M353">
        <v>-4.1410091173687798E-3</v>
      </c>
      <c r="N353">
        <v>0.99669596220202605</v>
      </c>
      <c r="O353">
        <v>-12.394275904760701</v>
      </c>
      <c r="P353">
        <v>1473.64732336766</v>
      </c>
      <c r="Q353">
        <v>-8.4106120292313808E-3</v>
      </c>
      <c r="R353">
        <v>0.99328938163146197</v>
      </c>
      <c r="T353" t="str">
        <f t="shared" si="20"/>
        <v/>
      </c>
      <c r="U353" t="str">
        <f t="shared" si="21"/>
        <v/>
      </c>
      <c r="V353" t="str">
        <f t="shared" si="22"/>
        <v/>
      </c>
      <c r="W353" t="str">
        <f t="shared" si="23"/>
        <v/>
      </c>
    </row>
    <row r="354" spans="1:23" x14ac:dyDescent="0.25">
      <c r="A354">
        <v>353</v>
      </c>
      <c r="B354" t="s">
        <v>624</v>
      </c>
      <c r="C354">
        <v>-12.3791769845805</v>
      </c>
      <c r="D354">
        <v>1474.22835393435</v>
      </c>
      <c r="E354">
        <v>-8.3970552808481404E-3</v>
      </c>
      <c r="F354">
        <v>0.99330019796973601</v>
      </c>
      <c r="G354">
        <v>-12.364188555410699</v>
      </c>
      <c r="H354">
        <v>2278.0326360347599</v>
      </c>
      <c r="I354">
        <v>-5.42757305572772E-3</v>
      </c>
      <c r="J354">
        <v>0.99566944451819595</v>
      </c>
      <c r="K354">
        <v>-13.2631616397131</v>
      </c>
      <c r="L354">
        <v>3202.8815353443601</v>
      </c>
      <c r="M354">
        <v>-4.1410091173687798E-3</v>
      </c>
      <c r="N354">
        <v>0.99669596220202605</v>
      </c>
      <c r="O354">
        <v>-12.394275904760599</v>
      </c>
      <c r="P354">
        <v>1473.64732336764</v>
      </c>
      <c r="Q354">
        <v>-8.4106120292314606E-3</v>
      </c>
      <c r="R354">
        <v>0.99328938163146197</v>
      </c>
      <c r="T354" t="str">
        <f t="shared" si="20"/>
        <v/>
      </c>
      <c r="U354" t="str">
        <f t="shared" si="21"/>
        <v/>
      </c>
      <c r="V354" t="str">
        <f t="shared" si="22"/>
        <v/>
      </c>
      <c r="W354" t="str">
        <f t="shared" si="23"/>
        <v/>
      </c>
    </row>
    <row r="355" spans="1:23" x14ac:dyDescent="0.25">
      <c r="A355">
        <v>354</v>
      </c>
      <c r="B355" t="s">
        <v>625</v>
      </c>
      <c r="C355">
        <v>-12.3791769845805</v>
      </c>
      <c r="D355">
        <v>1474.22835393434</v>
      </c>
      <c r="E355">
        <v>-8.3970552808481508E-3</v>
      </c>
      <c r="F355">
        <v>0.99330019796973601</v>
      </c>
      <c r="G355">
        <v>-12.364188555410699</v>
      </c>
      <c r="H355">
        <v>2278.0326360347599</v>
      </c>
      <c r="I355">
        <v>-5.42757305572772E-3</v>
      </c>
      <c r="J355">
        <v>0.99566944451819595</v>
      </c>
      <c r="K355">
        <v>-13.2631616397131</v>
      </c>
      <c r="L355">
        <v>3202.8815353443401</v>
      </c>
      <c r="M355">
        <v>-4.1410091173687998E-3</v>
      </c>
      <c r="N355">
        <v>0.99669596220202605</v>
      </c>
      <c r="O355">
        <v>-12.394275904760701</v>
      </c>
      <c r="P355">
        <v>1473.64732336765</v>
      </c>
      <c r="Q355">
        <v>-8.4106120292314207E-3</v>
      </c>
      <c r="R355">
        <v>0.99328938163146197</v>
      </c>
      <c r="T355" t="str">
        <f t="shared" si="20"/>
        <v/>
      </c>
      <c r="U355" t="str">
        <f t="shared" si="21"/>
        <v/>
      </c>
      <c r="V355" t="str">
        <f t="shared" si="22"/>
        <v/>
      </c>
      <c r="W355" t="str">
        <f t="shared" si="23"/>
        <v/>
      </c>
    </row>
    <row r="356" spans="1:23" x14ac:dyDescent="0.25">
      <c r="A356">
        <v>355</v>
      </c>
      <c r="B356" t="s">
        <v>626</v>
      </c>
      <c r="C356">
        <v>-12.3791769845805</v>
      </c>
      <c r="D356">
        <v>1474.22835393434</v>
      </c>
      <c r="E356">
        <v>-8.3970552808481404E-3</v>
      </c>
      <c r="F356">
        <v>0.99330019796973601</v>
      </c>
      <c r="G356">
        <v>-12.364188555410699</v>
      </c>
      <c r="H356">
        <v>2278.0326360347599</v>
      </c>
      <c r="I356">
        <v>-5.42757305572772E-3</v>
      </c>
      <c r="J356">
        <v>0.99566944451819595</v>
      </c>
      <c r="K356">
        <v>-13.2631616397131</v>
      </c>
      <c r="L356">
        <v>3202.8815353443401</v>
      </c>
      <c r="M356">
        <v>-4.1410091173687902E-3</v>
      </c>
      <c r="N356">
        <v>0.99669596220202605</v>
      </c>
      <c r="O356">
        <v>-12.394275904760599</v>
      </c>
      <c r="P356">
        <v>1473.64732336765</v>
      </c>
      <c r="Q356">
        <v>-8.4106120292314103E-3</v>
      </c>
      <c r="R356">
        <v>0.99328938163146197</v>
      </c>
      <c r="T356" t="str">
        <f t="shared" si="20"/>
        <v/>
      </c>
      <c r="U356" t="str">
        <f t="shared" si="21"/>
        <v/>
      </c>
      <c r="V356" t="str">
        <f t="shared" si="22"/>
        <v/>
      </c>
      <c r="W356" t="str">
        <f t="shared" si="23"/>
        <v/>
      </c>
    </row>
    <row r="357" spans="1:23" x14ac:dyDescent="0.25">
      <c r="A357">
        <v>356</v>
      </c>
      <c r="B357" t="s">
        <v>627</v>
      </c>
      <c r="C357">
        <v>-12.379176984580401</v>
      </c>
      <c r="D357">
        <v>1474.22835393434</v>
      </c>
      <c r="E357">
        <v>-8.3970552808481404E-3</v>
      </c>
      <c r="F357">
        <v>0.99330019796973601</v>
      </c>
      <c r="G357">
        <v>-12.364188555410699</v>
      </c>
      <c r="H357">
        <v>2278.0326360347599</v>
      </c>
      <c r="I357">
        <v>-5.42757305572772E-3</v>
      </c>
      <c r="J357">
        <v>0.99566944451819595</v>
      </c>
      <c r="K357">
        <v>-13.263161639712999</v>
      </c>
      <c r="L357">
        <v>3202.8815353442901</v>
      </c>
      <c r="M357">
        <v>-4.1410091173688501E-3</v>
      </c>
      <c r="N357">
        <v>0.99669596220202605</v>
      </c>
      <c r="O357">
        <v>-12.394275904760599</v>
      </c>
      <c r="P357">
        <v>1473.64732336765</v>
      </c>
      <c r="Q357">
        <v>-8.4106120292314398E-3</v>
      </c>
      <c r="R357">
        <v>0.99328938163146197</v>
      </c>
      <c r="T357" t="str">
        <f t="shared" si="20"/>
        <v/>
      </c>
      <c r="U357" t="str">
        <f t="shared" si="21"/>
        <v/>
      </c>
      <c r="V357" t="str">
        <f t="shared" si="22"/>
        <v/>
      </c>
      <c r="W357" t="str">
        <f t="shared" si="23"/>
        <v/>
      </c>
    </row>
    <row r="358" spans="1:23" x14ac:dyDescent="0.25">
      <c r="A358">
        <v>357</v>
      </c>
      <c r="B358" t="s">
        <v>628</v>
      </c>
      <c r="C358">
        <v>-12.379176984580401</v>
      </c>
      <c r="D358">
        <v>1474.22835393432</v>
      </c>
      <c r="E358">
        <v>-8.3970552808482705E-3</v>
      </c>
      <c r="F358">
        <v>0.99330019796973601</v>
      </c>
      <c r="G358">
        <v>-12.364188555410699</v>
      </c>
      <c r="H358">
        <v>2278.0326360347699</v>
      </c>
      <c r="I358">
        <v>-5.4275730557277104E-3</v>
      </c>
      <c r="J358">
        <v>0.99566944451819595</v>
      </c>
      <c r="K358">
        <v>-13.2631616397131</v>
      </c>
      <c r="L358">
        <v>3202.8815353443501</v>
      </c>
      <c r="M358">
        <v>-4.1410091173687902E-3</v>
      </c>
      <c r="N358">
        <v>0.99669596220202605</v>
      </c>
      <c r="O358">
        <v>-12.394275904760701</v>
      </c>
      <c r="P358">
        <v>1473.64732336765</v>
      </c>
      <c r="Q358">
        <v>-8.4106120292313999E-3</v>
      </c>
      <c r="R358">
        <v>0.99328938163146197</v>
      </c>
      <c r="T358" t="str">
        <f t="shared" si="20"/>
        <v/>
      </c>
      <c r="U358" t="str">
        <f t="shared" si="21"/>
        <v/>
      </c>
      <c r="V358" t="str">
        <f t="shared" si="22"/>
        <v/>
      </c>
      <c r="W358" t="str">
        <f t="shared" si="23"/>
        <v/>
      </c>
    </row>
    <row r="359" spans="1:23" x14ac:dyDescent="0.25">
      <c r="A359">
        <v>358</v>
      </c>
      <c r="B359" t="s">
        <v>629</v>
      </c>
      <c r="C359">
        <v>-12.379176984580401</v>
      </c>
      <c r="D359">
        <v>1474.22835393431</v>
      </c>
      <c r="E359">
        <v>-8.3970552808482896E-3</v>
      </c>
      <c r="F359">
        <v>0.99330019796973601</v>
      </c>
      <c r="G359">
        <v>-12.364188555410699</v>
      </c>
      <c r="H359">
        <v>2278.0326360347599</v>
      </c>
      <c r="I359">
        <v>-5.42757305572772E-3</v>
      </c>
      <c r="J359">
        <v>0.99566944451819595</v>
      </c>
      <c r="K359">
        <v>-13.2631616397131</v>
      </c>
      <c r="L359">
        <v>3202.8815353443401</v>
      </c>
      <c r="M359">
        <v>-4.1410091173687998E-3</v>
      </c>
      <c r="N359">
        <v>0.99669596220202605</v>
      </c>
      <c r="O359">
        <v>-12.394275904760701</v>
      </c>
      <c r="P359">
        <v>1473.64732336765</v>
      </c>
      <c r="Q359">
        <v>-8.4106120292314103E-3</v>
      </c>
      <c r="R359">
        <v>0.99328938163146197</v>
      </c>
      <c r="T359" t="str">
        <f t="shared" si="20"/>
        <v/>
      </c>
      <c r="U359" t="str">
        <f t="shared" si="21"/>
        <v/>
      </c>
      <c r="V359" t="str">
        <f t="shared" si="22"/>
        <v/>
      </c>
      <c r="W359" t="str">
        <f t="shared" si="23"/>
        <v/>
      </c>
    </row>
    <row r="360" spans="1:23" x14ac:dyDescent="0.25">
      <c r="A360">
        <v>359</v>
      </c>
      <c r="B360" t="s">
        <v>630</v>
      </c>
      <c r="C360">
        <v>-12.379176984580401</v>
      </c>
      <c r="D360">
        <v>1474.22835393432</v>
      </c>
      <c r="E360">
        <v>-8.3970552808482705E-3</v>
      </c>
      <c r="F360">
        <v>0.99330019796973601</v>
      </c>
      <c r="G360">
        <v>-12.364188555410699</v>
      </c>
      <c r="H360">
        <v>2278.0326360347599</v>
      </c>
      <c r="I360">
        <v>-5.4275730557277304E-3</v>
      </c>
      <c r="J360">
        <v>0.99566944451819595</v>
      </c>
      <c r="K360">
        <v>-13.2631616397131</v>
      </c>
      <c r="L360">
        <v>3202.8815353443401</v>
      </c>
      <c r="M360">
        <v>-4.1410091173687998E-3</v>
      </c>
      <c r="N360">
        <v>0.99669596220202605</v>
      </c>
      <c r="O360">
        <v>-12.394275904760701</v>
      </c>
      <c r="P360">
        <v>1473.64732336765</v>
      </c>
      <c r="Q360">
        <v>-8.4106120292314207E-3</v>
      </c>
      <c r="R360">
        <v>0.99328938163146197</v>
      </c>
      <c r="T360" t="str">
        <f t="shared" si="20"/>
        <v/>
      </c>
      <c r="U360" t="str">
        <f t="shared" si="21"/>
        <v/>
      </c>
      <c r="V360" t="str">
        <f t="shared" si="22"/>
        <v/>
      </c>
      <c r="W360" t="str">
        <f t="shared" si="23"/>
        <v/>
      </c>
    </row>
    <row r="361" spans="1:23" x14ac:dyDescent="0.25">
      <c r="A361">
        <v>360</v>
      </c>
      <c r="B361" t="s">
        <v>631</v>
      </c>
      <c r="C361">
        <v>-12.379176984580401</v>
      </c>
      <c r="D361">
        <v>1474.22835393434</v>
      </c>
      <c r="E361">
        <v>-8.3970552808481404E-3</v>
      </c>
      <c r="F361">
        <v>0.99330019796973601</v>
      </c>
      <c r="G361">
        <v>-12.364188555410699</v>
      </c>
      <c r="H361">
        <v>2278.0326360347599</v>
      </c>
      <c r="I361">
        <v>-5.42757305572772E-3</v>
      </c>
      <c r="J361">
        <v>0.99566944451819595</v>
      </c>
      <c r="K361">
        <v>-13.2631616397131</v>
      </c>
      <c r="L361">
        <v>3202.8815353443501</v>
      </c>
      <c r="M361">
        <v>-4.1410091173687798E-3</v>
      </c>
      <c r="N361">
        <v>0.99669596220202605</v>
      </c>
      <c r="O361">
        <v>-12.394275904760701</v>
      </c>
      <c r="P361">
        <v>1473.64732336765</v>
      </c>
      <c r="Q361">
        <v>-8.4106120292314207E-3</v>
      </c>
      <c r="R361">
        <v>0.99328938163146197</v>
      </c>
      <c r="T361" t="str">
        <f t="shared" si="20"/>
        <v/>
      </c>
      <c r="U361" t="str">
        <f t="shared" si="21"/>
        <v/>
      </c>
      <c r="V361" t="str">
        <f t="shared" si="22"/>
        <v/>
      </c>
      <c r="W361" t="str">
        <f t="shared" si="23"/>
        <v/>
      </c>
    </row>
    <row r="362" spans="1:23" x14ac:dyDescent="0.25">
      <c r="A362">
        <v>361</v>
      </c>
      <c r="B362" t="s">
        <v>632</v>
      </c>
      <c r="C362">
        <v>-12.379176984580401</v>
      </c>
      <c r="D362">
        <v>1474.22835393433</v>
      </c>
      <c r="E362">
        <v>-8.3970552808481994E-3</v>
      </c>
      <c r="F362">
        <v>0.99330019796973601</v>
      </c>
      <c r="G362">
        <v>-12.364188555410699</v>
      </c>
      <c r="H362">
        <v>2278.0326360347699</v>
      </c>
      <c r="I362">
        <v>-5.4275730557277E-3</v>
      </c>
      <c r="J362">
        <v>0.99566944451819595</v>
      </c>
      <c r="K362">
        <v>-13.2631616397131</v>
      </c>
      <c r="L362">
        <v>3202.8815353443401</v>
      </c>
      <c r="M362">
        <v>-4.1410091173687902E-3</v>
      </c>
      <c r="N362">
        <v>0.99669596220202605</v>
      </c>
      <c r="O362">
        <v>-12.394275904760599</v>
      </c>
      <c r="P362">
        <v>1473.64732336765</v>
      </c>
      <c r="Q362">
        <v>-8.4106120292314294E-3</v>
      </c>
      <c r="R362">
        <v>0.99328938163146197</v>
      </c>
      <c r="T362" t="str">
        <f t="shared" si="20"/>
        <v/>
      </c>
      <c r="U362" t="str">
        <f t="shared" si="21"/>
        <v/>
      </c>
      <c r="V362" t="str">
        <f t="shared" si="22"/>
        <v/>
      </c>
      <c r="W362" t="str">
        <f t="shared" si="23"/>
        <v/>
      </c>
    </row>
    <row r="363" spans="1:23" x14ac:dyDescent="0.25">
      <c r="A363">
        <v>362</v>
      </c>
      <c r="B363" t="s">
        <v>633</v>
      </c>
      <c r="C363">
        <v>-12.379176984580401</v>
      </c>
      <c r="D363">
        <v>1474.22835393434</v>
      </c>
      <c r="E363">
        <v>-8.3970552808481404E-3</v>
      </c>
      <c r="F363">
        <v>0.99330019796973601</v>
      </c>
      <c r="G363">
        <v>-12.364188555410699</v>
      </c>
      <c r="H363">
        <v>2278.0326360347699</v>
      </c>
      <c r="I363">
        <v>-5.4275730557277104E-3</v>
      </c>
      <c r="J363">
        <v>0.99566944451819595</v>
      </c>
      <c r="K363">
        <v>-13.2631616397131</v>
      </c>
      <c r="L363">
        <v>3202.8815353443401</v>
      </c>
      <c r="M363">
        <v>-4.1410091173687998E-3</v>
      </c>
      <c r="N363">
        <v>0.99669596220202605</v>
      </c>
      <c r="O363">
        <v>-12.394275904760599</v>
      </c>
      <c r="P363">
        <v>1473.64732336765</v>
      </c>
      <c r="Q363">
        <v>-8.4106120292314294E-3</v>
      </c>
      <c r="R363">
        <v>0.99328938163146197</v>
      </c>
      <c r="T363" t="str">
        <f t="shared" si="20"/>
        <v/>
      </c>
      <c r="U363" t="str">
        <f t="shared" si="21"/>
        <v/>
      </c>
      <c r="V363" t="str">
        <f t="shared" si="22"/>
        <v/>
      </c>
      <c r="W363" t="str">
        <f t="shared" si="23"/>
        <v/>
      </c>
    </row>
    <row r="364" spans="1:23" x14ac:dyDescent="0.25">
      <c r="A364">
        <v>363</v>
      </c>
      <c r="B364" t="s">
        <v>634</v>
      </c>
      <c r="C364">
        <v>-12.3791769845805</v>
      </c>
      <c r="D364">
        <v>1474.22835393434</v>
      </c>
      <c r="E364">
        <v>-8.3970552808481699E-3</v>
      </c>
      <c r="F364">
        <v>0.99330019796973601</v>
      </c>
      <c r="G364">
        <v>-12.364188555410699</v>
      </c>
      <c r="H364">
        <v>2278.0326360347599</v>
      </c>
      <c r="I364">
        <v>-5.4275730557277304E-3</v>
      </c>
      <c r="J364">
        <v>0.99566944451819595</v>
      </c>
      <c r="K364">
        <v>-13.2631616397131</v>
      </c>
      <c r="L364">
        <v>3202.8815353443401</v>
      </c>
      <c r="M364">
        <v>-4.1410091173687902E-3</v>
      </c>
      <c r="N364">
        <v>0.99669596220202605</v>
      </c>
      <c r="O364">
        <v>-12.394275904760599</v>
      </c>
      <c r="P364">
        <v>1473.64732336764</v>
      </c>
      <c r="Q364">
        <v>-8.4106120292314797E-3</v>
      </c>
      <c r="R364">
        <v>0.99328938163146197</v>
      </c>
      <c r="T364" t="str">
        <f t="shared" si="20"/>
        <v/>
      </c>
      <c r="U364" t="str">
        <f t="shared" si="21"/>
        <v/>
      </c>
      <c r="V364" t="str">
        <f t="shared" si="22"/>
        <v/>
      </c>
      <c r="W364" t="str">
        <f t="shared" si="23"/>
        <v/>
      </c>
    </row>
    <row r="365" spans="1:23" x14ac:dyDescent="0.25">
      <c r="A365">
        <v>364</v>
      </c>
      <c r="B365" t="s">
        <v>635</v>
      </c>
      <c r="C365">
        <v>-12.379176984580401</v>
      </c>
      <c r="D365">
        <v>1474.22835393432</v>
      </c>
      <c r="E365">
        <v>-8.3970552808482705E-3</v>
      </c>
      <c r="F365">
        <v>0.99330019796973601</v>
      </c>
      <c r="G365">
        <v>-12.364188555410699</v>
      </c>
      <c r="H365">
        <v>2278.0326360347599</v>
      </c>
      <c r="I365">
        <v>-5.4275730557277304E-3</v>
      </c>
      <c r="J365">
        <v>0.99566944451819595</v>
      </c>
      <c r="K365">
        <v>-13.2631616397131</v>
      </c>
      <c r="L365">
        <v>3202.8815353443501</v>
      </c>
      <c r="M365">
        <v>-4.1410091173687798E-3</v>
      </c>
      <c r="N365">
        <v>0.99669596220202605</v>
      </c>
      <c r="O365">
        <v>-12.394275904760599</v>
      </c>
      <c r="P365">
        <v>1473.64732336764</v>
      </c>
      <c r="Q365">
        <v>-8.4106120292314797E-3</v>
      </c>
      <c r="R365">
        <v>0.99328938163146197</v>
      </c>
      <c r="T365" t="str">
        <f t="shared" si="20"/>
        <v/>
      </c>
      <c r="U365" t="str">
        <f t="shared" si="21"/>
        <v/>
      </c>
      <c r="V365" t="str">
        <f t="shared" si="22"/>
        <v/>
      </c>
      <c r="W365" t="str">
        <f t="shared" si="23"/>
        <v/>
      </c>
    </row>
    <row r="366" spans="1:23" x14ac:dyDescent="0.25">
      <c r="A366">
        <v>365</v>
      </c>
      <c r="B366" t="s">
        <v>636</v>
      </c>
      <c r="C366">
        <v>-12.379176984580401</v>
      </c>
      <c r="D366">
        <v>1474.22835393435</v>
      </c>
      <c r="E366">
        <v>-8.39705528084813E-3</v>
      </c>
      <c r="F366">
        <v>0.99330019796973601</v>
      </c>
      <c r="G366">
        <v>-12.364188555410699</v>
      </c>
      <c r="H366">
        <v>2278.0326360347599</v>
      </c>
      <c r="I366">
        <v>-5.42757305572772E-3</v>
      </c>
      <c r="J366">
        <v>0.99566944451819595</v>
      </c>
      <c r="K366">
        <v>-13.2631616397131</v>
      </c>
      <c r="L366">
        <v>3202.8815353443401</v>
      </c>
      <c r="M366">
        <v>-4.1410091173687902E-3</v>
      </c>
      <c r="N366">
        <v>0.99669596220202605</v>
      </c>
      <c r="O366">
        <v>-12.394275904760599</v>
      </c>
      <c r="P366">
        <v>1473.64732336765</v>
      </c>
      <c r="Q366">
        <v>-8.4106120292314294E-3</v>
      </c>
      <c r="R366">
        <v>0.99328938163146197</v>
      </c>
      <c r="T366" t="str">
        <f t="shared" si="20"/>
        <v/>
      </c>
      <c r="U366" t="str">
        <f t="shared" si="21"/>
        <v/>
      </c>
      <c r="V366" t="str">
        <f t="shared" si="22"/>
        <v/>
      </c>
      <c r="W366" t="str">
        <f t="shared" si="23"/>
        <v/>
      </c>
    </row>
    <row r="367" spans="1:23" x14ac:dyDescent="0.25">
      <c r="A367">
        <v>366</v>
      </c>
      <c r="B367" t="s">
        <v>637</v>
      </c>
      <c r="C367">
        <v>-12.379176984580401</v>
      </c>
      <c r="D367">
        <v>1474.22835393435</v>
      </c>
      <c r="E367">
        <v>-8.39705528084813E-3</v>
      </c>
      <c r="F367">
        <v>0.99330019796973601</v>
      </c>
      <c r="G367">
        <v>-12.3641885554106</v>
      </c>
      <c r="H367">
        <v>2278.0326360347499</v>
      </c>
      <c r="I367">
        <v>-5.4275730557277503E-3</v>
      </c>
      <c r="J367">
        <v>0.99566944451819595</v>
      </c>
      <c r="K367">
        <v>-13.2631616397131</v>
      </c>
      <c r="L367">
        <v>3202.8815353443401</v>
      </c>
      <c r="M367">
        <v>-4.1410091173687902E-3</v>
      </c>
      <c r="N367">
        <v>0.99669596220202605</v>
      </c>
      <c r="O367">
        <v>-12.394275904760599</v>
      </c>
      <c r="P367">
        <v>1473.64732336766</v>
      </c>
      <c r="Q367">
        <v>-8.4106120292313895E-3</v>
      </c>
      <c r="R367">
        <v>0.99328938163146197</v>
      </c>
      <c r="T367" t="str">
        <f t="shared" si="20"/>
        <v/>
      </c>
      <c r="U367" t="str">
        <f t="shared" si="21"/>
        <v/>
      </c>
      <c r="V367" t="str">
        <f t="shared" si="22"/>
        <v/>
      </c>
      <c r="W367" t="str">
        <f t="shared" si="23"/>
        <v/>
      </c>
    </row>
    <row r="368" spans="1:23" x14ac:dyDescent="0.25">
      <c r="A368">
        <v>367</v>
      </c>
      <c r="B368" t="s">
        <v>638</v>
      </c>
      <c r="C368">
        <v>-12.379176984580401</v>
      </c>
      <c r="D368">
        <v>1474.22835393432</v>
      </c>
      <c r="E368">
        <v>-8.3970552808482497E-3</v>
      </c>
      <c r="F368">
        <v>0.99330019796973601</v>
      </c>
      <c r="G368">
        <v>-12.364188555410699</v>
      </c>
      <c r="H368">
        <v>2278.0326360347699</v>
      </c>
      <c r="I368">
        <v>-5.4275730557277104E-3</v>
      </c>
      <c r="J368">
        <v>0.99566944451819595</v>
      </c>
      <c r="K368">
        <v>-13.2631616397131</v>
      </c>
      <c r="L368">
        <v>3202.8815353443401</v>
      </c>
      <c r="M368">
        <v>-4.1410091173687998E-3</v>
      </c>
      <c r="N368">
        <v>0.99669596220202605</v>
      </c>
      <c r="O368">
        <v>-12.394275904760701</v>
      </c>
      <c r="P368">
        <v>1473.64732336765</v>
      </c>
      <c r="Q368">
        <v>-8.4106120292314294E-3</v>
      </c>
      <c r="R368">
        <v>0.99328938163146197</v>
      </c>
      <c r="T368" t="str">
        <f t="shared" si="20"/>
        <v/>
      </c>
      <c r="U368" t="str">
        <f t="shared" si="21"/>
        <v/>
      </c>
      <c r="V368" t="str">
        <f t="shared" si="22"/>
        <v/>
      </c>
      <c r="W368" t="str">
        <f t="shared" si="23"/>
        <v/>
      </c>
    </row>
    <row r="369" spans="1:23" x14ac:dyDescent="0.25">
      <c r="A369">
        <v>368</v>
      </c>
      <c r="B369" t="s">
        <v>639</v>
      </c>
      <c r="C369">
        <v>-12.3791769845805</v>
      </c>
      <c r="D369">
        <v>1474.22835393435</v>
      </c>
      <c r="E369">
        <v>-8.3970552808481404E-3</v>
      </c>
      <c r="F369">
        <v>0.99330019796973601</v>
      </c>
      <c r="G369">
        <v>-12.364188555410699</v>
      </c>
      <c r="H369">
        <v>2278.0326360348099</v>
      </c>
      <c r="I369">
        <v>-5.4275730557276098E-3</v>
      </c>
      <c r="J369">
        <v>0.99566944451819595</v>
      </c>
      <c r="K369">
        <v>-13.2631616397131</v>
      </c>
      <c r="L369">
        <v>3202.8815353443501</v>
      </c>
      <c r="M369">
        <v>-4.1410091173687902E-3</v>
      </c>
      <c r="N369">
        <v>0.99669596220202605</v>
      </c>
      <c r="O369">
        <v>-12.394275904760599</v>
      </c>
      <c r="P369">
        <v>1473.64732336765</v>
      </c>
      <c r="Q369">
        <v>-8.4106120292314103E-3</v>
      </c>
      <c r="R369">
        <v>0.99328938163146197</v>
      </c>
      <c r="T369" t="str">
        <f t="shared" si="20"/>
        <v/>
      </c>
      <c r="U369" t="str">
        <f t="shared" si="21"/>
        <v/>
      </c>
      <c r="V369" t="str">
        <f t="shared" si="22"/>
        <v/>
      </c>
      <c r="W369" t="str">
        <f t="shared" si="23"/>
        <v/>
      </c>
    </row>
    <row r="370" spans="1:23" x14ac:dyDescent="0.25">
      <c r="A370">
        <v>369</v>
      </c>
      <c r="B370" t="s">
        <v>640</v>
      </c>
      <c r="C370">
        <v>-12.379176984580401</v>
      </c>
      <c r="D370">
        <v>1474.22835393435</v>
      </c>
      <c r="E370">
        <v>-8.39705528084813E-3</v>
      </c>
      <c r="F370">
        <v>0.99330019796973601</v>
      </c>
      <c r="G370">
        <v>-12.364188555410699</v>
      </c>
      <c r="H370">
        <v>2278.0326360347499</v>
      </c>
      <c r="I370">
        <v>-5.4275730557277304E-3</v>
      </c>
      <c r="J370">
        <v>0.99566944451819595</v>
      </c>
      <c r="K370">
        <v>-13.2631616397131</v>
      </c>
      <c r="L370">
        <v>3202.8815353443501</v>
      </c>
      <c r="M370">
        <v>-4.1410091173687902E-3</v>
      </c>
      <c r="N370">
        <v>0.99669596220202605</v>
      </c>
      <c r="O370">
        <v>-12.394275904760701</v>
      </c>
      <c r="P370">
        <v>1473.64732336765</v>
      </c>
      <c r="Q370">
        <v>-8.4106120292314207E-3</v>
      </c>
      <c r="R370">
        <v>0.99328938163146197</v>
      </c>
      <c r="T370" t="str">
        <f t="shared" si="20"/>
        <v/>
      </c>
      <c r="U370" t="str">
        <f t="shared" si="21"/>
        <v/>
      </c>
      <c r="V370" t="str">
        <f t="shared" si="22"/>
        <v/>
      </c>
      <c r="W370" t="str">
        <f t="shared" si="23"/>
        <v/>
      </c>
    </row>
    <row r="371" spans="1:23" x14ac:dyDescent="0.25">
      <c r="A371">
        <v>370</v>
      </c>
      <c r="B371" t="s">
        <v>641</v>
      </c>
      <c r="C371">
        <v>-12.379176984580401</v>
      </c>
      <c r="D371">
        <v>1474.22835393435</v>
      </c>
      <c r="E371">
        <v>-8.39705528084813E-3</v>
      </c>
      <c r="F371">
        <v>0.99330019796973601</v>
      </c>
      <c r="G371">
        <v>-12.364188555410699</v>
      </c>
      <c r="H371">
        <v>2278.0326360347599</v>
      </c>
      <c r="I371">
        <v>-5.42757305572772E-3</v>
      </c>
      <c r="J371">
        <v>0.99566944451819595</v>
      </c>
      <c r="K371">
        <v>-13.2631616397131</v>
      </c>
      <c r="L371">
        <v>3202.8815353443501</v>
      </c>
      <c r="M371">
        <v>-4.1410091173687902E-3</v>
      </c>
      <c r="N371">
        <v>0.99669596220202605</v>
      </c>
      <c r="O371">
        <v>-12.394275904760599</v>
      </c>
      <c r="P371">
        <v>1473.64732336764</v>
      </c>
      <c r="Q371">
        <v>-8.4106120292314797E-3</v>
      </c>
      <c r="R371">
        <v>0.99328938163146197</v>
      </c>
      <c r="T371" t="str">
        <f t="shared" si="20"/>
        <v/>
      </c>
      <c r="U371" t="str">
        <f t="shared" si="21"/>
        <v/>
      </c>
      <c r="V371" t="str">
        <f t="shared" si="22"/>
        <v/>
      </c>
      <c r="W371" t="str">
        <f t="shared" si="23"/>
        <v/>
      </c>
    </row>
    <row r="372" spans="1:23" x14ac:dyDescent="0.25">
      <c r="A372">
        <v>371</v>
      </c>
      <c r="B372" t="s">
        <v>642</v>
      </c>
      <c r="C372">
        <v>-12.3791769845805</v>
      </c>
      <c r="D372">
        <v>1474.22835393435</v>
      </c>
      <c r="E372">
        <v>-8.3970552808481404E-3</v>
      </c>
      <c r="F372">
        <v>0.99330019796973601</v>
      </c>
      <c r="G372">
        <v>-12.364188555410699</v>
      </c>
      <c r="H372">
        <v>2278.0326360347799</v>
      </c>
      <c r="I372">
        <v>-5.4275730557276801E-3</v>
      </c>
      <c r="J372">
        <v>0.99566944451819595</v>
      </c>
      <c r="K372">
        <v>-13.2631616397131</v>
      </c>
      <c r="L372">
        <v>3202.8815353443501</v>
      </c>
      <c r="M372">
        <v>-4.1410091173687798E-3</v>
      </c>
      <c r="N372">
        <v>0.99669596220202605</v>
      </c>
      <c r="O372">
        <v>-12.394275904760701</v>
      </c>
      <c r="P372">
        <v>1473.64732336765</v>
      </c>
      <c r="Q372">
        <v>-8.4106120292314294E-3</v>
      </c>
      <c r="R372">
        <v>0.99328938163146197</v>
      </c>
      <c r="T372" t="str">
        <f t="shared" si="20"/>
        <v/>
      </c>
      <c r="U372" t="str">
        <f t="shared" si="21"/>
        <v/>
      </c>
      <c r="V372" t="str">
        <f t="shared" si="22"/>
        <v/>
      </c>
      <c r="W372" t="str">
        <f t="shared" si="23"/>
        <v/>
      </c>
    </row>
    <row r="373" spans="1:23" x14ac:dyDescent="0.25">
      <c r="A373">
        <v>372</v>
      </c>
      <c r="B373" t="s">
        <v>643</v>
      </c>
      <c r="C373">
        <v>-12.3791769845805</v>
      </c>
      <c r="D373">
        <v>1474.22835393435</v>
      </c>
      <c r="E373">
        <v>-8.3970552808481091E-3</v>
      </c>
      <c r="F373">
        <v>0.99330019796973601</v>
      </c>
      <c r="G373">
        <v>-12.364188555410699</v>
      </c>
      <c r="H373">
        <v>2278.0326360347699</v>
      </c>
      <c r="I373">
        <v>-5.4275730557277E-3</v>
      </c>
      <c r="J373">
        <v>0.99566944451819595</v>
      </c>
      <c r="K373">
        <v>-13.2631616397131</v>
      </c>
      <c r="L373">
        <v>3202.8815353443401</v>
      </c>
      <c r="M373">
        <v>-4.1410091173687902E-3</v>
      </c>
      <c r="N373">
        <v>0.99669596220202605</v>
      </c>
      <c r="O373">
        <v>-12.394275904760701</v>
      </c>
      <c r="P373">
        <v>1473.64732336765</v>
      </c>
      <c r="Q373">
        <v>-8.4106120292314207E-3</v>
      </c>
      <c r="R373">
        <v>0.99328938163146197</v>
      </c>
      <c r="T373" t="str">
        <f t="shared" si="20"/>
        <v/>
      </c>
      <c r="U373" t="str">
        <f t="shared" si="21"/>
        <v/>
      </c>
      <c r="V373" t="str">
        <f t="shared" si="22"/>
        <v/>
      </c>
      <c r="W373" t="str">
        <f t="shared" si="23"/>
        <v/>
      </c>
    </row>
    <row r="374" spans="1:23" x14ac:dyDescent="0.25">
      <c r="A374">
        <v>373</v>
      </c>
      <c r="B374" t="s">
        <v>644</v>
      </c>
      <c r="C374">
        <v>-12.3791769845805</v>
      </c>
      <c r="D374">
        <v>1474.22835393435</v>
      </c>
      <c r="E374">
        <v>-8.3970552808481091E-3</v>
      </c>
      <c r="F374">
        <v>0.99330019796973601</v>
      </c>
      <c r="G374">
        <v>-12.364188555410699</v>
      </c>
      <c r="H374">
        <v>2278.0326360347599</v>
      </c>
      <c r="I374">
        <v>-5.42757305572772E-3</v>
      </c>
      <c r="J374">
        <v>0.99566944451819595</v>
      </c>
      <c r="K374">
        <v>-13.2631616397131</v>
      </c>
      <c r="L374">
        <v>3202.8815353443501</v>
      </c>
      <c r="M374">
        <v>-4.1410091173687798E-3</v>
      </c>
      <c r="N374">
        <v>0.99669596220202605</v>
      </c>
      <c r="O374">
        <v>-12.394275904760599</v>
      </c>
      <c r="P374">
        <v>1473.64732336764</v>
      </c>
      <c r="Q374">
        <v>-8.4106120292314797E-3</v>
      </c>
      <c r="R374">
        <v>0.99328938163146197</v>
      </c>
      <c r="T374" t="str">
        <f t="shared" si="20"/>
        <v/>
      </c>
      <c r="U374" t="str">
        <f t="shared" si="21"/>
        <v/>
      </c>
      <c r="V374" t="str">
        <f t="shared" si="22"/>
        <v/>
      </c>
      <c r="W374" t="str">
        <f t="shared" si="23"/>
        <v/>
      </c>
    </row>
    <row r="375" spans="1:23" x14ac:dyDescent="0.25">
      <c r="A375">
        <v>374</v>
      </c>
      <c r="B375" t="s">
        <v>645</v>
      </c>
      <c r="C375">
        <v>-12.3791769845805</v>
      </c>
      <c r="D375">
        <v>1474.22835393435</v>
      </c>
      <c r="E375">
        <v>-8.3970552808481404E-3</v>
      </c>
      <c r="F375">
        <v>0.99330019796973601</v>
      </c>
      <c r="G375">
        <v>-12.364188555410699</v>
      </c>
      <c r="H375">
        <v>2278.0326360347599</v>
      </c>
      <c r="I375">
        <v>-5.4275730557277104E-3</v>
      </c>
      <c r="J375">
        <v>0.99566944451819595</v>
      </c>
      <c r="K375">
        <v>-13.2631616397131</v>
      </c>
      <c r="L375">
        <v>3202.8815353443501</v>
      </c>
      <c r="M375">
        <v>-4.1410091173687902E-3</v>
      </c>
      <c r="N375">
        <v>0.99669596220202605</v>
      </c>
      <c r="O375">
        <v>-12.394275904760701</v>
      </c>
      <c r="P375">
        <v>1473.64732336765</v>
      </c>
      <c r="Q375">
        <v>-8.4106120292314207E-3</v>
      </c>
      <c r="R375">
        <v>0.99328938163146197</v>
      </c>
      <c r="T375" t="str">
        <f t="shared" si="20"/>
        <v/>
      </c>
      <c r="U375" t="str">
        <f t="shared" si="21"/>
        <v/>
      </c>
      <c r="V375" t="str">
        <f t="shared" si="22"/>
        <v/>
      </c>
      <c r="W375" t="str">
        <f t="shared" si="23"/>
        <v/>
      </c>
    </row>
    <row r="376" spans="1:23" x14ac:dyDescent="0.25">
      <c r="A376">
        <v>375</v>
      </c>
      <c r="B376" t="s">
        <v>646</v>
      </c>
      <c r="C376">
        <v>-12.379176984580401</v>
      </c>
      <c r="D376">
        <v>1474.22835393432</v>
      </c>
      <c r="E376">
        <v>-8.3970552808482497E-3</v>
      </c>
      <c r="F376">
        <v>0.99330019796973601</v>
      </c>
      <c r="G376">
        <v>-12.364188555410699</v>
      </c>
      <c r="H376">
        <v>2278.0326360347599</v>
      </c>
      <c r="I376">
        <v>-5.4275730557277104E-3</v>
      </c>
      <c r="J376">
        <v>0.99566944451819595</v>
      </c>
      <c r="K376">
        <v>-13.2631616397131</v>
      </c>
      <c r="L376">
        <v>3202.8815353443501</v>
      </c>
      <c r="M376">
        <v>-4.1410091173687798E-3</v>
      </c>
      <c r="N376">
        <v>0.99669596220202605</v>
      </c>
      <c r="O376">
        <v>-12.394275904760599</v>
      </c>
      <c r="P376">
        <v>1473.64732336765</v>
      </c>
      <c r="Q376">
        <v>-8.4106120292314294E-3</v>
      </c>
      <c r="R376">
        <v>0.99328938163146197</v>
      </c>
      <c r="T376" t="str">
        <f t="shared" si="20"/>
        <v/>
      </c>
      <c r="U376" t="str">
        <f t="shared" si="21"/>
        <v/>
      </c>
      <c r="V376" t="str">
        <f t="shared" si="22"/>
        <v/>
      </c>
      <c r="W376" t="str">
        <f t="shared" si="23"/>
        <v/>
      </c>
    </row>
    <row r="377" spans="1:23" x14ac:dyDescent="0.25">
      <c r="A377">
        <v>376</v>
      </c>
      <c r="B377" t="s">
        <v>647</v>
      </c>
      <c r="C377">
        <v>-12.379176984580401</v>
      </c>
      <c r="D377">
        <v>1474.22835393434</v>
      </c>
      <c r="E377">
        <v>-8.3970552808481404E-3</v>
      </c>
      <c r="F377">
        <v>0.99330019796973601</v>
      </c>
      <c r="G377">
        <v>-12.364188555410699</v>
      </c>
      <c r="H377">
        <v>2278.0326360347599</v>
      </c>
      <c r="I377">
        <v>-5.42757305572772E-3</v>
      </c>
      <c r="J377">
        <v>0.99566944451819595</v>
      </c>
      <c r="K377">
        <v>-13.2631616397131</v>
      </c>
      <c r="L377">
        <v>3202.8815353443601</v>
      </c>
      <c r="M377">
        <v>-4.1410091173687798E-3</v>
      </c>
      <c r="N377">
        <v>0.99669596220202605</v>
      </c>
      <c r="O377">
        <v>-12.394275904760599</v>
      </c>
      <c r="P377">
        <v>1473.64732336765</v>
      </c>
      <c r="Q377">
        <v>-8.4106120292314294E-3</v>
      </c>
      <c r="R377">
        <v>0.99328938163146197</v>
      </c>
      <c r="T377" t="str">
        <f t="shared" si="20"/>
        <v/>
      </c>
      <c r="U377" t="str">
        <f t="shared" si="21"/>
        <v/>
      </c>
      <c r="V377" t="str">
        <f t="shared" si="22"/>
        <v/>
      </c>
      <c r="W377" t="str">
        <f t="shared" si="23"/>
        <v/>
      </c>
    </row>
    <row r="378" spans="1:23" x14ac:dyDescent="0.25">
      <c r="A378">
        <v>377</v>
      </c>
      <c r="B378" t="s">
        <v>648</v>
      </c>
      <c r="C378">
        <v>-12.379176984580401</v>
      </c>
      <c r="D378">
        <v>1474.22835393435</v>
      </c>
      <c r="E378">
        <v>-8.39705528084813E-3</v>
      </c>
      <c r="F378">
        <v>0.99330019796973601</v>
      </c>
      <c r="G378">
        <v>-12.364188555410699</v>
      </c>
      <c r="H378">
        <v>2278.0326360347599</v>
      </c>
      <c r="I378">
        <v>-5.42757305572772E-3</v>
      </c>
      <c r="J378">
        <v>0.99566944451819595</v>
      </c>
      <c r="K378">
        <v>-13.2631616397131</v>
      </c>
      <c r="L378">
        <v>3202.8815353443401</v>
      </c>
      <c r="M378">
        <v>-4.1410091173687902E-3</v>
      </c>
      <c r="N378">
        <v>0.99669596220202605</v>
      </c>
      <c r="O378">
        <v>-12.394275904760599</v>
      </c>
      <c r="P378">
        <v>1473.64732336764</v>
      </c>
      <c r="Q378">
        <v>-8.4106120292314606E-3</v>
      </c>
      <c r="R378">
        <v>0.99328938163146197</v>
      </c>
      <c r="T378" t="str">
        <f t="shared" si="20"/>
        <v/>
      </c>
      <c r="U378" t="str">
        <f t="shared" si="21"/>
        <v/>
      </c>
      <c r="V378" t="str">
        <f t="shared" si="22"/>
        <v/>
      </c>
      <c r="W378" t="str">
        <f t="shared" si="23"/>
        <v/>
      </c>
    </row>
    <row r="379" spans="1:23" x14ac:dyDescent="0.25">
      <c r="A379">
        <v>378</v>
      </c>
      <c r="B379" t="s">
        <v>649</v>
      </c>
      <c r="C379">
        <v>-12.3791769845805</v>
      </c>
      <c r="D379">
        <v>1474.22835393434</v>
      </c>
      <c r="E379">
        <v>-8.3970552808481699E-3</v>
      </c>
      <c r="F379">
        <v>0.99330019796973601</v>
      </c>
      <c r="G379">
        <v>-12.364188555410699</v>
      </c>
      <c r="H379">
        <v>2278.0326360347599</v>
      </c>
      <c r="I379">
        <v>-5.42757305572772E-3</v>
      </c>
      <c r="J379">
        <v>0.99566944451819595</v>
      </c>
      <c r="K379">
        <v>-13.2631616397131</v>
      </c>
      <c r="L379">
        <v>3202.8815353443401</v>
      </c>
      <c r="M379">
        <v>-4.1410091173687902E-3</v>
      </c>
      <c r="N379">
        <v>0.99669596220202605</v>
      </c>
      <c r="O379">
        <v>-12.394275904760701</v>
      </c>
      <c r="P379">
        <v>1473.64732336765</v>
      </c>
      <c r="Q379">
        <v>-8.4106120292314207E-3</v>
      </c>
      <c r="R379">
        <v>0.99328938163146197</v>
      </c>
      <c r="T379" t="str">
        <f t="shared" si="20"/>
        <v/>
      </c>
      <c r="U379" t="str">
        <f t="shared" si="21"/>
        <v/>
      </c>
      <c r="V379" t="str">
        <f t="shared" si="22"/>
        <v/>
      </c>
      <c r="W379" t="str">
        <f t="shared" si="23"/>
        <v/>
      </c>
    </row>
    <row r="380" spans="1:23" x14ac:dyDescent="0.25">
      <c r="A380">
        <v>379</v>
      </c>
      <c r="B380" t="s">
        <v>650</v>
      </c>
      <c r="C380">
        <v>-12.379176984580401</v>
      </c>
      <c r="D380">
        <v>1474.22835393434</v>
      </c>
      <c r="E380">
        <v>-8.3970552808481803E-3</v>
      </c>
      <c r="F380">
        <v>0.99330019796973601</v>
      </c>
      <c r="G380">
        <v>-12.364188555410699</v>
      </c>
      <c r="H380">
        <v>2278.0326360347699</v>
      </c>
      <c r="I380">
        <v>-5.4275730557277104E-3</v>
      </c>
      <c r="J380">
        <v>0.99566944451819595</v>
      </c>
      <c r="K380">
        <v>-13.2631616397131</v>
      </c>
      <c r="L380">
        <v>3202.8815353443101</v>
      </c>
      <c r="M380">
        <v>-4.1410091173688301E-3</v>
      </c>
      <c r="N380">
        <v>0.99669596220202605</v>
      </c>
      <c r="O380">
        <v>-12.394275904760701</v>
      </c>
      <c r="P380">
        <v>1473.64732336765</v>
      </c>
      <c r="Q380">
        <v>-8.4106120292314207E-3</v>
      </c>
      <c r="R380">
        <v>0.99328938163146197</v>
      </c>
      <c r="T380" t="str">
        <f t="shared" si="20"/>
        <v/>
      </c>
      <c r="U380" t="str">
        <f t="shared" si="21"/>
        <v/>
      </c>
      <c r="V380" t="str">
        <f t="shared" si="22"/>
        <v/>
      </c>
      <c r="W380" t="str">
        <f t="shared" si="23"/>
        <v/>
      </c>
    </row>
    <row r="381" spans="1:23" x14ac:dyDescent="0.25">
      <c r="A381">
        <v>380</v>
      </c>
      <c r="B381" t="s">
        <v>651</v>
      </c>
      <c r="C381">
        <v>-12.379176984580401</v>
      </c>
      <c r="D381">
        <v>1474.22835393429</v>
      </c>
      <c r="E381">
        <v>-8.3970552808483798E-3</v>
      </c>
      <c r="F381">
        <v>0.99330019796973601</v>
      </c>
      <c r="G381">
        <v>-12.364188555410699</v>
      </c>
      <c r="H381">
        <v>2278.0326360347599</v>
      </c>
      <c r="I381">
        <v>-5.42757305572772E-3</v>
      </c>
      <c r="J381">
        <v>0.99566944451819595</v>
      </c>
      <c r="K381">
        <v>-13.2631616397131</v>
      </c>
      <c r="L381">
        <v>3202.8815353443301</v>
      </c>
      <c r="M381">
        <v>-4.1410091173688102E-3</v>
      </c>
      <c r="N381">
        <v>0.99669596220202605</v>
      </c>
      <c r="O381">
        <v>-12.394275904760701</v>
      </c>
      <c r="P381">
        <v>1473.64732336766</v>
      </c>
      <c r="Q381">
        <v>-8.4106120292313895E-3</v>
      </c>
      <c r="R381">
        <v>0.99328938163146197</v>
      </c>
      <c r="T381" t="str">
        <f t="shared" si="20"/>
        <v/>
      </c>
      <c r="U381" t="str">
        <f t="shared" si="21"/>
        <v/>
      </c>
      <c r="V381" t="str">
        <f t="shared" si="22"/>
        <v/>
      </c>
      <c r="W381" t="str">
        <f t="shared" si="23"/>
        <v/>
      </c>
    </row>
    <row r="382" spans="1:23" x14ac:dyDescent="0.25">
      <c r="A382">
        <v>381</v>
      </c>
      <c r="B382" t="s">
        <v>652</v>
      </c>
      <c r="C382">
        <v>-12.3791769845805</v>
      </c>
      <c r="D382">
        <v>1474.22835393435</v>
      </c>
      <c r="E382">
        <v>-8.3970552808481404E-3</v>
      </c>
      <c r="F382">
        <v>0.99330019796973601</v>
      </c>
      <c r="G382">
        <v>-12.364188555410699</v>
      </c>
      <c r="H382">
        <v>2278.0326360347599</v>
      </c>
      <c r="I382">
        <v>-5.42757305572772E-3</v>
      </c>
      <c r="J382">
        <v>0.99566944451819595</v>
      </c>
      <c r="K382">
        <v>-13.2631616397131</v>
      </c>
      <c r="L382">
        <v>3202.8815353443401</v>
      </c>
      <c r="M382">
        <v>-4.1410091173687902E-3</v>
      </c>
      <c r="N382">
        <v>0.99669596220202605</v>
      </c>
      <c r="O382">
        <v>-12.394275904760701</v>
      </c>
      <c r="P382">
        <v>1473.64732336765</v>
      </c>
      <c r="Q382">
        <v>-8.4106120292314207E-3</v>
      </c>
      <c r="R382">
        <v>0.99328938163146197</v>
      </c>
      <c r="T382" t="str">
        <f t="shared" si="20"/>
        <v/>
      </c>
      <c r="U382" t="str">
        <f t="shared" si="21"/>
        <v/>
      </c>
      <c r="V382" t="str">
        <f t="shared" si="22"/>
        <v/>
      </c>
      <c r="W382" t="str">
        <f t="shared" si="23"/>
        <v/>
      </c>
    </row>
    <row r="383" spans="1:23" x14ac:dyDescent="0.25">
      <c r="A383">
        <v>382</v>
      </c>
      <c r="B383" t="s">
        <v>653</v>
      </c>
      <c r="C383">
        <v>-12.379176984580401</v>
      </c>
      <c r="D383">
        <v>1474.22835393435</v>
      </c>
      <c r="E383">
        <v>-8.3970552808481404E-3</v>
      </c>
      <c r="F383">
        <v>0.99330019796973601</v>
      </c>
      <c r="G383">
        <v>-12.364188555410699</v>
      </c>
      <c r="H383">
        <v>2278.0326360347699</v>
      </c>
      <c r="I383">
        <v>-5.4275730557277E-3</v>
      </c>
      <c r="J383">
        <v>0.99566944451819595</v>
      </c>
      <c r="K383">
        <v>-13.2631616397131</v>
      </c>
      <c r="L383">
        <v>3202.8815353443301</v>
      </c>
      <c r="M383">
        <v>-4.1410091173687998E-3</v>
      </c>
      <c r="N383">
        <v>0.99669596220202605</v>
      </c>
      <c r="O383">
        <v>-12.394275904760701</v>
      </c>
      <c r="P383">
        <v>1473.64732336765</v>
      </c>
      <c r="Q383">
        <v>-8.4106120292314207E-3</v>
      </c>
      <c r="R383">
        <v>0.99328938163146197</v>
      </c>
      <c r="T383" t="str">
        <f t="shared" si="20"/>
        <v/>
      </c>
      <c r="U383" t="str">
        <f t="shared" si="21"/>
        <v/>
      </c>
      <c r="V383" t="str">
        <f t="shared" si="22"/>
        <v/>
      </c>
      <c r="W383" t="str">
        <f t="shared" si="23"/>
        <v/>
      </c>
    </row>
    <row r="384" spans="1:23" x14ac:dyDescent="0.25">
      <c r="A384">
        <v>383</v>
      </c>
      <c r="B384" t="s">
        <v>654</v>
      </c>
      <c r="C384">
        <v>-12.379176984580401</v>
      </c>
      <c r="D384">
        <v>1474.22835393434</v>
      </c>
      <c r="E384">
        <v>-8.3970552808481595E-3</v>
      </c>
      <c r="F384">
        <v>0.99330019796973601</v>
      </c>
      <c r="G384">
        <v>-12.364188555410699</v>
      </c>
      <c r="H384">
        <v>2278.0326360347699</v>
      </c>
      <c r="I384">
        <v>-5.4275730557277E-3</v>
      </c>
      <c r="J384">
        <v>0.99566944451819595</v>
      </c>
      <c r="K384">
        <v>-13.2631616397131</v>
      </c>
      <c r="L384">
        <v>3202.8815353443401</v>
      </c>
      <c r="M384">
        <v>-4.1410091173687902E-3</v>
      </c>
      <c r="N384">
        <v>0.99669596220202605</v>
      </c>
      <c r="O384">
        <v>-12.394275904760599</v>
      </c>
      <c r="P384">
        <v>1473.64732336765</v>
      </c>
      <c r="Q384">
        <v>-8.4106120292314502E-3</v>
      </c>
      <c r="R384">
        <v>0.99328938163146197</v>
      </c>
      <c r="T384" t="str">
        <f t="shared" si="20"/>
        <v/>
      </c>
      <c r="U384" t="str">
        <f t="shared" si="21"/>
        <v/>
      </c>
      <c r="V384" t="str">
        <f t="shared" si="22"/>
        <v/>
      </c>
      <c r="W384" t="str">
        <f t="shared" si="23"/>
        <v/>
      </c>
    </row>
    <row r="385" spans="1:23" x14ac:dyDescent="0.25">
      <c r="A385">
        <v>384</v>
      </c>
      <c r="B385" t="s">
        <v>655</v>
      </c>
      <c r="C385">
        <v>-12.379176984580401</v>
      </c>
      <c r="D385">
        <v>1474.22835393432</v>
      </c>
      <c r="E385">
        <v>-8.3970552808482393E-3</v>
      </c>
      <c r="F385">
        <v>0.99330019796973601</v>
      </c>
      <c r="G385">
        <v>-12.364188555410699</v>
      </c>
      <c r="H385">
        <v>2278.0326360347599</v>
      </c>
      <c r="I385">
        <v>-5.4275730557277104E-3</v>
      </c>
      <c r="J385">
        <v>0.99566944451819595</v>
      </c>
      <c r="K385">
        <v>-13.2631616397131</v>
      </c>
      <c r="L385">
        <v>3202.8815353443401</v>
      </c>
      <c r="M385">
        <v>-4.1410091173687902E-3</v>
      </c>
      <c r="N385">
        <v>0.99669596220202605</v>
      </c>
      <c r="O385">
        <v>-12.394275904760599</v>
      </c>
      <c r="P385">
        <v>1473.64732336764</v>
      </c>
      <c r="Q385">
        <v>-8.4106120292314502E-3</v>
      </c>
      <c r="R385">
        <v>0.99328938163146197</v>
      </c>
      <c r="T385" t="str">
        <f t="shared" si="20"/>
        <v/>
      </c>
      <c r="U385" t="str">
        <f t="shared" si="21"/>
        <v/>
      </c>
      <c r="V385" t="str">
        <f t="shared" si="22"/>
        <v/>
      </c>
      <c r="W385" t="str">
        <f t="shared" si="23"/>
        <v/>
      </c>
    </row>
    <row r="386" spans="1:23" x14ac:dyDescent="0.25">
      <c r="A386">
        <v>385</v>
      </c>
      <c r="B386" t="s">
        <v>656</v>
      </c>
      <c r="C386">
        <v>-12.379176984580401</v>
      </c>
      <c r="D386">
        <v>1474.22835393435</v>
      </c>
      <c r="E386">
        <v>-8.39705528084813E-3</v>
      </c>
      <c r="F386">
        <v>0.99330019796973601</v>
      </c>
      <c r="G386">
        <v>-12.364188555410699</v>
      </c>
      <c r="H386">
        <v>2278.0326360347499</v>
      </c>
      <c r="I386">
        <v>-5.4275730557277304E-3</v>
      </c>
      <c r="J386">
        <v>0.99566944451819595</v>
      </c>
      <c r="K386">
        <v>-13.2631616397131</v>
      </c>
      <c r="L386">
        <v>3202.8815353443401</v>
      </c>
      <c r="M386">
        <v>-4.1410091173687998E-3</v>
      </c>
      <c r="N386">
        <v>0.99669596220202605</v>
      </c>
      <c r="O386">
        <v>-12.394275904760599</v>
      </c>
      <c r="P386">
        <v>1473.64732336764</v>
      </c>
      <c r="Q386">
        <v>-8.4106120292314606E-3</v>
      </c>
      <c r="R386">
        <v>0.99328938163146197</v>
      </c>
      <c r="T386" t="str">
        <f t="shared" si="20"/>
        <v/>
      </c>
      <c r="U386" t="str">
        <f t="shared" si="21"/>
        <v/>
      </c>
      <c r="V386" t="str">
        <f t="shared" si="22"/>
        <v/>
      </c>
      <c r="W386" t="str">
        <f t="shared" si="23"/>
        <v/>
      </c>
    </row>
    <row r="387" spans="1:23" x14ac:dyDescent="0.25">
      <c r="A387">
        <v>386</v>
      </c>
      <c r="B387" t="s">
        <v>657</v>
      </c>
      <c r="C387">
        <v>-12.379176984580401</v>
      </c>
      <c r="D387">
        <v>1474.22835393435</v>
      </c>
      <c r="E387">
        <v>-8.3970552808481091E-3</v>
      </c>
      <c r="F387">
        <v>0.99330019796973601</v>
      </c>
      <c r="G387">
        <v>-12.364188555410699</v>
      </c>
      <c r="H387">
        <v>2278.0326360347599</v>
      </c>
      <c r="I387">
        <v>-5.42757305572772E-3</v>
      </c>
      <c r="J387">
        <v>0.99566944451819595</v>
      </c>
      <c r="K387">
        <v>-13.2631616397131</v>
      </c>
      <c r="L387">
        <v>3202.8815353443501</v>
      </c>
      <c r="M387">
        <v>-4.1410091173687798E-3</v>
      </c>
      <c r="N387">
        <v>0.99669596220202605</v>
      </c>
      <c r="O387">
        <v>-12.394275904760599</v>
      </c>
      <c r="P387">
        <v>1473.64732336764</v>
      </c>
      <c r="Q387">
        <v>-8.4106120292314797E-3</v>
      </c>
      <c r="R387">
        <v>0.99328938163146197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-12.3791769845805</v>
      </c>
      <c r="D388">
        <v>1474.22835393435</v>
      </c>
      <c r="E388">
        <v>-8.3970552808481005E-3</v>
      </c>
      <c r="F388">
        <v>0.99330019796973601</v>
      </c>
      <c r="G388">
        <v>-12.364188555410699</v>
      </c>
      <c r="H388">
        <v>2278.0326360347699</v>
      </c>
      <c r="I388">
        <v>-5.4275730557277104E-3</v>
      </c>
      <c r="J388">
        <v>0.99566944451819595</v>
      </c>
      <c r="K388">
        <v>-13.2631616397131</v>
      </c>
      <c r="L388">
        <v>3202.8815353443501</v>
      </c>
      <c r="M388">
        <v>-4.1410091173687902E-3</v>
      </c>
      <c r="N388">
        <v>0.99669596220202605</v>
      </c>
      <c r="O388">
        <v>-12.394275904760599</v>
      </c>
      <c r="P388">
        <v>1473.64732336765</v>
      </c>
      <c r="Q388">
        <v>-8.4106120292314207E-3</v>
      </c>
      <c r="R388">
        <v>0.99328938163146197</v>
      </c>
      <c r="T388" t="str">
        <f t="shared" si="24"/>
        <v/>
      </c>
      <c r="U388" t="str">
        <f t="shared" si="25"/>
        <v/>
      </c>
      <c r="V388" t="str">
        <f t="shared" si="26"/>
        <v/>
      </c>
      <c r="W388" t="str">
        <f t="shared" si="27"/>
        <v/>
      </c>
    </row>
    <row r="389" spans="1:23" x14ac:dyDescent="0.25">
      <c r="A389">
        <v>388</v>
      </c>
      <c r="B389" t="s">
        <v>659</v>
      </c>
      <c r="C389">
        <v>3.3706367661943002</v>
      </c>
      <c r="D389">
        <v>1.08924478121486</v>
      </c>
      <c r="E389">
        <v>3.0944713477855301</v>
      </c>
      <c r="F389">
        <v>1.9716397749630198E-3</v>
      </c>
      <c r="G389">
        <v>4.5051915313967097</v>
      </c>
      <c r="H389">
        <v>1.23801164771641</v>
      </c>
      <c r="I389">
        <v>3.6390542364498901</v>
      </c>
      <c r="J389">
        <v>2.7364116864525101E-4</v>
      </c>
      <c r="K389">
        <v>-13.2631616397131</v>
      </c>
      <c r="L389">
        <v>3202.8815353443301</v>
      </c>
      <c r="M389">
        <v>-4.1410091173687998E-3</v>
      </c>
      <c r="N389">
        <v>0.99669596220202605</v>
      </c>
      <c r="O389">
        <v>3.35493924764996</v>
      </c>
      <c r="P389">
        <v>1.08899564595539</v>
      </c>
      <c r="Q389">
        <v>3.08076461105281</v>
      </c>
      <c r="R389">
        <v>2.0646980375033101E-3</v>
      </c>
      <c r="T389" t="str">
        <f t="shared" si="24"/>
        <v>**</v>
      </c>
      <c r="U389" t="str">
        <f t="shared" si="25"/>
        <v>***</v>
      </c>
      <c r="V389" t="str">
        <f t="shared" si="26"/>
        <v/>
      </c>
      <c r="W389" t="str">
        <f t="shared" si="27"/>
        <v>**</v>
      </c>
    </row>
    <row r="390" spans="1:23" x14ac:dyDescent="0.25">
      <c r="A390">
        <v>389</v>
      </c>
      <c r="B390" t="s">
        <v>660</v>
      </c>
      <c r="C390">
        <v>-12.3963833576376</v>
      </c>
      <c r="D390">
        <v>1589.4131794857699</v>
      </c>
      <c r="E390">
        <v>-7.7993460213084502E-3</v>
      </c>
      <c r="F390">
        <v>0.99377708531507702</v>
      </c>
      <c r="G390">
        <v>-12.415114261549901</v>
      </c>
      <c r="H390">
        <v>2791.4846837067198</v>
      </c>
      <c r="I390">
        <v>-4.4474950315916799E-3</v>
      </c>
      <c r="J390">
        <v>0.99645142407864695</v>
      </c>
      <c r="K390">
        <v>-13.2631616397131</v>
      </c>
      <c r="L390">
        <v>3202.8815353443301</v>
      </c>
      <c r="M390">
        <v>-4.1410091173688102E-3</v>
      </c>
      <c r="N390">
        <v>0.99669596220202605</v>
      </c>
      <c r="O390">
        <v>-12.4112382384876</v>
      </c>
      <c r="P390">
        <v>1588.65572493327</v>
      </c>
      <c r="Q390">
        <v>-7.8124152663780304E-3</v>
      </c>
      <c r="R390">
        <v>0.99376665788389995</v>
      </c>
      <c r="T390" t="str">
        <f t="shared" si="24"/>
        <v/>
      </c>
      <c r="U390" t="str">
        <f t="shared" si="25"/>
        <v/>
      </c>
      <c r="V390" t="str">
        <f t="shared" si="26"/>
        <v/>
      </c>
      <c r="W390" t="str">
        <f t="shared" si="27"/>
        <v/>
      </c>
    </row>
    <row r="391" spans="1:23" x14ac:dyDescent="0.25">
      <c r="A391">
        <v>390</v>
      </c>
      <c r="B391" t="s">
        <v>661</v>
      </c>
      <c r="C391">
        <v>-12.3963833576376</v>
      </c>
      <c r="D391">
        <v>1589.4131794857699</v>
      </c>
      <c r="E391">
        <v>-7.7993460213084701E-3</v>
      </c>
      <c r="F391">
        <v>0.99377708531507702</v>
      </c>
      <c r="G391">
        <v>-12.415114261549901</v>
      </c>
      <c r="H391">
        <v>2791.4846837067098</v>
      </c>
      <c r="I391">
        <v>-4.4474950315916903E-3</v>
      </c>
      <c r="J391">
        <v>0.99645142407864695</v>
      </c>
      <c r="K391">
        <v>-13.2631616397131</v>
      </c>
      <c r="L391">
        <v>3202.8815353443401</v>
      </c>
      <c r="M391">
        <v>-4.1410091173687902E-3</v>
      </c>
      <c r="N391">
        <v>0.99669596220202605</v>
      </c>
      <c r="O391">
        <v>-12.4112382384876</v>
      </c>
      <c r="P391">
        <v>1588.65572493328</v>
      </c>
      <c r="Q391">
        <v>-7.8124152663779896E-3</v>
      </c>
      <c r="R391">
        <v>0.99376665788390095</v>
      </c>
      <c r="T391" t="str">
        <f t="shared" si="24"/>
        <v/>
      </c>
      <c r="U391" t="str">
        <f t="shared" si="25"/>
        <v/>
      </c>
      <c r="V391" t="str">
        <f t="shared" si="26"/>
        <v/>
      </c>
      <c r="W391" t="str">
        <f t="shared" si="27"/>
        <v/>
      </c>
    </row>
    <row r="392" spans="1:23" x14ac:dyDescent="0.25">
      <c r="A392">
        <v>391</v>
      </c>
      <c r="B392" t="s">
        <v>662</v>
      </c>
      <c r="C392">
        <v>-12.3963833576376</v>
      </c>
      <c r="D392">
        <v>1589.4131794857699</v>
      </c>
      <c r="E392">
        <v>-7.7993460213084597E-3</v>
      </c>
      <c r="F392">
        <v>0.99377708531507702</v>
      </c>
      <c r="G392">
        <v>-12.415114261549901</v>
      </c>
      <c r="H392">
        <v>2791.4846837066998</v>
      </c>
      <c r="I392">
        <v>-4.4474950315917102E-3</v>
      </c>
      <c r="J392">
        <v>0.99645142407864695</v>
      </c>
      <c r="K392">
        <v>-13.2631616397131</v>
      </c>
      <c r="L392">
        <v>3202.8815353443601</v>
      </c>
      <c r="M392">
        <v>-4.1410091173687798E-3</v>
      </c>
      <c r="N392">
        <v>0.99669596220202605</v>
      </c>
      <c r="O392">
        <v>-12.4112382384876</v>
      </c>
      <c r="P392">
        <v>1588.65572493327</v>
      </c>
      <c r="Q392">
        <v>-7.8124152663780503E-3</v>
      </c>
      <c r="R392">
        <v>0.99376665788389995</v>
      </c>
      <c r="T392" t="str">
        <f t="shared" si="24"/>
        <v/>
      </c>
      <c r="U392" t="str">
        <f t="shared" si="25"/>
        <v/>
      </c>
      <c r="V392" t="str">
        <f t="shared" si="26"/>
        <v/>
      </c>
      <c r="W392" t="str">
        <f t="shared" si="27"/>
        <v/>
      </c>
    </row>
    <row r="393" spans="1:23" x14ac:dyDescent="0.25">
      <c r="A393">
        <v>392</v>
      </c>
      <c r="B393" t="s">
        <v>663</v>
      </c>
      <c r="C393">
        <v>3.5327806441476302</v>
      </c>
      <c r="D393">
        <v>1.10570895737313</v>
      </c>
      <c r="E393">
        <v>3.1950366510013501</v>
      </c>
      <c r="F393">
        <v>1.39813084121166E-3</v>
      </c>
      <c r="G393">
        <v>-12.415114261549901</v>
      </c>
      <c r="H393">
        <v>2791.4846837066998</v>
      </c>
      <c r="I393">
        <v>-4.4474950315917102E-3</v>
      </c>
      <c r="J393">
        <v>0.99645142407864695</v>
      </c>
      <c r="K393">
        <v>4.1773154216605901</v>
      </c>
      <c r="L393">
        <v>1.1737042285755701</v>
      </c>
      <c r="M393">
        <v>3.5590869658280599</v>
      </c>
      <c r="N393">
        <v>3.7214629790104298E-4</v>
      </c>
      <c r="O393">
        <v>3.5172264317019302</v>
      </c>
      <c r="P393">
        <v>1.10539936605568</v>
      </c>
      <c r="Q393">
        <v>3.1818603662242002</v>
      </c>
      <c r="R393">
        <v>1.4633235016425401E-3</v>
      </c>
      <c r="T393" t="str">
        <f t="shared" si="24"/>
        <v>**</v>
      </c>
      <c r="U393" t="str">
        <f t="shared" si="25"/>
        <v/>
      </c>
      <c r="V393" t="str">
        <f t="shared" si="26"/>
        <v>***</v>
      </c>
      <c r="W393" t="str">
        <f t="shared" si="27"/>
        <v>**</v>
      </c>
    </row>
    <row r="394" spans="1:23" x14ac:dyDescent="0.25">
      <c r="A394">
        <v>393</v>
      </c>
      <c r="B394" t="s">
        <v>664</v>
      </c>
      <c r="C394">
        <v>-12.4391521742133</v>
      </c>
      <c r="D394">
        <v>1738.3347808128699</v>
      </c>
      <c r="E394">
        <v>-7.1557862797846797E-3</v>
      </c>
      <c r="F394">
        <v>0.99429055733259597</v>
      </c>
      <c r="G394">
        <v>-12.415114261549901</v>
      </c>
      <c r="H394">
        <v>2791.4846837067198</v>
      </c>
      <c r="I394">
        <v>-4.4474950315916799E-3</v>
      </c>
      <c r="J394">
        <v>0.99645142407864695</v>
      </c>
      <c r="K394">
        <v>-13.344364178493899</v>
      </c>
      <c r="L394">
        <v>3692.6718269164098</v>
      </c>
      <c r="M394">
        <v>-3.6137422451745999E-3</v>
      </c>
      <c r="N394">
        <v>0.99711665713151498</v>
      </c>
      <c r="O394">
        <v>-12.4547831969815</v>
      </c>
      <c r="P394">
        <v>1737.42686979123</v>
      </c>
      <c r="Q394">
        <v>-7.1685222633157903E-3</v>
      </c>
      <c r="R394">
        <v>0.99428039574859906</v>
      </c>
      <c r="T394" t="str">
        <f t="shared" si="24"/>
        <v/>
      </c>
      <c r="U394" t="str">
        <f t="shared" si="25"/>
        <v/>
      </c>
      <c r="V394" t="str">
        <f t="shared" si="26"/>
        <v/>
      </c>
      <c r="W394" t="str">
        <f t="shared" si="27"/>
        <v/>
      </c>
    </row>
    <row r="395" spans="1:23" x14ac:dyDescent="0.25">
      <c r="A395">
        <v>394</v>
      </c>
      <c r="B395" t="s">
        <v>665</v>
      </c>
      <c r="C395">
        <v>3.7089625475907502</v>
      </c>
      <c r="D395">
        <v>1.1288923207983499</v>
      </c>
      <c r="E395">
        <v>3.2854883315777901</v>
      </c>
      <c r="F395">
        <v>1.0180575899866001E-3</v>
      </c>
      <c r="G395">
        <v>5.1466973574319601</v>
      </c>
      <c r="H395">
        <v>1.4293341450333801</v>
      </c>
      <c r="I395">
        <v>3.6007656959120302</v>
      </c>
      <c r="J395">
        <v>3.1728140911531502E-4</v>
      </c>
      <c r="K395">
        <v>-13.344364178493899</v>
      </c>
      <c r="L395">
        <v>3692.6718269164098</v>
      </c>
      <c r="M395">
        <v>-3.6137422451745999E-3</v>
      </c>
      <c r="N395">
        <v>0.99711665713151498</v>
      </c>
      <c r="O395">
        <v>3.6925187647815401</v>
      </c>
      <c r="P395">
        <v>1.1284412646602999</v>
      </c>
      <c r="Q395">
        <v>3.2722294730094799</v>
      </c>
      <c r="R395">
        <v>1.06702933006716E-3</v>
      </c>
      <c r="T395" t="str">
        <f t="shared" si="24"/>
        <v>**</v>
      </c>
      <c r="U395" t="str">
        <f t="shared" si="25"/>
        <v>***</v>
      </c>
      <c r="V395" t="str">
        <f t="shared" si="26"/>
        <v/>
      </c>
      <c r="W395" t="str">
        <f t="shared" si="27"/>
        <v>**</v>
      </c>
    </row>
    <row r="396" spans="1:23" x14ac:dyDescent="0.25">
      <c r="A396">
        <v>395</v>
      </c>
      <c r="B396" t="s">
        <v>666</v>
      </c>
      <c r="C396">
        <v>-12.4670911701867</v>
      </c>
      <c r="D396">
        <v>1944.4698467994101</v>
      </c>
      <c r="E396">
        <v>-6.4115631264261902E-3</v>
      </c>
      <c r="F396">
        <v>0.99488434781999502</v>
      </c>
      <c r="G396">
        <v>-12.4156914085086</v>
      </c>
      <c r="H396">
        <v>3956.1803402805099</v>
      </c>
      <c r="I396">
        <v>-3.13830269113271E-3</v>
      </c>
      <c r="J396">
        <v>0.99749600084591095</v>
      </c>
      <c r="K396">
        <v>-13.344364178493899</v>
      </c>
      <c r="L396">
        <v>3692.6718269164098</v>
      </c>
      <c r="M396">
        <v>-3.6137422451745999E-3</v>
      </c>
      <c r="N396">
        <v>0.99711665713151498</v>
      </c>
      <c r="O396">
        <v>-12.4835097322136</v>
      </c>
      <c r="P396">
        <v>1943.65028530318</v>
      </c>
      <c r="Q396">
        <v>-6.4227139144356904E-3</v>
      </c>
      <c r="R396">
        <v>0.99487545096158803</v>
      </c>
      <c r="T396" t="str">
        <f t="shared" si="24"/>
        <v/>
      </c>
      <c r="U396" t="str">
        <f t="shared" si="25"/>
        <v/>
      </c>
      <c r="V396" t="str">
        <f t="shared" si="26"/>
        <v/>
      </c>
      <c r="W396" t="str">
        <f t="shared" si="27"/>
        <v/>
      </c>
    </row>
    <row r="397" spans="1:23" x14ac:dyDescent="0.25">
      <c r="A397">
        <v>396</v>
      </c>
      <c r="B397" t="s">
        <v>667</v>
      </c>
      <c r="C397">
        <v>-12.4670911701867</v>
      </c>
      <c r="D397">
        <v>1944.4698467994101</v>
      </c>
      <c r="E397">
        <v>-6.4115631264261902E-3</v>
      </c>
      <c r="F397">
        <v>0.99488434781999502</v>
      </c>
      <c r="G397">
        <v>-12.4156914085086</v>
      </c>
      <c r="H397">
        <v>3956.1803402805199</v>
      </c>
      <c r="I397">
        <v>-3.1383026911327E-3</v>
      </c>
      <c r="J397">
        <v>0.99749600084591095</v>
      </c>
      <c r="K397">
        <v>-13.344364178493899</v>
      </c>
      <c r="L397">
        <v>3692.6718269164198</v>
      </c>
      <c r="M397">
        <v>-3.6137422451745899E-3</v>
      </c>
      <c r="N397">
        <v>0.99711665713151498</v>
      </c>
      <c r="O397">
        <v>-12.4835097322136</v>
      </c>
      <c r="P397">
        <v>1943.65028530318</v>
      </c>
      <c r="Q397">
        <v>-6.4227139144356904E-3</v>
      </c>
      <c r="R397">
        <v>0.99487545096158803</v>
      </c>
      <c r="T397" t="str">
        <f t="shared" si="24"/>
        <v/>
      </c>
      <c r="U397" t="str">
        <f t="shared" si="25"/>
        <v/>
      </c>
      <c r="V397" t="str">
        <f t="shared" si="26"/>
        <v/>
      </c>
      <c r="W397" t="str">
        <f t="shared" si="27"/>
        <v/>
      </c>
    </row>
    <row r="398" spans="1:23" x14ac:dyDescent="0.25">
      <c r="A398">
        <v>397</v>
      </c>
      <c r="B398" t="s">
        <v>668</v>
      </c>
      <c r="C398">
        <v>-12.4670911701867</v>
      </c>
      <c r="D398">
        <v>1944.4698467993901</v>
      </c>
      <c r="E398">
        <v>-6.4115631264262396E-3</v>
      </c>
      <c r="F398">
        <v>0.99488434781999502</v>
      </c>
      <c r="G398">
        <v>-12.4156914085087</v>
      </c>
      <c r="H398">
        <v>3956.1803402805299</v>
      </c>
      <c r="I398">
        <v>-3.1383026911326901E-3</v>
      </c>
      <c r="J398">
        <v>0.99749600084591095</v>
      </c>
      <c r="K398">
        <v>-13.344364178493899</v>
      </c>
      <c r="L398">
        <v>3692.6718269164398</v>
      </c>
      <c r="M398">
        <v>-3.61374224517457E-3</v>
      </c>
      <c r="N398">
        <v>0.99711665713151498</v>
      </c>
      <c r="O398">
        <v>-12.4835097322136</v>
      </c>
      <c r="P398">
        <v>1943.65028530317</v>
      </c>
      <c r="Q398">
        <v>-6.4227139144357199E-3</v>
      </c>
      <c r="R398">
        <v>0.99487545096158803</v>
      </c>
      <c r="T398" t="str">
        <f t="shared" si="24"/>
        <v/>
      </c>
      <c r="U398" t="str">
        <f t="shared" si="25"/>
        <v/>
      </c>
      <c r="V398" t="str">
        <f t="shared" si="26"/>
        <v/>
      </c>
      <c r="W398" t="str">
        <f t="shared" si="27"/>
        <v/>
      </c>
    </row>
    <row r="399" spans="1:23" x14ac:dyDescent="0.25">
      <c r="A399">
        <v>398</v>
      </c>
      <c r="B399" t="s">
        <v>669</v>
      </c>
      <c r="C399">
        <v>3.97059467959697</v>
      </c>
      <c r="D399">
        <v>1.1679448898421101</v>
      </c>
      <c r="E399">
        <v>3.3996421527506802</v>
      </c>
      <c r="F399">
        <v>6.7474096052332305E-4</v>
      </c>
      <c r="G399">
        <v>-12.4156914085086</v>
      </c>
      <c r="H399">
        <v>3956.1803402805099</v>
      </c>
      <c r="I399">
        <v>-3.13830269113271E-3</v>
      </c>
      <c r="J399">
        <v>0.99749600084591095</v>
      </c>
      <c r="K399">
        <v>4.4942010202349296</v>
      </c>
      <c r="L399">
        <v>1.2442018610252601</v>
      </c>
      <c r="M399">
        <v>3.6121156550365399</v>
      </c>
      <c r="N399">
        <v>3.0370904954665502E-4</v>
      </c>
      <c r="O399">
        <v>3.9536356866892999</v>
      </c>
      <c r="P399">
        <v>1.1672919944325899</v>
      </c>
      <c r="Q399">
        <v>3.3870151646256499</v>
      </c>
      <c r="R399">
        <v>7.0657482114578902E-4</v>
      </c>
      <c r="T399" t="str">
        <f t="shared" si="24"/>
        <v>***</v>
      </c>
      <c r="U399" t="str">
        <f t="shared" si="25"/>
        <v/>
      </c>
      <c r="V399" t="str">
        <f t="shared" si="26"/>
        <v>***</v>
      </c>
      <c r="W399" t="str">
        <f t="shared" si="27"/>
        <v>***</v>
      </c>
    </row>
    <row r="400" spans="1:23" x14ac:dyDescent="0.25">
      <c r="A400">
        <v>399</v>
      </c>
      <c r="B400" t="s">
        <v>670</v>
      </c>
      <c r="C400">
        <v>-12.414788781154</v>
      </c>
      <c r="D400">
        <v>2249.0473815082601</v>
      </c>
      <c r="E400">
        <v>-5.5200210023269398E-3</v>
      </c>
      <c r="F400">
        <v>0.99559568283400202</v>
      </c>
      <c r="G400">
        <v>-12.4156914085087</v>
      </c>
      <c r="H400">
        <v>3956.1803402805199</v>
      </c>
      <c r="I400">
        <v>-3.1383026911327E-3</v>
      </c>
      <c r="J400">
        <v>0.99749600084591095</v>
      </c>
      <c r="K400">
        <v>-13.317731564129</v>
      </c>
      <c r="L400">
        <v>4514.62382383162</v>
      </c>
      <c r="M400">
        <v>-2.9499094683875801E-3</v>
      </c>
      <c r="N400">
        <v>0.99764631619302102</v>
      </c>
      <c r="O400">
        <v>-12.427353322970999</v>
      </c>
      <c r="P400">
        <v>2249.1584395832501</v>
      </c>
      <c r="Q400">
        <v>-5.5253347671112198E-3</v>
      </c>
      <c r="R400">
        <v>0.99559144312777603</v>
      </c>
      <c r="T400" t="str">
        <f t="shared" si="24"/>
        <v/>
      </c>
      <c r="U400" t="str">
        <f t="shared" si="25"/>
        <v/>
      </c>
      <c r="V400" t="str">
        <f t="shared" si="26"/>
        <v/>
      </c>
      <c r="W400" t="str">
        <f t="shared" si="27"/>
        <v/>
      </c>
    </row>
    <row r="401" spans="2:23" x14ac:dyDescent="0.25">
      <c r="B401" t="s">
        <v>671</v>
      </c>
      <c r="C401">
        <v>-12.414788781154</v>
      </c>
      <c r="D401">
        <v>2249.0473815082501</v>
      </c>
      <c r="E401">
        <v>-5.5200210023269502E-3</v>
      </c>
      <c r="F401">
        <v>0.99559568283400202</v>
      </c>
      <c r="G401">
        <v>-12.4156914085086</v>
      </c>
      <c r="H401">
        <v>3956.1803402805099</v>
      </c>
      <c r="I401">
        <v>-3.13830269113271E-3</v>
      </c>
      <c r="J401">
        <v>0.99749600084591095</v>
      </c>
      <c r="K401">
        <v>-13.317731564129</v>
      </c>
      <c r="L401">
        <v>4514.62382383164</v>
      </c>
      <c r="M401">
        <v>-2.9499094683875702E-3</v>
      </c>
      <c r="N401">
        <v>0.99764631619302102</v>
      </c>
      <c r="O401">
        <v>-12.427353322970999</v>
      </c>
      <c r="P401">
        <v>2249.1584395832601</v>
      </c>
      <c r="Q401">
        <v>-5.5253347671111999E-3</v>
      </c>
      <c r="R401">
        <v>0.99559144312777603</v>
      </c>
      <c r="T401" t="str">
        <f t="shared" si="24"/>
        <v/>
      </c>
      <c r="U401" t="str">
        <f t="shared" si="25"/>
        <v/>
      </c>
      <c r="V401" t="str">
        <f t="shared" si="26"/>
        <v/>
      </c>
      <c r="W401" t="str">
        <f t="shared" si="27"/>
        <v/>
      </c>
    </row>
    <row r="402" spans="2:23" x14ac:dyDescent="0.25">
      <c r="B402" t="s">
        <v>672</v>
      </c>
      <c r="C402">
        <v>-12.414788781154</v>
      </c>
      <c r="D402">
        <v>2249.0473815082501</v>
      </c>
      <c r="E402">
        <v>-5.5200210023269502E-3</v>
      </c>
      <c r="F402">
        <v>0.99559568283400202</v>
      </c>
      <c r="G402">
        <v>-12.4156914085087</v>
      </c>
      <c r="H402">
        <v>3956.1803402805199</v>
      </c>
      <c r="I402">
        <v>-3.1383026911327E-3</v>
      </c>
      <c r="J402">
        <v>0.99749600084591095</v>
      </c>
      <c r="K402">
        <v>-13.317731564129099</v>
      </c>
      <c r="L402">
        <v>4514.62382383165</v>
      </c>
      <c r="M402">
        <v>-2.9499094683875602E-3</v>
      </c>
      <c r="N402">
        <v>0.99764631619302102</v>
      </c>
      <c r="O402">
        <v>-12.427353322970999</v>
      </c>
      <c r="P402">
        <v>2249.1584395832601</v>
      </c>
      <c r="Q402">
        <v>-5.5253347671111999E-3</v>
      </c>
      <c r="R402">
        <v>0.99559144312777603</v>
      </c>
      <c r="T402" t="str">
        <f t="shared" si="24"/>
        <v/>
      </c>
      <c r="U402" t="str">
        <f t="shared" si="25"/>
        <v/>
      </c>
      <c r="V402" t="str">
        <f t="shared" si="26"/>
        <v/>
      </c>
      <c r="W402" t="str">
        <f t="shared" si="27"/>
        <v/>
      </c>
    </row>
    <row r="403" spans="2:23" x14ac:dyDescent="0.25">
      <c r="B403" t="s">
        <v>673</v>
      </c>
      <c r="C403">
        <v>-12.414788781154</v>
      </c>
      <c r="D403">
        <v>2249.0473815082401</v>
      </c>
      <c r="E403">
        <v>-5.5200210023269702E-3</v>
      </c>
      <c r="F403">
        <v>0.99559568283400202</v>
      </c>
      <c r="G403">
        <v>-12.4156914085086</v>
      </c>
      <c r="H403">
        <v>3956.1803402805099</v>
      </c>
      <c r="I403">
        <v>-3.13830269113271E-3</v>
      </c>
      <c r="J403">
        <v>0.99749600084591095</v>
      </c>
      <c r="K403">
        <v>-13.317731564129</v>
      </c>
      <c r="L403">
        <v>4514.62382383164</v>
      </c>
      <c r="M403">
        <v>-2.9499094683875702E-3</v>
      </c>
      <c r="N403">
        <v>0.99764631619302102</v>
      </c>
      <c r="O403">
        <v>-12.427353322970999</v>
      </c>
      <c r="P403">
        <v>2249.1584395832701</v>
      </c>
      <c r="Q403">
        <v>-5.5253347671111799E-3</v>
      </c>
      <c r="R403">
        <v>0.99559144312777603</v>
      </c>
    </row>
    <row r="404" spans="2:23" x14ac:dyDescent="0.25">
      <c r="B404" t="s">
        <v>674</v>
      </c>
      <c r="C404">
        <v>-12.414788781154</v>
      </c>
      <c r="D404">
        <v>2249.0473815082601</v>
      </c>
      <c r="E404">
        <v>-5.5200210023269398E-3</v>
      </c>
      <c r="F404">
        <v>0.99559568283400202</v>
      </c>
      <c r="G404">
        <v>-12.4156914085086</v>
      </c>
      <c r="H404">
        <v>3956.1803402805199</v>
      </c>
      <c r="I404">
        <v>-3.1383026911327E-3</v>
      </c>
      <c r="J404">
        <v>0.99749600084591095</v>
      </c>
      <c r="K404">
        <v>-13.317731564129</v>
      </c>
      <c r="L404">
        <v>4514.62382383159</v>
      </c>
      <c r="M404">
        <v>-2.9499094683876001E-3</v>
      </c>
      <c r="N404">
        <v>0.99764631619302102</v>
      </c>
      <c r="O404">
        <v>-12.427353322970999</v>
      </c>
      <c r="P404">
        <v>2249.1584395832401</v>
      </c>
      <c r="Q404">
        <v>-5.5253347671112502E-3</v>
      </c>
      <c r="R404">
        <v>0.99559144312777603</v>
      </c>
    </row>
    <row r="405" spans="2:23" x14ac:dyDescent="0.25">
      <c r="B405" t="s">
        <v>675</v>
      </c>
      <c r="C405">
        <v>-12.414788781154</v>
      </c>
      <c r="D405">
        <v>2249.0473815082501</v>
      </c>
      <c r="E405">
        <v>-5.5200210023269598E-3</v>
      </c>
      <c r="F405">
        <v>0.99559568283400202</v>
      </c>
      <c r="G405">
        <v>-12.4156914085087</v>
      </c>
      <c r="H405">
        <v>3956.1803402805299</v>
      </c>
      <c r="I405">
        <v>-3.1383026911327E-3</v>
      </c>
      <c r="J405">
        <v>0.99749600084591095</v>
      </c>
      <c r="K405">
        <v>-13.317731564129</v>
      </c>
      <c r="L405">
        <v>4514.62382383156</v>
      </c>
      <c r="M405">
        <v>-2.94990946838762E-3</v>
      </c>
      <c r="N405">
        <v>0.99764631619302102</v>
      </c>
      <c r="O405">
        <v>-12.427353322970999</v>
      </c>
      <c r="P405">
        <v>2249.1584395833002</v>
      </c>
      <c r="Q405">
        <v>-5.5253347671111296E-3</v>
      </c>
      <c r="R405">
        <v>0.99559144312777703</v>
      </c>
    </row>
    <row r="406" spans="2:23" x14ac:dyDescent="0.25">
      <c r="B406" t="s">
        <v>676</v>
      </c>
      <c r="C406">
        <v>-12.414788781154</v>
      </c>
      <c r="D406">
        <v>2249.0473815082701</v>
      </c>
      <c r="E406">
        <v>-5.5200210023269103E-3</v>
      </c>
      <c r="F406">
        <v>0.99559568283400202</v>
      </c>
      <c r="G406">
        <v>-12.4156914085087</v>
      </c>
      <c r="H406">
        <v>3956.1803402805299</v>
      </c>
      <c r="I406">
        <v>-3.1383026911327E-3</v>
      </c>
      <c r="J406">
        <v>0.99749600084591095</v>
      </c>
      <c r="K406">
        <v>-13.317731564129</v>
      </c>
      <c r="L406">
        <v>4514.62382383162</v>
      </c>
      <c r="M406">
        <v>-2.9499094683875801E-3</v>
      </c>
      <c r="N406">
        <v>0.99764631619302102</v>
      </c>
      <c r="O406">
        <v>-12.427353322970999</v>
      </c>
      <c r="P406">
        <v>2249.1584395832601</v>
      </c>
      <c r="Q406">
        <v>-5.5253347671112103E-3</v>
      </c>
      <c r="R406">
        <v>0.99559144312777603</v>
      </c>
    </row>
    <row r="407" spans="2:23" x14ac:dyDescent="0.25">
      <c r="B407" t="s">
        <v>677</v>
      </c>
      <c r="C407">
        <v>-12.414788781154</v>
      </c>
      <c r="D407">
        <v>2249.0473815082501</v>
      </c>
      <c r="E407">
        <v>-5.5200210023269502E-3</v>
      </c>
      <c r="F407">
        <v>0.99559568283400202</v>
      </c>
      <c r="G407">
        <v>-12.4156914085087</v>
      </c>
      <c r="H407">
        <v>3956.1803402805299</v>
      </c>
      <c r="I407">
        <v>-3.1383026911327E-3</v>
      </c>
      <c r="J407">
        <v>0.99749600084591095</v>
      </c>
      <c r="K407">
        <v>-13.317731564129</v>
      </c>
      <c r="L407">
        <v>4514.62382383164</v>
      </c>
      <c r="M407">
        <v>-2.9499094683875702E-3</v>
      </c>
      <c r="N407">
        <v>0.99764631619302102</v>
      </c>
      <c r="O407">
        <v>-12.427353322970999</v>
      </c>
      <c r="P407">
        <v>2249.1584395832801</v>
      </c>
      <c r="Q407">
        <v>-5.5253347671111704E-3</v>
      </c>
      <c r="R407">
        <v>0.99559144312777603</v>
      </c>
    </row>
    <row r="408" spans="2:23" x14ac:dyDescent="0.25">
      <c r="B408" t="s">
        <v>678</v>
      </c>
      <c r="C408">
        <v>-12.414788781154</v>
      </c>
      <c r="D408">
        <v>2249.0473815082701</v>
      </c>
      <c r="E408">
        <v>-5.5200210023269103E-3</v>
      </c>
      <c r="F408">
        <v>0.99559568283400202</v>
      </c>
      <c r="G408">
        <v>-12.4156914085086</v>
      </c>
      <c r="H408">
        <v>3956.1803402805099</v>
      </c>
      <c r="I408">
        <v>-3.13830269113271E-3</v>
      </c>
      <c r="J408">
        <v>0.99749600084591095</v>
      </c>
      <c r="K408">
        <v>-13.317731564129</v>
      </c>
      <c r="L408">
        <v>4514.62382383163</v>
      </c>
      <c r="M408">
        <v>-2.9499094683875801E-3</v>
      </c>
      <c r="N408">
        <v>0.99764631619302102</v>
      </c>
      <c r="O408">
        <v>-12.427353322970999</v>
      </c>
      <c r="P408">
        <v>2249.1584395832901</v>
      </c>
      <c r="Q408">
        <v>-5.5253347671111496E-3</v>
      </c>
      <c r="R408">
        <v>0.99559144312777703</v>
      </c>
    </row>
    <row r="409" spans="2:23" x14ac:dyDescent="0.25">
      <c r="B409" t="s">
        <v>679</v>
      </c>
      <c r="C409">
        <v>-12.414788781154</v>
      </c>
      <c r="D409">
        <v>2249.0473815082501</v>
      </c>
      <c r="E409">
        <v>-5.5200210023269502E-3</v>
      </c>
      <c r="F409">
        <v>0.99559568283400202</v>
      </c>
      <c r="G409">
        <v>-12.4156914085086</v>
      </c>
      <c r="H409">
        <v>3956.1803402805099</v>
      </c>
      <c r="I409">
        <v>-3.13830269113271E-3</v>
      </c>
      <c r="J409">
        <v>0.99749600084591095</v>
      </c>
      <c r="K409">
        <v>-13.317731564129</v>
      </c>
      <c r="L409">
        <v>4514.62382383161</v>
      </c>
      <c r="M409">
        <v>-2.9499094683875901E-3</v>
      </c>
      <c r="N409">
        <v>0.99764631619302102</v>
      </c>
      <c r="O409">
        <v>-12.4273533229709</v>
      </c>
      <c r="P409">
        <v>2249.1584395832401</v>
      </c>
      <c r="Q409">
        <v>-5.5253347671112502E-3</v>
      </c>
      <c r="R409">
        <v>0.99559144312777603</v>
      </c>
    </row>
    <row r="410" spans="2:23" x14ac:dyDescent="0.25">
      <c r="B410" t="s">
        <v>680</v>
      </c>
      <c r="C410">
        <v>-12.414788781154</v>
      </c>
      <c r="D410">
        <v>2249.0473815082601</v>
      </c>
      <c r="E410">
        <v>-5.5200210023269199E-3</v>
      </c>
      <c r="F410">
        <v>0.99559568283400202</v>
      </c>
      <c r="G410">
        <v>-12.4156914085086</v>
      </c>
      <c r="H410">
        <v>3956.1803402805199</v>
      </c>
      <c r="I410">
        <v>-3.1383026911327E-3</v>
      </c>
      <c r="J410">
        <v>0.99749600084591095</v>
      </c>
      <c r="K410">
        <v>-13.317731564129</v>
      </c>
      <c r="L410">
        <v>4514.62382383158</v>
      </c>
      <c r="M410">
        <v>-2.9499094683876001E-3</v>
      </c>
      <c r="N410">
        <v>0.99764631619302102</v>
      </c>
      <c r="O410">
        <v>-12.427353322970999</v>
      </c>
      <c r="P410">
        <v>2249.1584395833002</v>
      </c>
      <c r="Q410">
        <v>-5.5253347671111097E-3</v>
      </c>
      <c r="R410">
        <v>0.99559144312777703</v>
      </c>
    </row>
    <row r="411" spans="2:23" x14ac:dyDescent="0.25">
      <c r="B411" t="s">
        <v>681</v>
      </c>
      <c r="C411">
        <v>-12.414788781154</v>
      </c>
      <c r="D411">
        <v>2249.0473815082601</v>
      </c>
      <c r="E411">
        <v>-5.5200210023269199E-3</v>
      </c>
      <c r="F411">
        <v>0.99559568283400202</v>
      </c>
      <c r="G411">
        <v>-12.4156914085086</v>
      </c>
      <c r="H411">
        <v>3956.1803402805099</v>
      </c>
      <c r="I411">
        <v>-3.13830269113271E-3</v>
      </c>
      <c r="J411">
        <v>0.99749600084591095</v>
      </c>
      <c r="K411">
        <v>-13.317731564129</v>
      </c>
      <c r="L411">
        <v>4514.62382383159</v>
      </c>
      <c r="M411">
        <v>-2.9499094683875901E-3</v>
      </c>
      <c r="N411">
        <v>0.99764631619302102</v>
      </c>
      <c r="O411">
        <v>-12.427353322970999</v>
      </c>
      <c r="P411">
        <v>2249.1584395832701</v>
      </c>
      <c r="Q411">
        <v>-5.5253347671111799E-3</v>
      </c>
      <c r="R411">
        <v>0.99559144312777603</v>
      </c>
    </row>
    <row r="412" spans="2:23" x14ac:dyDescent="0.25">
      <c r="B412" t="s">
        <v>682</v>
      </c>
      <c r="C412">
        <v>-12.414788781154</v>
      </c>
      <c r="D412">
        <v>2249.0473815082501</v>
      </c>
      <c r="E412">
        <v>-5.5200210023269598E-3</v>
      </c>
      <c r="F412">
        <v>0.99559568283400202</v>
      </c>
      <c r="G412">
        <v>-12.4156914085087</v>
      </c>
      <c r="H412">
        <v>3956.1803402805299</v>
      </c>
      <c r="I412">
        <v>-3.1383026911327E-3</v>
      </c>
      <c r="J412">
        <v>0.99749600084591095</v>
      </c>
      <c r="K412">
        <v>-13.317731564129</v>
      </c>
      <c r="L412">
        <v>4514.62382383156</v>
      </c>
      <c r="M412">
        <v>-2.9499094683876101E-3</v>
      </c>
      <c r="N412">
        <v>0.99764631619302102</v>
      </c>
      <c r="O412">
        <v>-12.427353322970999</v>
      </c>
      <c r="P412">
        <v>2249.1584395832601</v>
      </c>
      <c r="Q412">
        <v>-5.5253347671112103E-3</v>
      </c>
      <c r="R412">
        <v>0.99559144312777603</v>
      </c>
    </row>
    <row r="413" spans="2:23" x14ac:dyDescent="0.25">
      <c r="B413" t="s">
        <v>683</v>
      </c>
      <c r="C413">
        <v>-12.414788781154</v>
      </c>
      <c r="D413">
        <v>2249.0473815082501</v>
      </c>
      <c r="E413">
        <v>-5.5200210023269502E-3</v>
      </c>
      <c r="F413">
        <v>0.99559568283400202</v>
      </c>
      <c r="G413">
        <v>-12.4156914085086</v>
      </c>
      <c r="H413">
        <v>3956.1803402805199</v>
      </c>
      <c r="I413">
        <v>-3.1383026911327E-3</v>
      </c>
      <c r="J413">
        <v>0.99749600084591095</v>
      </c>
      <c r="K413">
        <v>-13.317731564129</v>
      </c>
      <c r="L413">
        <v>4514.62382383159</v>
      </c>
      <c r="M413">
        <v>-2.9499094683875901E-3</v>
      </c>
      <c r="N413">
        <v>0.99764631619302102</v>
      </c>
      <c r="O413">
        <v>-12.427353322970999</v>
      </c>
      <c r="P413">
        <v>2249.1584395832601</v>
      </c>
      <c r="Q413">
        <v>-5.5253347671112103E-3</v>
      </c>
      <c r="R413">
        <v>0.99559144312777603</v>
      </c>
    </row>
    <row r="414" spans="2:23" x14ac:dyDescent="0.25">
      <c r="B414" t="s">
        <v>684</v>
      </c>
      <c r="C414">
        <v>-12.414788781154</v>
      </c>
      <c r="D414">
        <v>2249.0473815082501</v>
      </c>
      <c r="E414">
        <v>-5.5200210023269502E-3</v>
      </c>
      <c r="F414">
        <v>0.99559568283400202</v>
      </c>
      <c r="G414">
        <v>-12.4156914085087</v>
      </c>
      <c r="H414">
        <v>3956.1803402805399</v>
      </c>
      <c r="I414">
        <v>-3.1383026911326901E-3</v>
      </c>
      <c r="J414">
        <v>0.99749600084591095</v>
      </c>
      <c r="K414">
        <v>-13.317731564129</v>
      </c>
      <c r="L414">
        <v>4514.62382383156</v>
      </c>
      <c r="M414">
        <v>-2.9499094683876101E-3</v>
      </c>
      <c r="N414">
        <v>0.99764631619302102</v>
      </c>
      <c r="O414">
        <v>-12.427353322970999</v>
      </c>
      <c r="P414">
        <v>2249.1584395832501</v>
      </c>
      <c r="Q414">
        <v>-5.5253347671112198E-3</v>
      </c>
      <c r="R414">
        <v>0.99559144312777603</v>
      </c>
    </row>
    <row r="415" spans="2:23" x14ac:dyDescent="0.25">
      <c r="B415" t="s">
        <v>685</v>
      </c>
      <c r="C415">
        <v>-12.414788781154</v>
      </c>
      <c r="D415">
        <v>2249.0473815082501</v>
      </c>
      <c r="E415">
        <v>-5.5200210023269502E-3</v>
      </c>
      <c r="F415">
        <v>0.99559568283400202</v>
      </c>
      <c r="G415">
        <v>-12.4156914085086</v>
      </c>
      <c r="H415">
        <v>3956.1803402805099</v>
      </c>
      <c r="I415">
        <v>-3.1383026911327E-3</v>
      </c>
      <c r="J415">
        <v>0.99749600084591095</v>
      </c>
      <c r="K415">
        <v>-13.317731564129</v>
      </c>
      <c r="L415">
        <v>4514.62382383156</v>
      </c>
      <c r="M415">
        <v>-2.9499094683876101E-3</v>
      </c>
      <c r="N415">
        <v>0.99764631619302102</v>
      </c>
      <c r="O415">
        <v>-12.427353322970999</v>
      </c>
      <c r="P415">
        <v>2249.1584395832801</v>
      </c>
      <c r="Q415">
        <v>-5.52533476711116E-3</v>
      </c>
      <c r="R415">
        <v>0.99559144312777603</v>
      </c>
    </row>
    <row r="416" spans="2:23" x14ac:dyDescent="0.25">
      <c r="B416" t="s">
        <v>686</v>
      </c>
      <c r="C416">
        <v>-12.414788781154</v>
      </c>
      <c r="D416">
        <v>2249.0473815082501</v>
      </c>
      <c r="E416">
        <v>-5.5200210023269598E-3</v>
      </c>
      <c r="F416">
        <v>0.99559568283400202</v>
      </c>
      <c r="G416">
        <v>-12.4156914085087</v>
      </c>
      <c r="H416">
        <v>3956.1803402805399</v>
      </c>
      <c r="I416">
        <v>-3.1383026911326901E-3</v>
      </c>
      <c r="J416">
        <v>0.99749600084591095</v>
      </c>
      <c r="K416">
        <v>-13.317731564129</v>
      </c>
      <c r="L416">
        <v>4514.62382383159</v>
      </c>
      <c r="M416">
        <v>-2.9499094683875901E-3</v>
      </c>
      <c r="N416">
        <v>0.99764631619302102</v>
      </c>
      <c r="O416">
        <v>-12.427353322970999</v>
      </c>
      <c r="P416">
        <v>2249.1584395832901</v>
      </c>
      <c r="Q416">
        <v>-5.52533476711114E-3</v>
      </c>
      <c r="R416">
        <v>0.99559144312777703</v>
      </c>
    </row>
    <row r="417" spans="2:18" x14ac:dyDescent="0.25">
      <c r="B417" t="s">
        <v>687</v>
      </c>
      <c r="C417">
        <v>-12.414788781154</v>
      </c>
      <c r="D417">
        <v>2249.0473815082701</v>
      </c>
      <c r="E417">
        <v>-5.5200210023269103E-3</v>
      </c>
      <c r="F417">
        <v>0.99559568283400202</v>
      </c>
      <c r="G417">
        <v>-12.4156914085086</v>
      </c>
      <c r="H417">
        <v>3956.1803402805199</v>
      </c>
      <c r="I417">
        <v>-3.1383026911327E-3</v>
      </c>
      <c r="J417">
        <v>0.99749600084591095</v>
      </c>
      <c r="K417">
        <v>-13.317731564129</v>
      </c>
      <c r="L417">
        <v>4514.62382383157</v>
      </c>
      <c r="M417">
        <v>-2.9499094683876101E-3</v>
      </c>
      <c r="N417">
        <v>0.99764631619302102</v>
      </c>
      <c r="O417">
        <v>-12.427353322970999</v>
      </c>
      <c r="P417">
        <v>2249.1584395832401</v>
      </c>
      <c r="Q417">
        <v>-5.5253347671112502E-3</v>
      </c>
      <c r="R417">
        <v>0.99559144312777603</v>
      </c>
    </row>
    <row r="418" spans="2:18" x14ac:dyDescent="0.25">
      <c r="B418" t="s">
        <v>688</v>
      </c>
      <c r="C418">
        <v>-12.414788781154</v>
      </c>
      <c r="D418">
        <v>2249.0473815082501</v>
      </c>
      <c r="E418">
        <v>-5.5200210023269398E-3</v>
      </c>
      <c r="F418">
        <v>0.99559568283400202</v>
      </c>
      <c r="G418">
        <v>-12.4156914085086</v>
      </c>
      <c r="H418">
        <v>3956.1803402805199</v>
      </c>
      <c r="I418">
        <v>-3.1383026911327E-3</v>
      </c>
      <c r="J418">
        <v>0.99749600084591095</v>
      </c>
      <c r="K418">
        <v>-13.317731564129</v>
      </c>
      <c r="L418">
        <v>4514.62382383158</v>
      </c>
      <c r="M418">
        <v>-2.9499094683876001E-3</v>
      </c>
      <c r="N418">
        <v>0.99764631619302102</v>
      </c>
      <c r="O418">
        <v>-12.427353322970999</v>
      </c>
      <c r="P418">
        <v>2249.1584395832401</v>
      </c>
      <c r="Q418">
        <v>-5.5253347671112502E-3</v>
      </c>
      <c r="R418">
        <v>0.99559144312777603</v>
      </c>
    </row>
    <row r="419" spans="2:18" x14ac:dyDescent="0.25">
      <c r="B419" t="s">
        <v>689</v>
      </c>
      <c r="C419">
        <v>-12.414788781154</v>
      </c>
      <c r="D419">
        <v>2249.0473815082501</v>
      </c>
      <c r="E419">
        <v>-5.5200210023269502E-3</v>
      </c>
      <c r="F419">
        <v>0.99559568283400202</v>
      </c>
      <c r="G419">
        <v>-12.4156914085086</v>
      </c>
      <c r="H419">
        <v>3956.1803402805199</v>
      </c>
      <c r="I419">
        <v>-3.1383026911327E-3</v>
      </c>
      <c r="J419">
        <v>0.99749600084591095</v>
      </c>
      <c r="K419">
        <v>-13.317731564129</v>
      </c>
      <c r="L419">
        <v>4514.62382383161</v>
      </c>
      <c r="M419">
        <v>-2.9499094683875901E-3</v>
      </c>
      <c r="N419">
        <v>0.99764631619302102</v>
      </c>
      <c r="O419">
        <v>-12.427353322970999</v>
      </c>
      <c r="P419">
        <v>2249.1584395832601</v>
      </c>
      <c r="Q419">
        <v>-5.5253347671112103E-3</v>
      </c>
      <c r="R419">
        <v>0.99559144312777603</v>
      </c>
    </row>
    <row r="420" spans="2:18" x14ac:dyDescent="0.25">
      <c r="B420" t="s">
        <v>690</v>
      </c>
      <c r="C420">
        <v>-12.414788781154</v>
      </c>
      <c r="D420">
        <v>2249.0473815082501</v>
      </c>
      <c r="E420">
        <v>-5.5200210023269598E-3</v>
      </c>
      <c r="F420">
        <v>0.99559568283400202</v>
      </c>
      <c r="G420">
        <v>-12.4156914085086</v>
      </c>
      <c r="H420">
        <v>3956.1803402805099</v>
      </c>
      <c r="I420">
        <v>-3.13830269113271E-3</v>
      </c>
      <c r="J420">
        <v>0.99749600084591095</v>
      </c>
      <c r="K420">
        <v>-13.317731564129</v>
      </c>
      <c r="L420">
        <v>4514.62382383156</v>
      </c>
      <c r="M420">
        <v>-2.9499094683876101E-3</v>
      </c>
      <c r="N420">
        <v>0.99764631619302102</v>
      </c>
      <c r="O420">
        <v>-12.427353322970999</v>
      </c>
      <c r="P420">
        <v>2249.1584395832601</v>
      </c>
      <c r="Q420">
        <v>-5.5253347671111903E-3</v>
      </c>
      <c r="R420">
        <v>0.99559144312777603</v>
      </c>
    </row>
    <row r="421" spans="2:18" x14ac:dyDescent="0.25">
      <c r="B421" t="s">
        <v>691</v>
      </c>
      <c r="C421">
        <v>-12.414788781154</v>
      </c>
      <c r="D421">
        <v>2249.0473815082501</v>
      </c>
      <c r="E421">
        <v>-5.5200210023269502E-3</v>
      </c>
      <c r="F421">
        <v>0.99559568283400202</v>
      </c>
      <c r="G421">
        <v>-12.4156914085086</v>
      </c>
      <c r="H421">
        <v>3956.1803402805199</v>
      </c>
      <c r="I421">
        <v>-3.1383026911327E-3</v>
      </c>
      <c r="J421">
        <v>0.99749600084591095</v>
      </c>
      <c r="K421">
        <v>-13.317731564129</v>
      </c>
      <c r="L421">
        <v>4514.62382383158</v>
      </c>
      <c r="M421">
        <v>-2.9499094683876001E-3</v>
      </c>
      <c r="N421">
        <v>0.99764631619302102</v>
      </c>
      <c r="O421">
        <v>-12.427353322970999</v>
      </c>
      <c r="P421">
        <v>2249.1584395832501</v>
      </c>
      <c r="Q421">
        <v>-5.5253347671112198E-3</v>
      </c>
      <c r="R421">
        <v>0.99559144312777603</v>
      </c>
    </row>
    <row r="422" spans="2:18" x14ac:dyDescent="0.25">
      <c r="B422" t="s">
        <v>692</v>
      </c>
      <c r="C422">
        <v>-12.414788781154</v>
      </c>
      <c r="D422">
        <v>2249.0473815082901</v>
      </c>
      <c r="E422">
        <v>-5.5200210023268704E-3</v>
      </c>
      <c r="F422">
        <v>0.99559568283400202</v>
      </c>
      <c r="G422">
        <v>-12.4156914085086</v>
      </c>
      <c r="H422">
        <v>3956.1803402805199</v>
      </c>
      <c r="I422">
        <v>-3.1383026911327E-3</v>
      </c>
      <c r="J422">
        <v>0.99749600084591095</v>
      </c>
      <c r="K422">
        <v>-13.317731564129</v>
      </c>
      <c r="L422">
        <v>4514.62382383158</v>
      </c>
      <c r="M422">
        <v>-2.9499094683876001E-3</v>
      </c>
      <c r="N422">
        <v>0.99764631619302102</v>
      </c>
      <c r="O422">
        <v>-12.427353322970999</v>
      </c>
      <c r="P422">
        <v>2249.1584395832901</v>
      </c>
      <c r="Q422">
        <v>-5.52533476711114E-3</v>
      </c>
      <c r="R422">
        <v>0.99559144312777703</v>
      </c>
    </row>
    <row r="423" spans="2:18" x14ac:dyDescent="0.25">
      <c r="B423" t="s">
        <v>693</v>
      </c>
      <c r="C423">
        <v>-12.414788781154</v>
      </c>
      <c r="D423">
        <v>2249.0473815082401</v>
      </c>
      <c r="E423">
        <v>-5.5200210023269702E-3</v>
      </c>
      <c r="F423">
        <v>0.99559568283400202</v>
      </c>
      <c r="G423">
        <v>-12.4156914085087</v>
      </c>
      <c r="H423">
        <v>3956.1803402805399</v>
      </c>
      <c r="I423">
        <v>-3.1383026911326901E-3</v>
      </c>
      <c r="J423">
        <v>0.99749600084591095</v>
      </c>
      <c r="K423">
        <v>-13.317731564129</v>
      </c>
      <c r="L423">
        <v>4514.62382383156</v>
      </c>
      <c r="M423">
        <v>-2.9499094683876101E-3</v>
      </c>
      <c r="N423">
        <v>0.99764631619302102</v>
      </c>
      <c r="O423">
        <v>-12.427353322970999</v>
      </c>
      <c r="P423">
        <v>2249.1584395832901</v>
      </c>
      <c r="Q423">
        <v>-5.5253347671111496E-3</v>
      </c>
      <c r="R423">
        <v>0.99559144312777603</v>
      </c>
    </row>
    <row r="424" spans="2:18" x14ac:dyDescent="0.25">
      <c r="B424" t="s">
        <v>694</v>
      </c>
      <c r="C424">
        <v>-12.414788781154</v>
      </c>
      <c r="D424">
        <v>2249.0473815082501</v>
      </c>
      <c r="E424">
        <v>-5.5200210023269502E-3</v>
      </c>
      <c r="F424">
        <v>0.99559568283400202</v>
      </c>
      <c r="G424">
        <v>-12.4156914085086</v>
      </c>
      <c r="H424">
        <v>3956.1803402805099</v>
      </c>
      <c r="I424">
        <v>-3.13830269113271E-3</v>
      </c>
      <c r="J424">
        <v>0.99749600084591095</v>
      </c>
      <c r="K424">
        <v>-13.317731564129</v>
      </c>
      <c r="L424">
        <v>4514.62382383154</v>
      </c>
      <c r="M424">
        <v>-2.94990946838762E-3</v>
      </c>
      <c r="N424">
        <v>0.99764631619302002</v>
      </c>
      <c r="O424">
        <v>-12.427353322970999</v>
      </c>
      <c r="P424">
        <v>2249.1584395832601</v>
      </c>
      <c r="Q424">
        <v>-5.5253347671111903E-3</v>
      </c>
      <c r="R424">
        <v>0.99559144312777603</v>
      </c>
    </row>
    <row r="425" spans="2:18" x14ac:dyDescent="0.25">
      <c r="B425" t="s">
        <v>695</v>
      </c>
      <c r="C425">
        <v>-12.414788781154</v>
      </c>
      <c r="D425">
        <v>2249.0473815082501</v>
      </c>
      <c r="E425">
        <v>-5.5200210023269502E-3</v>
      </c>
      <c r="F425">
        <v>0.99559568283400202</v>
      </c>
      <c r="G425">
        <v>-12.4156914085087</v>
      </c>
      <c r="H425">
        <v>3956.1803402805399</v>
      </c>
      <c r="I425">
        <v>-3.1383026911326901E-3</v>
      </c>
      <c r="J425">
        <v>0.99749600084591095</v>
      </c>
      <c r="K425">
        <v>-13.317731564129</v>
      </c>
      <c r="L425">
        <v>4514.62382383156</v>
      </c>
      <c r="M425">
        <v>-2.9499094683876101E-3</v>
      </c>
      <c r="N425">
        <v>0.99764631619302102</v>
      </c>
      <c r="O425">
        <v>-12.427353322970999</v>
      </c>
      <c r="P425">
        <v>2249.1584395832701</v>
      </c>
      <c r="Q425">
        <v>-5.5253347671111799E-3</v>
      </c>
      <c r="R425">
        <v>0.99559144312777603</v>
      </c>
    </row>
    <row r="426" spans="2:18" x14ac:dyDescent="0.25">
      <c r="B426" t="s">
        <v>696</v>
      </c>
      <c r="C426">
        <v>4.4316909588412603</v>
      </c>
      <c r="D426">
        <v>1.23912027416481</v>
      </c>
      <c r="E426">
        <v>3.5764816791721801</v>
      </c>
      <c r="F426">
        <v>3.4824971113842199E-4</v>
      </c>
      <c r="G426">
        <v>22.7164455640815</v>
      </c>
      <c r="H426">
        <v>3956.1803400272001</v>
      </c>
      <c r="I426">
        <v>5.7420146736600203E-3</v>
      </c>
      <c r="J426">
        <v>0.99541856031956699</v>
      </c>
      <c r="K426">
        <v>-13.317731564129</v>
      </c>
      <c r="L426">
        <v>4514.62382383158</v>
      </c>
      <c r="M426">
        <v>-2.9499094683876001E-3</v>
      </c>
      <c r="N426">
        <v>0.99764631619302102</v>
      </c>
      <c r="O426">
        <v>4.4191223200516996</v>
      </c>
      <c r="P426">
        <v>1.2384060689084699</v>
      </c>
      <c r="Q426">
        <v>3.5683952388465801</v>
      </c>
      <c r="R426">
        <v>3.5917441164503498E-4</v>
      </c>
    </row>
    <row r="427" spans="2:18" x14ac:dyDescent="0.25">
      <c r="B427" t="s">
        <v>697</v>
      </c>
      <c r="C427">
        <v>5.1142022980812403</v>
      </c>
      <c r="D427">
        <v>1.43255411952335</v>
      </c>
      <c r="E427">
        <v>3.5699888949276701</v>
      </c>
      <c r="F427">
        <v>3.5699636168637599E-4</v>
      </c>
      <c r="G427" t="s">
        <v>169</v>
      </c>
      <c r="H427" t="s">
        <v>169</v>
      </c>
      <c r="I427" t="s">
        <v>169</v>
      </c>
      <c r="J427" t="s">
        <v>169</v>
      </c>
      <c r="K427">
        <v>5.2160736301103601</v>
      </c>
      <c r="L427">
        <v>1.4363672864050101</v>
      </c>
      <c r="M427">
        <v>3.6314344384473798</v>
      </c>
      <c r="N427">
        <v>2.8185026327518398E-4</v>
      </c>
      <c r="O427">
        <v>5.1016070307625201</v>
      </c>
      <c r="P427">
        <v>1.4323919720334199</v>
      </c>
      <c r="Q427">
        <v>3.5615998486226501</v>
      </c>
      <c r="R427">
        <v>3.68601876158395E-4</v>
      </c>
    </row>
    <row r="428" spans="2:18" x14ac:dyDescent="0.25">
      <c r="B428" t="s">
        <v>698</v>
      </c>
      <c r="C428">
        <v>-12.313029162142501</v>
      </c>
      <c r="D428">
        <v>3956.18033932759</v>
      </c>
      <c r="E428">
        <v>-3.1123528520025198E-3</v>
      </c>
      <c r="F428">
        <v>0.99751670572078799</v>
      </c>
      <c r="G428" t="s">
        <v>169</v>
      </c>
      <c r="H428" t="s">
        <v>169</v>
      </c>
      <c r="I428" t="s">
        <v>169</v>
      </c>
      <c r="J428" t="s">
        <v>169</v>
      </c>
      <c r="K428">
        <v>-13.204801038696701</v>
      </c>
      <c r="L428">
        <v>6522.6386102169799</v>
      </c>
      <c r="M428">
        <v>-2.0244569456926301E-3</v>
      </c>
      <c r="N428">
        <v>0.99838471816237395</v>
      </c>
      <c r="O428">
        <v>-12.3272578998636</v>
      </c>
      <c r="P428">
        <v>3956.1803392618299</v>
      </c>
      <c r="Q428">
        <v>-3.1159494367649899E-3</v>
      </c>
      <c r="R428">
        <v>0.99751383607524902</v>
      </c>
    </row>
    <row r="429" spans="2:18" x14ac:dyDescent="0.25">
      <c r="B429" t="s">
        <v>699</v>
      </c>
      <c r="C429">
        <v>-12.313029162142501</v>
      </c>
      <c r="D429">
        <v>3956.18033932759</v>
      </c>
      <c r="E429">
        <v>-3.1123528520025298E-3</v>
      </c>
      <c r="F429">
        <v>0.99751670572078799</v>
      </c>
      <c r="G429" t="s">
        <v>169</v>
      </c>
      <c r="H429" t="s">
        <v>169</v>
      </c>
      <c r="I429" t="s">
        <v>169</v>
      </c>
      <c r="J429" t="s">
        <v>169</v>
      </c>
      <c r="K429">
        <v>-13.204801038696701</v>
      </c>
      <c r="L429">
        <v>6522.6386102169599</v>
      </c>
      <c r="M429">
        <v>-2.0244569456926401E-3</v>
      </c>
      <c r="N429">
        <v>0.99838471816237395</v>
      </c>
      <c r="O429">
        <v>-12.3272578998636</v>
      </c>
      <c r="P429">
        <v>3956.1803392618299</v>
      </c>
      <c r="Q429">
        <v>-3.1159494367649998E-3</v>
      </c>
      <c r="R429">
        <v>0.99751383607524902</v>
      </c>
    </row>
    <row r="430" spans="2:18" x14ac:dyDescent="0.25">
      <c r="B430" t="s">
        <v>700</v>
      </c>
      <c r="C430">
        <v>-12.313029162142501</v>
      </c>
      <c r="D430">
        <v>3956.18033932754</v>
      </c>
      <c r="E430">
        <v>-3.1123528520025502E-3</v>
      </c>
      <c r="F430">
        <v>0.99751670572078799</v>
      </c>
      <c r="G430" t="s">
        <v>169</v>
      </c>
      <c r="H430" t="s">
        <v>169</v>
      </c>
      <c r="I430" t="s">
        <v>169</v>
      </c>
      <c r="J430" t="s">
        <v>169</v>
      </c>
      <c r="K430">
        <v>-13.204801038696701</v>
      </c>
      <c r="L430">
        <v>6522.6386102169599</v>
      </c>
      <c r="M430">
        <v>-2.0244569456926401E-3</v>
      </c>
      <c r="N430">
        <v>0.99838471816237395</v>
      </c>
      <c r="O430">
        <v>-12.327257899863699</v>
      </c>
      <c r="P430">
        <v>3956.1803392618599</v>
      </c>
      <c r="Q430">
        <v>-3.1159494367649799E-3</v>
      </c>
      <c r="R430">
        <v>0.99751383607524902</v>
      </c>
    </row>
    <row r="431" spans="2:18" x14ac:dyDescent="0.25">
      <c r="B431" t="s">
        <v>701</v>
      </c>
      <c r="C431">
        <v>-12.313029162142501</v>
      </c>
      <c r="D431">
        <v>3956.18033932754</v>
      </c>
      <c r="E431">
        <v>-3.1123528520025502E-3</v>
      </c>
      <c r="F431">
        <v>0.99751670572078799</v>
      </c>
      <c r="G431" t="s">
        <v>169</v>
      </c>
      <c r="H431" t="s">
        <v>169</v>
      </c>
      <c r="I431" t="s">
        <v>169</v>
      </c>
      <c r="J431" t="s">
        <v>169</v>
      </c>
      <c r="K431">
        <v>-13.204801038696701</v>
      </c>
      <c r="L431">
        <v>6522.6386102169599</v>
      </c>
      <c r="M431">
        <v>-2.0244569456926401E-3</v>
      </c>
      <c r="N431">
        <v>0.99838471816237395</v>
      </c>
      <c r="O431">
        <v>-12.327257899863699</v>
      </c>
      <c r="P431">
        <v>3956.1803392618799</v>
      </c>
      <c r="Q431">
        <v>-3.1159494367649599E-3</v>
      </c>
      <c r="R431">
        <v>0.99751383607524902</v>
      </c>
    </row>
    <row r="432" spans="2:18" x14ac:dyDescent="0.25">
      <c r="B432" t="s">
        <v>702</v>
      </c>
      <c r="C432">
        <v>-12.313029162142501</v>
      </c>
      <c r="D432">
        <v>3956.18033932754</v>
      </c>
      <c r="E432">
        <v>-3.1123528520025602E-3</v>
      </c>
      <c r="F432">
        <v>0.99751670572078799</v>
      </c>
      <c r="G432" t="s">
        <v>169</v>
      </c>
      <c r="H432" t="s">
        <v>169</v>
      </c>
      <c r="I432" t="s">
        <v>169</v>
      </c>
      <c r="J432" t="s">
        <v>169</v>
      </c>
      <c r="K432">
        <v>-13.204801038696701</v>
      </c>
      <c r="L432">
        <v>6522.6386102169799</v>
      </c>
      <c r="M432">
        <v>-2.0244569456926301E-3</v>
      </c>
      <c r="N432">
        <v>0.99838471816237395</v>
      </c>
      <c r="O432">
        <v>-12.327257899863699</v>
      </c>
      <c r="P432">
        <v>3956.1803392618899</v>
      </c>
      <c r="Q432">
        <v>-3.1159494367649599E-3</v>
      </c>
      <c r="R432">
        <v>0.99751383607524902</v>
      </c>
    </row>
    <row r="433" spans="2:18" x14ac:dyDescent="0.25">
      <c r="B433" t="s">
        <v>703</v>
      </c>
      <c r="C433">
        <v>-12.313029162142501</v>
      </c>
      <c r="D433">
        <v>3956.18033932759</v>
      </c>
      <c r="E433">
        <v>-3.1123528520025298E-3</v>
      </c>
      <c r="F433">
        <v>0.99751670572078799</v>
      </c>
      <c r="G433" t="s">
        <v>169</v>
      </c>
      <c r="H433" t="s">
        <v>169</v>
      </c>
      <c r="I433" t="s">
        <v>169</v>
      </c>
      <c r="J433" t="s">
        <v>169</v>
      </c>
      <c r="K433">
        <v>-13.204801038696701</v>
      </c>
      <c r="L433">
        <v>6522.6386102169099</v>
      </c>
      <c r="M433">
        <v>-2.0244569456926501E-3</v>
      </c>
      <c r="N433">
        <v>0.99838471816237395</v>
      </c>
      <c r="O433">
        <v>-12.327257899863699</v>
      </c>
      <c r="P433">
        <v>3956.1803392618699</v>
      </c>
      <c r="Q433">
        <v>-3.1159494367649699E-3</v>
      </c>
      <c r="R433">
        <v>0.99751383607524902</v>
      </c>
    </row>
    <row r="434" spans="2:18" x14ac:dyDescent="0.25">
      <c r="B434" t="s">
        <v>704</v>
      </c>
      <c r="C434">
        <v>-12.313029162142501</v>
      </c>
      <c r="D434">
        <v>3956.18033932759</v>
      </c>
      <c r="E434">
        <v>-3.1123528520025198E-3</v>
      </c>
      <c r="F434">
        <v>0.99751670572078799</v>
      </c>
      <c r="G434" t="s">
        <v>169</v>
      </c>
      <c r="H434" t="s">
        <v>169</v>
      </c>
      <c r="I434" t="s">
        <v>169</v>
      </c>
      <c r="J434" t="s">
        <v>169</v>
      </c>
      <c r="K434">
        <v>-13.204801038696701</v>
      </c>
      <c r="L434">
        <v>6522.6386102169799</v>
      </c>
      <c r="M434">
        <v>-2.0244569456926301E-3</v>
      </c>
      <c r="N434">
        <v>0.99838471816237395</v>
      </c>
      <c r="O434">
        <v>-12.327257899863699</v>
      </c>
      <c r="P434">
        <v>3956.1803392618599</v>
      </c>
      <c r="Q434">
        <v>-3.1159494367649799E-3</v>
      </c>
      <c r="R434">
        <v>0.99751383607524902</v>
      </c>
    </row>
    <row r="435" spans="2:18" x14ac:dyDescent="0.25">
      <c r="B435" t="s">
        <v>705</v>
      </c>
      <c r="C435">
        <v>-12.313029162142501</v>
      </c>
      <c r="D435">
        <v>3956.18033932752</v>
      </c>
      <c r="E435">
        <v>-3.1123528520025701E-3</v>
      </c>
      <c r="F435">
        <v>0.99751670572078799</v>
      </c>
      <c r="G435" t="s">
        <v>169</v>
      </c>
      <c r="H435" t="s">
        <v>169</v>
      </c>
      <c r="I435" t="s">
        <v>169</v>
      </c>
      <c r="J435" t="s">
        <v>169</v>
      </c>
      <c r="K435">
        <v>-13.204801038696701</v>
      </c>
      <c r="L435">
        <v>6522.6386102169899</v>
      </c>
      <c r="M435">
        <v>-2.0244569456926301E-3</v>
      </c>
      <c r="N435">
        <v>0.99838471816237395</v>
      </c>
      <c r="O435">
        <v>-12.327257899863699</v>
      </c>
      <c r="P435">
        <v>3956.1803392618599</v>
      </c>
      <c r="Q435">
        <v>-3.1159494367649799E-3</v>
      </c>
      <c r="R435">
        <v>0.99751383607524902</v>
      </c>
    </row>
    <row r="436" spans="2:18" x14ac:dyDescent="0.25">
      <c r="B436" t="s">
        <v>706</v>
      </c>
      <c r="C436">
        <v>-12.313029162142501</v>
      </c>
      <c r="D436">
        <v>3956.18033932759</v>
      </c>
      <c r="E436">
        <v>-3.1123528520025198E-3</v>
      </c>
      <c r="F436">
        <v>0.99751670572078799</v>
      </c>
      <c r="G436" t="s">
        <v>169</v>
      </c>
      <c r="H436" t="s">
        <v>169</v>
      </c>
      <c r="I436" t="s">
        <v>169</v>
      </c>
      <c r="J436" t="s">
        <v>169</v>
      </c>
      <c r="K436">
        <v>-13.204801038696701</v>
      </c>
      <c r="L436">
        <v>6522.6386102169099</v>
      </c>
      <c r="M436">
        <v>-2.0244569456926501E-3</v>
      </c>
      <c r="N436">
        <v>0.99838471816237395</v>
      </c>
      <c r="O436">
        <v>-12.327257899863699</v>
      </c>
      <c r="P436">
        <v>3956.1803392618599</v>
      </c>
      <c r="Q436">
        <v>-3.1159494367649799E-3</v>
      </c>
      <c r="R436">
        <v>0.99751383607524902</v>
      </c>
    </row>
    <row r="437" spans="2:18" x14ac:dyDescent="0.25">
      <c r="B437" t="s">
        <v>707</v>
      </c>
      <c r="C437">
        <v>-12.313029162142501</v>
      </c>
      <c r="D437">
        <v>3956.18033932759</v>
      </c>
      <c r="E437">
        <v>-3.1123528520025198E-3</v>
      </c>
      <c r="F437">
        <v>0.99751670572078799</v>
      </c>
      <c r="G437" t="s">
        <v>169</v>
      </c>
      <c r="H437" t="s">
        <v>169</v>
      </c>
      <c r="I437" t="s">
        <v>169</v>
      </c>
      <c r="J437" t="s">
        <v>169</v>
      </c>
      <c r="K437">
        <v>-13.204801038696701</v>
      </c>
      <c r="L437">
        <v>6522.6386102169799</v>
      </c>
      <c r="M437">
        <v>-2.0244569456926401E-3</v>
      </c>
      <c r="N437">
        <v>0.99838471816237395</v>
      </c>
      <c r="O437">
        <v>-12.327257899863699</v>
      </c>
      <c r="P437">
        <v>3956.1803392618599</v>
      </c>
      <c r="Q437">
        <v>-3.1159494367649799E-3</v>
      </c>
      <c r="R437">
        <v>0.99751383607524902</v>
      </c>
    </row>
    <row r="438" spans="2:18" x14ac:dyDescent="0.25">
      <c r="B438" t="s">
        <v>708</v>
      </c>
      <c r="C438">
        <v>-12.313029162142501</v>
      </c>
      <c r="D438">
        <v>3956.18033932757</v>
      </c>
      <c r="E438">
        <v>-3.1123528520025298E-3</v>
      </c>
      <c r="F438">
        <v>0.99751670572078799</v>
      </c>
      <c r="G438" t="s">
        <v>169</v>
      </c>
      <c r="H438" t="s">
        <v>169</v>
      </c>
      <c r="I438" t="s">
        <v>169</v>
      </c>
      <c r="J438" t="s">
        <v>169</v>
      </c>
      <c r="K438">
        <v>-13.204801038696701</v>
      </c>
      <c r="L438">
        <v>6522.6386102169099</v>
      </c>
      <c r="M438">
        <v>-2.0244569456926501E-3</v>
      </c>
      <c r="N438">
        <v>0.99838471816237395</v>
      </c>
      <c r="O438">
        <v>-12.327257899863699</v>
      </c>
      <c r="P438">
        <v>3956.1803392618599</v>
      </c>
      <c r="Q438">
        <v>-3.1159494367649799E-3</v>
      </c>
      <c r="R438">
        <v>0.99751383607524902</v>
      </c>
    </row>
    <row r="439" spans="2:18" x14ac:dyDescent="0.25">
      <c r="B439" t="s">
        <v>709</v>
      </c>
      <c r="C439">
        <v>-12.313029162142501</v>
      </c>
      <c r="D439">
        <v>3956.18033932755</v>
      </c>
      <c r="E439">
        <v>-3.1123528520025502E-3</v>
      </c>
      <c r="F439">
        <v>0.99751670572078799</v>
      </c>
      <c r="G439" t="s">
        <v>169</v>
      </c>
      <c r="H439" t="s">
        <v>169</v>
      </c>
      <c r="I439" t="s">
        <v>169</v>
      </c>
      <c r="J439" t="s">
        <v>169</v>
      </c>
      <c r="K439">
        <v>-13.204801038696701</v>
      </c>
      <c r="L439">
        <v>6522.6386102169899</v>
      </c>
      <c r="M439">
        <v>-2.0244569456926301E-3</v>
      </c>
      <c r="N439">
        <v>0.99838471816237395</v>
      </c>
      <c r="O439">
        <v>-12.327257899863699</v>
      </c>
      <c r="P439">
        <v>3956.1803392618599</v>
      </c>
      <c r="Q439">
        <v>-3.1159494367649799E-3</v>
      </c>
      <c r="R439">
        <v>0.99751383607524902</v>
      </c>
    </row>
    <row r="440" spans="2:18" x14ac:dyDescent="0.25">
      <c r="B440" t="s">
        <v>710</v>
      </c>
      <c r="C440">
        <v>-12.313029162142501</v>
      </c>
      <c r="D440">
        <v>3956.18033932752</v>
      </c>
      <c r="E440">
        <v>-3.1123528520025701E-3</v>
      </c>
      <c r="F440">
        <v>0.99751670572078799</v>
      </c>
      <c r="G440" t="s">
        <v>169</v>
      </c>
      <c r="H440" t="s">
        <v>169</v>
      </c>
      <c r="I440" t="s">
        <v>169</v>
      </c>
      <c r="J440" t="s">
        <v>169</v>
      </c>
      <c r="K440">
        <v>-13.204801038696701</v>
      </c>
      <c r="L440">
        <v>6522.638610217</v>
      </c>
      <c r="M440">
        <v>-2.0244569456926301E-3</v>
      </c>
      <c r="N440">
        <v>0.99838471816237395</v>
      </c>
      <c r="O440">
        <v>-12.327257899863699</v>
      </c>
      <c r="P440">
        <v>3956.1803392618999</v>
      </c>
      <c r="Q440">
        <v>-3.11594943676495E-3</v>
      </c>
      <c r="R440">
        <v>0.99751383607524902</v>
      </c>
    </row>
    <row r="441" spans="2:18" x14ac:dyDescent="0.25">
      <c r="B441" t="s">
        <v>711</v>
      </c>
      <c r="C441">
        <v>-12.313029162142501</v>
      </c>
      <c r="D441">
        <v>3956.18033932758</v>
      </c>
      <c r="E441">
        <v>-3.1123528520025298E-3</v>
      </c>
      <c r="F441">
        <v>0.99751670572078799</v>
      </c>
      <c r="G441" t="s">
        <v>169</v>
      </c>
      <c r="H441" t="s">
        <v>169</v>
      </c>
      <c r="I441" t="s">
        <v>169</v>
      </c>
      <c r="J441" t="s">
        <v>169</v>
      </c>
      <c r="K441">
        <v>-13.204801038696701</v>
      </c>
      <c r="L441">
        <v>6522.6386102169799</v>
      </c>
      <c r="M441">
        <v>-2.0244569456926301E-3</v>
      </c>
      <c r="N441">
        <v>0.99838471816237395</v>
      </c>
      <c r="O441">
        <v>-12.327257899863699</v>
      </c>
      <c r="P441">
        <v>3956.1803392618699</v>
      </c>
      <c r="Q441">
        <v>-3.1159494367649699E-3</v>
      </c>
      <c r="R441">
        <v>0.99751383607524902</v>
      </c>
    </row>
    <row r="442" spans="2:18" x14ac:dyDescent="0.25">
      <c r="B442" t="s">
        <v>712</v>
      </c>
      <c r="C442">
        <v>-12.313029162142501</v>
      </c>
      <c r="D442">
        <v>3956.18033932759</v>
      </c>
      <c r="E442">
        <v>-3.1123528520025198E-3</v>
      </c>
      <c r="F442">
        <v>0.99751670572078799</v>
      </c>
      <c r="G442" t="s">
        <v>169</v>
      </c>
      <c r="H442" t="s">
        <v>169</v>
      </c>
      <c r="I442" t="s">
        <v>169</v>
      </c>
      <c r="J442" t="s">
        <v>169</v>
      </c>
      <c r="K442">
        <v>-13.204801038696701</v>
      </c>
      <c r="L442">
        <v>6522.6386102169799</v>
      </c>
      <c r="M442">
        <v>-2.0244569456926401E-3</v>
      </c>
      <c r="N442">
        <v>0.99838471816237395</v>
      </c>
      <c r="O442">
        <v>-12.327257899863699</v>
      </c>
      <c r="P442">
        <v>3956.1803392618899</v>
      </c>
      <c r="Q442">
        <v>-3.1159494367649599E-3</v>
      </c>
      <c r="R442">
        <v>0.99751383607524902</v>
      </c>
    </row>
    <row r="443" spans="2:18" x14ac:dyDescent="0.25">
      <c r="B443" t="s">
        <v>713</v>
      </c>
      <c r="C443">
        <v>-12.313029162142501</v>
      </c>
      <c r="D443">
        <v>3956.18033932759</v>
      </c>
      <c r="E443">
        <v>-3.1123528520025198E-3</v>
      </c>
      <c r="F443">
        <v>0.99751670572078799</v>
      </c>
      <c r="G443" t="s">
        <v>169</v>
      </c>
      <c r="H443" t="s">
        <v>169</v>
      </c>
      <c r="I443" t="s">
        <v>169</v>
      </c>
      <c r="J443" t="s">
        <v>169</v>
      </c>
      <c r="K443">
        <v>-13.204801038696701</v>
      </c>
      <c r="L443">
        <v>6522.638610217</v>
      </c>
      <c r="M443">
        <v>-2.0244569456926301E-3</v>
      </c>
      <c r="N443">
        <v>0.99838471816237395</v>
      </c>
      <c r="O443">
        <v>-12.327257899863699</v>
      </c>
      <c r="P443">
        <v>3956.1803392618999</v>
      </c>
      <c r="Q443">
        <v>-3.11594943676495E-3</v>
      </c>
      <c r="R443">
        <v>0.99751383607524902</v>
      </c>
    </row>
    <row r="444" spans="2:18" x14ac:dyDescent="0.25">
      <c r="B444" t="s">
        <v>714</v>
      </c>
      <c r="C444">
        <v>-12.313029162142501</v>
      </c>
      <c r="D444">
        <v>3956.18033932755</v>
      </c>
      <c r="E444">
        <v>-3.1123528520025502E-3</v>
      </c>
      <c r="F444">
        <v>0.99751670572078799</v>
      </c>
      <c r="G444" t="s">
        <v>169</v>
      </c>
      <c r="H444" t="s">
        <v>169</v>
      </c>
      <c r="I444" t="s">
        <v>169</v>
      </c>
      <c r="J444" t="s">
        <v>169</v>
      </c>
      <c r="K444">
        <v>-13.204801038696701</v>
      </c>
      <c r="L444">
        <v>6522.6386102169799</v>
      </c>
      <c r="M444">
        <v>-2.0244569456926401E-3</v>
      </c>
      <c r="N444">
        <v>0.99838471816237395</v>
      </c>
      <c r="O444">
        <v>-12.3272578998636</v>
      </c>
      <c r="P444">
        <v>3956.1803392618299</v>
      </c>
      <c r="Q444">
        <v>-3.1159494367649998E-3</v>
      </c>
      <c r="R444">
        <v>0.99751383607524902</v>
      </c>
    </row>
    <row r="445" spans="2:18" x14ac:dyDescent="0.25">
      <c r="B445" t="s">
        <v>715</v>
      </c>
      <c r="C445">
        <v>-12.313029162142501</v>
      </c>
      <c r="D445">
        <v>3956.18033932759</v>
      </c>
      <c r="E445">
        <v>-3.1123528520025198E-3</v>
      </c>
      <c r="F445">
        <v>0.99751670572078799</v>
      </c>
      <c r="G445" t="s">
        <v>169</v>
      </c>
      <c r="H445" t="s">
        <v>169</v>
      </c>
      <c r="I445" t="s">
        <v>169</v>
      </c>
      <c r="J445" t="s">
        <v>169</v>
      </c>
      <c r="K445">
        <v>-13.204801038696701</v>
      </c>
      <c r="L445">
        <v>6522.638610217</v>
      </c>
      <c r="M445">
        <v>-2.0244569456926301E-3</v>
      </c>
      <c r="N445">
        <v>0.99838471816237395</v>
      </c>
      <c r="O445">
        <v>-12.327257899863699</v>
      </c>
      <c r="P445">
        <v>3956.1803392619199</v>
      </c>
      <c r="Q445">
        <v>-3.11594943676494E-3</v>
      </c>
      <c r="R445">
        <v>0.99751383607524902</v>
      </c>
    </row>
    <row r="446" spans="2:18" x14ac:dyDescent="0.25">
      <c r="B446" t="s">
        <v>716</v>
      </c>
      <c r="C446">
        <v>-12.313029162142501</v>
      </c>
      <c r="D446">
        <v>3956.18033932754</v>
      </c>
      <c r="E446">
        <v>-3.1123528520025602E-3</v>
      </c>
      <c r="F446">
        <v>0.99751670572078799</v>
      </c>
      <c r="G446" t="s">
        <v>169</v>
      </c>
      <c r="H446" t="s">
        <v>169</v>
      </c>
      <c r="I446" t="s">
        <v>169</v>
      </c>
      <c r="J446" t="s">
        <v>169</v>
      </c>
      <c r="K446">
        <v>-13.204801038696701</v>
      </c>
      <c r="L446">
        <v>6522.6386102169899</v>
      </c>
      <c r="M446">
        <v>-2.0244569456926301E-3</v>
      </c>
      <c r="N446">
        <v>0.99838471816237395</v>
      </c>
      <c r="O446">
        <v>-12.327257899863699</v>
      </c>
      <c r="P446">
        <v>3956.1803392618599</v>
      </c>
      <c r="Q446">
        <v>-3.1159494367649799E-3</v>
      </c>
      <c r="R446">
        <v>0.99751383607524902</v>
      </c>
    </row>
    <row r="447" spans="2:18" x14ac:dyDescent="0.25">
      <c r="B447" t="s">
        <v>717</v>
      </c>
      <c r="C447">
        <v>-12.313029162142501</v>
      </c>
      <c r="D447">
        <v>3956.18033932759</v>
      </c>
      <c r="E447">
        <v>-3.1123528520025198E-3</v>
      </c>
      <c r="F447">
        <v>0.99751670572078799</v>
      </c>
      <c r="G447" t="s">
        <v>169</v>
      </c>
      <c r="H447" t="s">
        <v>169</v>
      </c>
      <c r="I447" t="s">
        <v>169</v>
      </c>
      <c r="J447" t="s">
        <v>169</v>
      </c>
      <c r="K447">
        <v>-13.204801038696701</v>
      </c>
      <c r="L447">
        <v>6522.6386102169599</v>
      </c>
      <c r="M447">
        <v>-2.0244569456926401E-3</v>
      </c>
      <c r="N447">
        <v>0.99838471816237395</v>
      </c>
      <c r="O447">
        <v>-12.327257899863699</v>
      </c>
      <c r="P447">
        <v>3956.1803392618599</v>
      </c>
      <c r="Q447">
        <v>-3.1159494367649799E-3</v>
      </c>
      <c r="R447">
        <v>0.99751383607524902</v>
      </c>
    </row>
    <row r="448" spans="2:18" x14ac:dyDescent="0.25">
      <c r="B448" t="s">
        <v>718</v>
      </c>
      <c r="C448">
        <v>-12.313029162142501</v>
      </c>
      <c r="D448">
        <v>3956.18033932758</v>
      </c>
      <c r="E448">
        <v>-3.1123528520025298E-3</v>
      </c>
      <c r="F448">
        <v>0.99751670572078799</v>
      </c>
      <c r="G448" t="s">
        <v>169</v>
      </c>
      <c r="H448" t="s">
        <v>169</v>
      </c>
      <c r="I448" t="s">
        <v>169</v>
      </c>
      <c r="J448" t="s">
        <v>169</v>
      </c>
      <c r="K448">
        <v>-13.204801038696701</v>
      </c>
      <c r="L448">
        <v>6522.6386102169499</v>
      </c>
      <c r="M448">
        <v>-2.0244569456926401E-3</v>
      </c>
      <c r="N448">
        <v>0.99838471816237395</v>
      </c>
      <c r="O448">
        <v>-12.327257899863699</v>
      </c>
      <c r="P448">
        <v>3956.1803392618699</v>
      </c>
      <c r="Q448">
        <v>-3.1159494367649699E-3</v>
      </c>
      <c r="R448">
        <v>0.99751383607524902</v>
      </c>
    </row>
    <row r="449" spans="2:18" x14ac:dyDescent="0.25">
      <c r="B449" t="s">
        <v>719</v>
      </c>
      <c r="C449">
        <v>-12.313029162142501</v>
      </c>
      <c r="D449">
        <v>3956.18033932759</v>
      </c>
      <c r="E449">
        <v>-3.1123528520025198E-3</v>
      </c>
      <c r="F449">
        <v>0.99751670572078799</v>
      </c>
      <c r="G449" t="s">
        <v>169</v>
      </c>
      <c r="H449" t="s">
        <v>169</v>
      </c>
      <c r="I449" t="s">
        <v>169</v>
      </c>
      <c r="J449" t="s">
        <v>169</v>
      </c>
      <c r="K449">
        <v>-13.204801038696701</v>
      </c>
      <c r="L449">
        <v>6522.6386102169899</v>
      </c>
      <c r="M449">
        <v>-2.0244569456926301E-3</v>
      </c>
      <c r="N449">
        <v>0.99838471816237395</v>
      </c>
      <c r="O449">
        <v>-12.327257899863699</v>
      </c>
      <c r="P449">
        <v>3956.1803392618699</v>
      </c>
      <c r="Q449">
        <v>-3.1159494367649699E-3</v>
      </c>
      <c r="R449">
        <v>0.99751383607524902</v>
      </c>
    </row>
    <row r="450" spans="2:18" x14ac:dyDescent="0.25">
      <c r="B450" t="s">
        <v>720</v>
      </c>
      <c r="C450">
        <v>-12.313029162142501</v>
      </c>
      <c r="D450">
        <v>3956.18033932757</v>
      </c>
      <c r="E450">
        <v>-3.1123528520025298E-3</v>
      </c>
      <c r="F450">
        <v>0.99751670572078799</v>
      </c>
      <c r="G450" t="s">
        <v>169</v>
      </c>
      <c r="H450" t="s">
        <v>169</v>
      </c>
      <c r="I450" t="s">
        <v>169</v>
      </c>
      <c r="J450" t="s">
        <v>169</v>
      </c>
      <c r="K450">
        <v>-13.204801038696701</v>
      </c>
      <c r="L450">
        <v>6522.6386102169899</v>
      </c>
      <c r="M450">
        <v>-2.0244569456926301E-3</v>
      </c>
      <c r="N450">
        <v>0.99838471816237395</v>
      </c>
      <c r="O450">
        <v>-12.327257899863699</v>
      </c>
      <c r="P450">
        <v>3956.1803392618599</v>
      </c>
      <c r="Q450">
        <v>-3.1159494367649799E-3</v>
      </c>
      <c r="R450">
        <v>0.99751383607524902</v>
      </c>
    </row>
    <row r="451" spans="2:18" x14ac:dyDescent="0.25">
      <c r="B451" t="s">
        <v>721</v>
      </c>
      <c r="C451">
        <v>-12.313029162142501</v>
      </c>
      <c r="D451">
        <v>3956.18033932757</v>
      </c>
      <c r="E451">
        <v>-3.1123528520025298E-3</v>
      </c>
      <c r="F451">
        <v>0.99751670572078799</v>
      </c>
      <c r="G451" t="s">
        <v>169</v>
      </c>
      <c r="H451" t="s">
        <v>169</v>
      </c>
      <c r="I451" t="s">
        <v>169</v>
      </c>
      <c r="J451" t="s">
        <v>169</v>
      </c>
      <c r="K451">
        <v>-13.204801038696701</v>
      </c>
      <c r="L451">
        <v>6522.6386102169799</v>
      </c>
      <c r="M451">
        <v>-2.0244569456926301E-3</v>
      </c>
      <c r="N451">
        <v>0.99838471816237395</v>
      </c>
      <c r="O451">
        <v>-12.327257899863699</v>
      </c>
      <c r="P451">
        <v>3956.1803392618699</v>
      </c>
      <c r="Q451">
        <v>-3.1159494367649699E-3</v>
      </c>
      <c r="R451">
        <v>0.99751383607524902</v>
      </c>
    </row>
    <row r="452" spans="2:18" x14ac:dyDescent="0.25">
      <c r="B452" t="s">
        <v>722</v>
      </c>
      <c r="C452">
        <v>-12.313029162142501</v>
      </c>
      <c r="D452">
        <v>3956.18033932759</v>
      </c>
      <c r="E452">
        <v>-3.1123528520025198E-3</v>
      </c>
      <c r="F452">
        <v>0.99751670572078799</v>
      </c>
      <c r="G452" t="s">
        <v>169</v>
      </c>
      <c r="H452" t="s">
        <v>169</v>
      </c>
      <c r="I452" t="s">
        <v>169</v>
      </c>
      <c r="J452" t="s">
        <v>169</v>
      </c>
      <c r="K452">
        <v>-13.204801038696701</v>
      </c>
      <c r="L452">
        <v>6522.6386102169899</v>
      </c>
      <c r="M452">
        <v>-2.0244569456926301E-3</v>
      </c>
      <c r="N452">
        <v>0.99838471816237395</v>
      </c>
      <c r="O452">
        <v>-12.327257899863699</v>
      </c>
      <c r="P452">
        <v>3956.1803392618799</v>
      </c>
      <c r="Q452">
        <v>-3.1159494367649599E-3</v>
      </c>
      <c r="R452">
        <v>0.99751383607524902</v>
      </c>
    </row>
    <row r="453" spans="2:18" x14ac:dyDescent="0.25">
      <c r="B453" t="s">
        <v>723</v>
      </c>
      <c r="C453">
        <v>-12.313029162142501</v>
      </c>
      <c r="D453">
        <v>3956.18033932757</v>
      </c>
      <c r="E453">
        <v>-3.1123528520025298E-3</v>
      </c>
      <c r="F453">
        <v>0.99751670572078799</v>
      </c>
      <c r="G453" t="s">
        <v>169</v>
      </c>
      <c r="H453" t="s">
        <v>169</v>
      </c>
      <c r="I453" t="s">
        <v>169</v>
      </c>
      <c r="J453" t="s">
        <v>169</v>
      </c>
      <c r="K453">
        <v>-13.204801038696701</v>
      </c>
      <c r="L453">
        <v>6522.6386102169599</v>
      </c>
      <c r="M453">
        <v>-2.0244569456926401E-3</v>
      </c>
      <c r="N453">
        <v>0.99838471816237395</v>
      </c>
      <c r="O453">
        <v>-12.327257899863699</v>
      </c>
      <c r="P453">
        <v>3956.1803392618599</v>
      </c>
      <c r="Q453">
        <v>-3.1159494367649799E-3</v>
      </c>
      <c r="R453">
        <v>0.99751383607524902</v>
      </c>
    </row>
    <row r="454" spans="2:18" x14ac:dyDescent="0.25">
      <c r="B454" t="s">
        <v>724</v>
      </c>
      <c r="C454">
        <v>-12.313029162142501</v>
      </c>
      <c r="D454">
        <v>3956.18033932753</v>
      </c>
      <c r="E454">
        <v>-3.1123528520025602E-3</v>
      </c>
      <c r="F454">
        <v>0.99751670572078799</v>
      </c>
      <c r="G454" t="s">
        <v>169</v>
      </c>
      <c r="H454" t="s">
        <v>169</v>
      </c>
      <c r="I454" t="s">
        <v>169</v>
      </c>
      <c r="J454" t="s">
        <v>169</v>
      </c>
      <c r="K454">
        <v>-13.204801038696701</v>
      </c>
      <c r="L454">
        <v>6522.6386102169799</v>
      </c>
      <c r="M454">
        <v>-2.0244569456926301E-3</v>
      </c>
      <c r="N454">
        <v>0.99838471816237395</v>
      </c>
      <c r="O454">
        <v>-12.327257899863699</v>
      </c>
      <c r="P454">
        <v>3956.1803392618599</v>
      </c>
      <c r="Q454">
        <v>-3.1159494367649799E-3</v>
      </c>
      <c r="R454">
        <v>0.99751383607524902</v>
      </c>
    </row>
    <row r="455" spans="2:18" x14ac:dyDescent="0.25">
      <c r="B455" t="s">
        <v>725</v>
      </c>
      <c r="C455">
        <v>-12.313029162142501</v>
      </c>
      <c r="D455">
        <v>3956.18033932755</v>
      </c>
      <c r="E455">
        <v>-3.1123528520025502E-3</v>
      </c>
      <c r="F455">
        <v>0.99751670572078799</v>
      </c>
      <c r="G455" t="s">
        <v>169</v>
      </c>
      <c r="H455" t="s">
        <v>169</v>
      </c>
      <c r="I455" t="s">
        <v>169</v>
      </c>
      <c r="J455" t="s">
        <v>169</v>
      </c>
      <c r="K455">
        <v>-13.204801038696701</v>
      </c>
      <c r="L455">
        <v>6522.6386102169899</v>
      </c>
      <c r="M455">
        <v>-2.0244569456926301E-3</v>
      </c>
      <c r="N455">
        <v>0.99838471816237395</v>
      </c>
      <c r="O455">
        <v>-12.327257899863699</v>
      </c>
      <c r="P455">
        <v>3956.1803392618599</v>
      </c>
      <c r="Q455">
        <v>-3.1159494367649799E-3</v>
      </c>
      <c r="R455">
        <v>0.99751383607524902</v>
      </c>
    </row>
    <row r="456" spans="2:18" x14ac:dyDescent="0.25">
      <c r="B456" t="s">
        <v>726</v>
      </c>
      <c r="C456">
        <v>-12.313029162142501</v>
      </c>
      <c r="D456">
        <v>3956.18033932759</v>
      </c>
      <c r="E456">
        <v>-3.1123528520025198E-3</v>
      </c>
      <c r="F456">
        <v>0.99751670572078799</v>
      </c>
      <c r="G456" t="s">
        <v>169</v>
      </c>
      <c r="H456" t="s">
        <v>169</v>
      </c>
      <c r="I456" t="s">
        <v>169</v>
      </c>
      <c r="J456" t="s">
        <v>169</v>
      </c>
      <c r="K456">
        <v>-13.204801038696701</v>
      </c>
      <c r="L456">
        <v>6522.638610217</v>
      </c>
      <c r="M456">
        <v>-2.0244569456926301E-3</v>
      </c>
      <c r="N456">
        <v>0.99838471816237395</v>
      </c>
      <c r="O456">
        <v>-12.327257899863699</v>
      </c>
      <c r="P456">
        <v>3956.1803392618599</v>
      </c>
      <c r="Q456">
        <v>-3.1159494367649699E-3</v>
      </c>
      <c r="R456">
        <v>0.99751383607524902</v>
      </c>
    </row>
    <row r="457" spans="2:18" x14ac:dyDescent="0.25">
      <c r="B457" t="s">
        <v>727</v>
      </c>
      <c r="C457">
        <v>-12.313029162142501</v>
      </c>
      <c r="D457">
        <v>3956.18033932757</v>
      </c>
      <c r="E457">
        <v>-3.1123528520025398E-3</v>
      </c>
      <c r="F457">
        <v>0.99751670572078799</v>
      </c>
      <c r="G457" t="s">
        <v>169</v>
      </c>
      <c r="H457" t="s">
        <v>169</v>
      </c>
      <c r="I457" t="s">
        <v>169</v>
      </c>
      <c r="J457" t="s">
        <v>169</v>
      </c>
      <c r="K457">
        <v>-13.204801038696701</v>
      </c>
      <c r="L457">
        <v>6522.6386102169899</v>
      </c>
      <c r="M457">
        <v>-2.0244569456926301E-3</v>
      </c>
      <c r="N457">
        <v>0.99838471816237395</v>
      </c>
      <c r="O457">
        <v>-12.327257899863699</v>
      </c>
      <c r="P457">
        <v>3956.1803392618999</v>
      </c>
      <c r="Q457">
        <v>-3.1159494367649599E-3</v>
      </c>
      <c r="R457">
        <v>0.99751383607524902</v>
      </c>
    </row>
    <row r="458" spans="2:18" x14ac:dyDescent="0.25">
      <c r="B458" t="s">
        <v>728</v>
      </c>
      <c r="C458">
        <v>-12.313029162142501</v>
      </c>
      <c r="D458">
        <v>3956.18033932758</v>
      </c>
      <c r="E458">
        <v>-3.1123528520025298E-3</v>
      </c>
      <c r="F458">
        <v>0.99751670572078799</v>
      </c>
      <c r="G458" t="s">
        <v>169</v>
      </c>
      <c r="H458" t="s">
        <v>169</v>
      </c>
      <c r="I458" t="s">
        <v>169</v>
      </c>
      <c r="J458" t="s">
        <v>169</v>
      </c>
      <c r="K458">
        <v>-13.204801038696701</v>
      </c>
      <c r="L458">
        <v>6522.638610217</v>
      </c>
      <c r="M458">
        <v>-2.0244569456926301E-3</v>
      </c>
      <c r="N458">
        <v>0.99838471816237395</v>
      </c>
      <c r="O458">
        <v>-12.327257899863699</v>
      </c>
      <c r="P458">
        <v>3956.1803392618599</v>
      </c>
      <c r="Q458">
        <v>-3.1159494367649699E-3</v>
      </c>
      <c r="R458">
        <v>0.99751383607524902</v>
      </c>
    </row>
    <row r="459" spans="2:18" x14ac:dyDescent="0.25">
      <c r="B459" t="s">
        <v>729</v>
      </c>
      <c r="C459">
        <v>-12.313029162142501</v>
      </c>
      <c r="D459">
        <v>3956.18033932758</v>
      </c>
      <c r="E459">
        <v>-3.1123528520025298E-3</v>
      </c>
      <c r="F459">
        <v>0.99751670572078799</v>
      </c>
      <c r="G459" t="s">
        <v>169</v>
      </c>
      <c r="H459" t="s">
        <v>169</v>
      </c>
      <c r="I459" t="s">
        <v>169</v>
      </c>
      <c r="J459" t="s">
        <v>169</v>
      </c>
      <c r="K459">
        <v>-13.204801038696701</v>
      </c>
      <c r="L459">
        <v>6522.638610217</v>
      </c>
      <c r="M459">
        <v>-2.0244569456926301E-3</v>
      </c>
      <c r="N459">
        <v>0.99838471816237395</v>
      </c>
      <c r="O459">
        <v>-12.327257899863699</v>
      </c>
      <c r="P459">
        <v>3956.1803392618599</v>
      </c>
      <c r="Q459">
        <v>-3.1159494367649699E-3</v>
      </c>
      <c r="R459">
        <v>0.99751383607524902</v>
      </c>
    </row>
    <row r="460" spans="2:18" x14ac:dyDescent="0.25">
      <c r="B460" t="s">
        <v>730</v>
      </c>
      <c r="C460">
        <v>-12.313029162142501</v>
      </c>
      <c r="D460">
        <v>3956.18033932753</v>
      </c>
      <c r="E460">
        <v>-3.1123528520025701E-3</v>
      </c>
      <c r="F460">
        <v>0.99751670572078799</v>
      </c>
      <c r="G460" t="s">
        <v>169</v>
      </c>
      <c r="H460" t="s">
        <v>169</v>
      </c>
      <c r="I460" t="s">
        <v>169</v>
      </c>
      <c r="J460" t="s">
        <v>169</v>
      </c>
      <c r="K460">
        <v>-13.204801038696701</v>
      </c>
      <c r="L460">
        <v>6522.6386102169599</v>
      </c>
      <c r="M460">
        <v>-2.0244569456926401E-3</v>
      </c>
      <c r="N460">
        <v>0.99838471816237395</v>
      </c>
      <c r="O460">
        <v>-12.327257899863699</v>
      </c>
      <c r="P460">
        <v>3956.1803392618499</v>
      </c>
      <c r="Q460">
        <v>-3.1159494367649799E-3</v>
      </c>
      <c r="R460">
        <v>0.99751383607524902</v>
      </c>
    </row>
    <row r="461" spans="2:18" x14ac:dyDescent="0.25">
      <c r="B461" t="s">
        <v>731</v>
      </c>
      <c r="C461">
        <v>-12.313029162142501</v>
      </c>
      <c r="D461">
        <v>3956.18033932758</v>
      </c>
      <c r="E461">
        <v>-3.1123528520025298E-3</v>
      </c>
      <c r="F461">
        <v>0.99751670572078799</v>
      </c>
      <c r="G461" t="s">
        <v>169</v>
      </c>
      <c r="H461" t="s">
        <v>169</v>
      </c>
      <c r="I461" t="s">
        <v>169</v>
      </c>
      <c r="J461" t="s">
        <v>169</v>
      </c>
      <c r="K461">
        <v>-13.204801038696701</v>
      </c>
      <c r="L461">
        <v>6522.6386102169799</v>
      </c>
      <c r="M461">
        <v>-2.0244569456926301E-3</v>
      </c>
      <c r="N461">
        <v>0.99838471816237395</v>
      </c>
      <c r="O461">
        <v>-12.327257899863699</v>
      </c>
      <c r="P461">
        <v>3956.1803392618299</v>
      </c>
      <c r="Q461">
        <v>-3.1159494367649998E-3</v>
      </c>
      <c r="R461">
        <v>0.99751383607524902</v>
      </c>
    </row>
    <row r="462" spans="2:18" x14ac:dyDescent="0.25">
      <c r="B462" t="s">
        <v>732</v>
      </c>
      <c r="C462">
        <v>-12.313029162142501</v>
      </c>
      <c r="D462">
        <v>3956.18033932758</v>
      </c>
      <c r="E462">
        <v>-3.1123528520025298E-3</v>
      </c>
      <c r="F462">
        <v>0.99751670572078799</v>
      </c>
      <c r="G462" t="s">
        <v>169</v>
      </c>
      <c r="H462" t="s">
        <v>169</v>
      </c>
      <c r="I462" t="s">
        <v>169</v>
      </c>
      <c r="J462" t="s">
        <v>169</v>
      </c>
      <c r="K462">
        <v>-13.204801038696701</v>
      </c>
      <c r="L462">
        <v>6522.6386102169799</v>
      </c>
      <c r="M462">
        <v>-2.0244569456926301E-3</v>
      </c>
      <c r="N462">
        <v>0.99838471816237395</v>
      </c>
      <c r="O462">
        <v>-12.327257899863699</v>
      </c>
      <c r="P462">
        <v>3956.1803392618699</v>
      </c>
      <c r="Q462">
        <v>-3.1159494367649699E-3</v>
      </c>
      <c r="R462">
        <v>0.99751383607524902</v>
      </c>
    </row>
    <row r="463" spans="2:18" x14ac:dyDescent="0.25">
      <c r="B463" t="s">
        <v>733</v>
      </c>
      <c r="C463">
        <v>-12.313029162142501</v>
      </c>
      <c r="D463">
        <v>3956.18033932759</v>
      </c>
      <c r="E463">
        <v>-3.1123528520025198E-3</v>
      </c>
      <c r="F463">
        <v>0.99751670572078799</v>
      </c>
      <c r="G463" t="s">
        <v>169</v>
      </c>
      <c r="H463" t="s">
        <v>169</v>
      </c>
      <c r="I463" t="s">
        <v>169</v>
      </c>
      <c r="J463" t="s">
        <v>169</v>
      </c>
      <c r="K463">
        <v>-13.204801038696701</v>
      </c>
      <c r="L463">
        <v>6522.638610217</v>
      </c>
      <c r="M463">
        <v>-2.0244569456926301E-3</v>
      </c>
      <c r="N463">
        <v>0.99838471816237395</v>
      </c>
      <c r="O463">
        <v>-12.3272578998636</v>
      </c>
      <c r="P463">
        <v>3956.1803392618099</v>
      </c>
      <c r="Q463">
        <v>-3.1159494367650098E-3</v>
      </c>
      <c r="R463">
        <v>0.99751383607524902</v>
      </c>
    </row>
    <row r="464" spans="2:18" x14ac:dyDescent="0.25">
      <c r="B464" t="s">
        <v>734</v>
      </c>
      <c r="C464">
        <v>-12.313029162142501</v>
      </c>
      <c r="D464">
        <v>3956.18033932753</v>
      </c>
      <c r="E464">
        <v>-3.1123528520025602E-3</v>
      </c>
      <c r="F464">
        <v>0.99751670572078799</v>
      </c>
      <c r="G464" t="s">
        <v>169</v>
      </c>
      <c r="H464" t="s">
        <v>169</v>
      </c>
      <c r="I464" t="s">
        <v>169</v>
      </c>
      <c r="J464" t="s">
        <v>169</v>
      </c>
      <c r="K464">
        <v>-13.204801038696701</v>
      </c>
      <c r="L464">
        <v>6522.6386102169799</v>
      </c>
      <c r="M464">
        <v>-2.0244569456926301E-3</v>
      </c>
      <c r="N464">
        <v>0.99838471816237395</v>
      </c>
      <c r="O464">
        <v>-12.327257899863699</v>
      </c>
      <c r="P464">
        <v>3956.1803392618299</v>
      </c>
      <c r="Q464">
        <v>-3.1159494367649998E-3</v>
      </c>
      <c r="R464">
        <v>0.99751383607524902</v>
      </c>
    </row>
    <row r="465" spans="2:18" x14ac:dyDescent="0.25">
      <c r="B465" t="s">
        <v>735</v>
      </c>
      <c r="C465">
        <v>-12.313029162142501</v>
      </c>
      <c r="D465">
        <v>3956.18033932758</v>
      </c>
      <c r="E465">
        <v>-3.1123528520025298E-3</v>
      </c>
      <c r="F465">
        <v>0.99751670572078799</v>
      </c>
      <c r="G465" t="s">
        <v>169</v>
      </c>
      <c r="H465" t="s">
        <v>169</v>
      </c>
      <c r="I465" t="s">
        <v>169</v>
      </c>
      <c r="J465" t="s">
        <v>169</v>
      </c>
      <c r="K465">
        <v>-13.204801038696701</v>
      </c>
      <c r="L465">
        <v>6522.6386102169399</v>
      </c>
      <c r="M465">
        <v>-2.0244569456926401E-3</v>
      </c>
      <c r="N465">
        <v>0.99838471816237395</v>
      </c>
      <c r="O465">
        <v>-12.327257899863699</v>
      </c>
      <c r="P465">
        <v>3956.1803392618599</v>
      </c>
      <c r="Q465">
        <v>-3.1159494367649799E-3</v>
      </c>
      <c r="R465">
        <v>0.99751383607524902</v>
      </c>
    </row>
    <row r="466" spans="2:18" x14ac:dyDescent="0.25">
      <c r="B466" t="s">
        <v>736</v>
      </c>
      <c r="C466">
        <v>-12.313029162142501</v>
      </c>
      <c r="D466">
        <v>3956.18033932758</v>
      </c>
      <c r="E466">
        <v>-3.1123528520025298E-3</v>
      </c>
      <c r="F466">
        <v>0.99751670572078799</v>
      </c>
      <c r="G466" t="s">
        <v>169</v>
      </c>
      <c r="H466" t="s">
        <v>169</v>
      </c>
      <c r="I466" t="s">
        <v>169</v>
      </c>
      <c r="J466" t="s">
        <v>169</v>
      </c>
      <c r="K466">
        <v>-13.204801038696701</v>
      </c>
      <c r="L466">
        <v>6522.638610217</v>
      </c>
      <c r="M466">
        <v>-2.0244569456926301E-3</v>
      </c>
      <c r="N466">
        <v>0.99838471816237395</v>
      </c>
      <c r="O466">
        <v>-12.327257899863699</v>
      </c>
      <c r="P466">
        <v>3956.1803392618599</v>
      </c>
      <c r="Q466">
        <v>-3.1159494367649799E-3</v>
      </c>
      <c r="R466">
        <v>0.99751383607524902</v>
      </c>
    </row>
    <row r="467" spans="2:18" x14ac:dyDescent="0.25">
      <c r="B467" t="s">
        <v>737</v>
      </c>
      <c r="C467">
        <v>-12.313029162142501</v>
      </c>
      <c r="D467">
        <v>3956.18033932759</v>
      </c>
      <c r="E467">
        <v>-3.1123528520025198E-3</v>
      </c>
      <c r="F467">
        <v>0.99751670572078799</v>
      </c>
      <c r="G467" t="s">
        <v>169</v>
      </c>
      <c r="H467" t="s">
        <v>169</v>
      </c>
      <c r="I467" t="s">
        <v>169</v>
      </c>
      <c r="J467" t="s">
        <v>169</v>
      </c>
      <c r="K467">
        <v>-13.204801038696701</v>
      </c>
      <c r="L467">
        <v>6522.6386102169899</v>
      </c>
      <c r="M467">
        <v>-2.0244569456926301E-3</v>
      </c>
      <c r="N467">
        <v>0.99838471816237395</v>
      </c>
      <c r="O467">
        <v>-12.327257899863699</v>
      </c>
      <c r="P467">
        <v>3956.1803392618399</v>
      </c>
      <c r="Q467">
        <v>-3.1159494367649899E-3</v>
      </c>
      <c r="R467">
        <v>0.99751383607524902</v>
      </c>
    </row>
    <row r="468" spans="2:18" x14ac:dyDescent="0.25">
      <c r="B468" t="s">
        <v>738</v>
      </c>
      <c r="C468">
        <v>-12.313029162142501</v>
      </c>
      <c r="D468">
        <v>3956.18033932757</v>
      </c>
      <c r="E468">
        <v>-3.1123528520025398E-3</v>
      </c>
      <c r="F468">
        <v>0.99751670572078799</v>
      </c>
      <c r="G468" t="s">
        <v>169</v>
      </c>
      <c r="H468" t="s">
        <v>169</v>
      </c>
      <c r="I468" t="s">
        <v>169</v>
      </c>
      <c r="J468" t="s">
        <v>169</v>
      </c>
      <c r="K468">
        <v>-13.204801038696701</v>
      </c>
      <c r="L468">
        <v>6522.6386102169799</v>
      </c>
      <c r="M468">
        <v>-2.0244569456926301E-3</v>
      </c>
      <c r="N468">
        <v>0.99838471816237395</v>
      </c>
      <c r="O468">
        <v>-12.327257899863699</v>
      </c>
      <c r="P468">
        <v>3956.1803392618499</v>
      </c>
      <c r="Q468">
        <v>-3.1159494367649799E-3</v>
      </c>
      <c r="R468">
        <v>0.99751383607524902</v>
      </c>
    </row>
    <row r="469" spans="2:18" x14ac:dyDescent="0.25">
      <c r="B469" t="s">
        <v>739</v>
      </c>
      <c r="C469">
        <v>-12.313029162142501</v>
      </c>
      <c r="D469">
        <v>3956.18033932757</v>
      </c>
      <c r="E469">
        <v>-3.1123528520025398E-3</v>
      </c>
      <c r="F469">
        <v>0.99751670572078799</v>
      </c>
      <c r="G469" t="s">
        <v>169</v>
      </c>
      <c r="H469" t="s">
        <v>169</v>
      </c>
      <c r="I469" t="s">
        <v>169</v>
      </c>
      <c r="J469" t="s">
        <v>169</v>
      </c>
      <c r="K469">
        <v>-13.204801038696701</v>
      </c>
      <c r="L469">
        <v>6522.6386102169899</v>
      </c>
      <c r="M469">
        <v>-2.0244569456926301E-3</v>
      </c>
      <c r="N469">
        <v>0.99838471816237395</v>
      </c>
      <c r="O469">
        <v>-12.327257899863699</v>
      </c>
      <c r="P469">
        <v>3956.1803392618499</v>
      </c>
      <c r="Q469">
        <v>-3.1159494367649799E-3</v>
      </c>
      <c r="R469">
        <v>0.99751383607524902</v>
      </c>
    </row>
    <row r="470" spans="2:18" x14ac:dyDescent="0.25">
      <c r="B470" t="s">
        <v>740</v>
      </c>
      <c r="C470">
        <v>-12.313029162142501</v>
      </c>
      <c r="D470">
        <v>3956.18033932759</v>
      </c>
      <c r="E470">
        <v>-3.1123528520025198E-3</v>
      </c>
      <c r="F470">
        <v>0.99751670572078799</v>
      </c>
      <c r="G470" t="s">
        <v>169</v>
      </c>
      <c r="H470" t="s">
        <v>169</v>
      </c>
      <c r="I470" t="s">
        <v>169</v>
      </c>
      <c r="J470" t="s">
        <v>169</v>
      </c>
      <c r="K470">
        <v>-13.204801038696701</v>
      </c>
      <c r="L470">
        <v>6522.63861021702</v>
      </c>
      <c r="M470">
        <v>-2.0244569456926201E-3</v>
      </c>
      <c r="N470">
        <v>0.99838471816237395</v>
      </c>
      <c r="O470">
        <v>-12.327257899863699</v>
      </c>
      <c r="P470">
        <v>3956.1803392618499</v>
      </c>
      <c r="Q470">
        <v>-3.1159494367649799E-3</v>
      </c>
      <c r="R470">
        <v>0.99751383607524902</v>
      </c>
    </row>
    <row r="471" spans="2:18" x14ac:dyDescent="0.25">
      <c r="B471" t="s">
        <v>741</v>
      </c>
      <c r="C471">
        <v>-12.313029162142501</v>
      </c>
      <c r="D471">
        <v>3956.18033932758</v>
      </c>
      <c r="E471">
        <v>-3.1123528520025298E-3</v>
      </c>
      <c r="F471">
        <v>0.99751670572078799</v>
      </c>
      <c r="G471" t="s">
        <v>169</v>
      </c>
      <c r="H471" t="s">
        <v>169</v>
      </c>
      <c r="I471" t="s">
        <v>169</v>
      </c>
      <c r="J471" t="s">
        <v>169</v>
      </c>
      <c r="K471">
        <v>-13.204801038696701</v>
      </c>
      <c r="L471">
        <v>6522.6386102169799</v>
      </c>
      <c r="M471">
        <v>-2.0244569456926301E-3</v>
      </c>
      <c r="N471">
        <v>0.99838471816237395</v>
      </c>
      <c r="O471">
        <v>-12.327257899863699</v>
      </c>
      <c r="P471">
        <v>3956.1803392618499</v>
      </c>
      <c r="Q471">
        <v>-3.1159494367649799E-3</v>
      </c>
      <c r="R471">
        <v>0.99751383607524902</v>
      </c>
    </row>
    <row r="472" spans="2:18" x14ac:dyDescent="0.25">
      <c r="B472" t="s">
        <v>742</v>
      </c>
      <c r="C472">
        <v>-12.313029162142501</v>
      </c>
      <c r="D472">
        <v>3956.18033932758</v>
      </c>
      <c r="E472">
        <v>-3.1123528520025298E-3</v>
      </c>
      <c r="F472">
        <v>0.99751670572078799</v>
      </c>
      <c r="G472" t="s">
        <v>169</v>
      </c>
      <c r="H472" t="s">
        <v>169</v>
      </c>
      <c r="I472" t="s">
        <v>169</v>
      </c>
      <c r="J472" t="s">
        <v>169</v>
      </c>
      <c r="K472">
        <v>-13.204801038696701</v>
      </c>
      <c r="L472">
        <v>6522.6386102169899</v>
      </c>
      <c r="M472">
        <v>-2.0244569456926301E-3</v>
      </c>
      <c r="N472">
        <v>0.99838471816237395</v>
      </c>
      <c r="O472">
        <v>-12.327257899863699</v>
      </c>
      <c r="P472">
        <v>3956.1803392618399</v>
      </c>
      <c r="Q472">
        <v>-3.1159494367649899E-3</v>
      </c>
      <c r="R472">
        <v>0.99751383607524902</v>
      </c>
    </row>
    <row r="473" spans="2:18" x14ac:dyDescent="0.25">
      <c r="B473" t="s">
        <v>743</v>
      </c>
      <c r="C473">
        <v>-12.313029162142501</v>
      </c>
      <c r="D473">
        <v>3956.18033932754</v>
      </c>
      <c r="E473">
        <v>-3.1123528520025502E-3</v>
      </c>
      <c r="F473">
        <v>0.99751670572078799</v>
      </c>
      <c r="G473" t="s">
        <v>169</v>
      </c>
      <c r="H473" t="s">
        <v>169</v>
      </c>
      <c r="I473" t="s">
        <v>169</v>
      </c>
      <c r="J473" t="s">
        <v>169</v>
      </c>
      <c r="K473">
        <v>-13.204801038696701</v>
      </c>
      <c r="L473">
        <v>6522.6386102169799</v>
      </c>
      <c r="M473">
        <v>-2.0244569456926301E-3</v>
      </c>
      <c r="N473">
        <v>0.99838471816237395</v>
      </c>
      <c r="O473">
        <v>-12.327257899863699</v>
      </c>
      <c r="P473">
        <v>3956.1803392618399</v>
      </c>
      <c r="Q473">
        <v>-3.1159494367649899E-3</v>
      </c>
      <c r="R473">
        <v>0.99751383607524902</v>
      </c>
    </row>
    <row r="474" spans="2:18" x14ac:dyDescent="0.25">
      <c r="B474" t="s">
        <v>744</v>
      </c>
      <c r="C474">
        <v>-12.313029162142501</v>
      </c>
      <c r="D474">
        <v>3956.18033932755</v>
      </c>
      <c r="E474">
        <v>-3.1123528520025502E-3</v>
      </c>
      <c r="F474">
        <v>0.99751670572078799</v>
      </c>
      <c r="G474" t="s">
        <v>169</v>
      </c>
      <c r="H474" t="s">
        <v>169</v>
      </c>
      <c r="I474" t="s">
        <v>169</v>
      </c>
      <c r="J474" t="s">
        <v>169</v>
      </c>
      <c r="K474">
        <v>-13.204801038696701</v>
      </c>
      <c r="L474">
        <v>6522.6386102169899</v>
      </c>
      <c r="M474">
        <v>-2.0244569456926301E-3</v>
      </c>
      <c r="N474">
        <v>0.99838471816237395</v>
      </c>
      <c r="O474">
        <v>-12.327257899863699</v>
      </c>
      <c r="P474">
        <v>3956.1803392618599</v>
      </c>
      <c r="Q474">
        <v>-3.1159494367649699E-3</v>
      </c>
      <c r="R474">
        <v>0.99751383607524902</v>
      </c>
    </row>
    <row r="475" spans="2:18" x14ac:dyDescent="0.25">
      <c r="B475" t="s">
        <v>745</v>
      </c>
      <c r="C475">
        <v>22.819107810373101</v>
      </c>
      <c r="D475">
        <v>3956.18033892731</v>
      </c>
      <c r="E475">
        <v>5.7679645151263196E-3</v>
      </c>
      <c r="F475">
        <v>0.99539785568457695</v>
      </c>
      <c r="G475" t="s">
        <v>169</v>
      </c>
      <c r="H475" t="s">
        <v>169</v>
      </c>
      <c r="I475" t="s">
        <v>169</v>
      </c>
      <c r="J475" t="s">
        <v>169</v>
      </c>
      <c r="K475">
        <v>23.927335980163299</v>
      </c>
      <c r="L475">
        <v>6522.6386073874</v>
      </c>
      <c r="M475">
        <v>3.66835224521924E-3</v>
      </c>
      <c r="N475">
        <v>0.99707308494444402</v>
      </c>
      <c r="O475">
        <v>22.804879072693701</v>
      </c>
      <c r="P475">
        <v>3956.1803389438001</v>
      </c>
      <c r="Q475">
        <v>5.7643679304017897E-3</v>
      </c>
      <c r="R475">
        <v>0.99540072529629497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9"/>
  <sheetViews>
    <sheetView workbookViewId="0">
      <selection activeCell="B1" sqref="B1:R1048576"/>
    </sheetView>
  </sheetViews>
  <sheetFormatPr defaultRowHeight="15" x14ac:dyDescent="0.25"/>
  <cols>
    <col min="20" max="23" width="4" bestFit="1" customWidth="1"/>
  </cols>
  <sheetData>
    <row r="1" spans="1:23" x14ac:dyDescent="0.25">
      <c r="B1" t="s">
        <v>286</v>
      </c>
      <c r="C1" t="s">
        <v>282</v>
      </c>
      <c r="D1" t="s">
        <v>283</v>
      </c>
      <c r="E1" t="s">
        <v>284</v>
      </c>
      <c r="F1" t="s">
        <v>285</v>
      </c>
      <c r="G1" t="s">
        <v>287</v>
      </c>
      <c r="H1" t="s">
        <v>288</v>
      </c>
      <c r="I1" t="s">
        <v>289</v>
      </c>
      <c r="J1" t="s">
        <v>290</v>
      </c>
      <c r="K1" t="s">
        <v>291</v>
      </c>
      <c r="L1" t="s">
        <v>292</v>
      </c>
      <c r="M1" t="s">
        <v>293</v>
      </c>
      <c r="N1" t="s">
        <v>294</v>
      </c>
      <c r="O1" t="s">
        <v>295</v>
      </c>
      <c r="P1" t="s">
        <v>296</v>
      </c>
      <c r="Q1" t="s">
        <v>297</v>
      </c>
      <c r="R1" t="s">
        <v>298</v>
      </c>
    </row>
    <row r="2" spans="1:23" x14ac:dyDescent="0.25">
      <c r="A2">
        <v>1</v>
      </c>
      <c r="B2" t="s">
        <v>171</v>
      </c>
      <c r="C2">
        <v>-1.69878972395982</v>
      </c>
      <c r="D2">
        <v>0.13876630702210699</v>
      </c>
      <c r="E2">
        <v>-12.2420907525426</v>
      </c>
      <c r="F2" s="1">
        <v>1.85199611780062E-34</v>
      </c>
      <c r="G2">
        <v>-1.77928723057759</v>
      </c>
      <c r="H2">
        <v>0.45146925862097098</v>
      </c>
      <c r="I2">
        <v>-3.9411038439527299</v>
      </c>
      <c r="J2" s="1">
        <v>8.1107501385367897E-5</v>
      </c>
      <c r="K2">
        <v>-1.3503466003907401</v>
      </c>
      <c r="L2">
        <v>0.19587149705342599</v>
      </c>
      <c r="M2">
        <v>-6.8940433942893797</v>
      </c>
      <c r="N2" s="1">
        <v>5.4228469933289204E-12</v>
      </c>
      <c r="O2">
        <v>-1.7037273587133199</v>
      </c>
      <c r="P2">
        <v>0.13823934785586101</v>
      </c>
      <c r="Q2">
        <v>-12.324474797796</v>
      </c>
      <c r="R2" s="1">
        <v>6.6877779612803201E-35</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-8.6964179882507001E-2</v>
      </c>
      <c r="D3">
        <v>5.3076641845757201E-2</v>
      </c>
      <c r="E3">
        <v>-1.63846424450191</v>
      </c>
      <c r="F3">
        <v>0.10132488693068301</v>
      </c>
      <c r="G3">
        <v>-7.0998089461724506E-2</v>
      </c>
      <c r="H3">
        <v>6.8500462616991803E-2</v>
      </c>
      <c r="I3">
        <v>-1.0364614595188599</v>
      </c>
      <c r="J3">
        <v>0.29998691064507099</v>
      </c>
      <c r="K3">
        <v>-0.118891610912575</v>
      </c>
      <c r="L3">
        <v>8.6258290372279098E-2</v>
      </c>
      <c r="M3">
        <v>-1.3783209752877601</v>
      </c>
      <c r="N3">
        <v>0.16810420992435801</v>
      </c>
      <c r="O3">
        <v>-8.7765990705500202E-2</v>
      </c>
      <c r="P3">
        <v>5.2955112431201601E-2</v>
      </c>
      <c r="Q3">
        <v>-1.6573657702931801</v>
      </c>
      <c r="R3">
        <v>9.7445547464855994E-2</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v>
      </c>
    </row>
    <row r="4" spans="1:23" x14ac:dyDescent="0.25">
      <c r="A4">
        <v>3</v>
      </c>
      <c r="B4" t="s">
        <v>10</v>
      </c>
      <c r="C4">
        <v>-7.6464518877214005E-2</v>
      </c>
      <c r="D4">
        <v>2.9009842350967999E-2</v>
      </c>
      <c r="E4">
        <v>-2.6358129752009001</v>
      </c>
      <c r="F4">
        <v>8.3935980235103503E-3</v>
      </c>
      <c r="G4">
        <v>-8.0529659910680895E-2</v>
      </c>
      <c r="H4">
        <v>4.5317805763185802E-2</v>
      </c>
      <c r="I4">
        <v>-1.77699821415669</v>
      </c>
      <c r="J4">
        <v>7.5568533658216294E-2</v>
      </c>
      <c r="K4">
        <v>-7.39703431479794E-2</v>
      </c>
      <c r="L4">
        <v>3.8180054989720699E-2</v>
      </c>
      <c r="M4">
        <v>-1.93740797827281</v>
      </c>
      <c r="N4">
        <v>5.26954921479992E-2</v>
      </c>
      <c r="O4">
        <v>-7.8930793785675801E-2</v>
      </c>
      <c r="P4">
        <v>2.8883750480158399E-2</v>
      </c>
      <c r="Q4">
        <v>-2.7327058457971698</v>
      </c>
      <c r="R4">
        <v>6.2816405366992603E-3</v>
      </c>
      <c r="T4" t="str">
        <f t="shared" si="0"/>
        <v>**</v>
      </c>
      <c r="U4" t="str">
        <f t="shared" si="1"/>
        <v>^</v>
      </c>
      <c r="V4" t="str">
        <f t="shared" si="2"/>
        <v>^</v>
      </c>
      <c r="W4" t="str">
        <f t="shared" si="3"/>
        <v>**</v>
      </c>
    </row>
    <row r="5" spans="1:23" x14ac:dyDescent="0.25">
      <c r="A5">
        <v>4</v>
      </c>
      <c r="B5" t="s">
        <v>12</v>
      </c>
      <c r="C5">
        <v>-3.6035456359154998E-2</v>
      </c>
      <c r="D5">
        <v>3.5299004239078398E-2</v>
      </c>
      <c r="E5">
        <v>-1.0208632548127601</v>
      </c>
      <c r="F5">
        <v>0.30731923039280401</v>
      </c>
      <c r="G5">
        <v>-8.4832757393283498E-2</v>
      </c>
      <c r="H5">
        <v>5.0546070354778802E-2</v>
      </c>
      <c r="I5">
        <v>-1.6783254721454901</v>
      </c>
      <c r="J5">
        <v>9.3283578021039204E-2</v>
      </c>
      <c r="K5">
        <v>6.2493531655209503E-3</v>
      </c>
      <c r="L5">
        <v>5.0083982721364502E-2</v>
      </c>
      <c r="M5">
        <v>0.124777480263269</v>
      </c>
      <c r="N5">
        <v>0.90069971618410705</v>
      </c>
      <c r="O5">
        <v>-3.8974718928365501E-2</v>
      </c>
      <c r="P5">
        <v>3.5161584476454698E-2</v>
      </c>
      <c r="Q5">
        <v>-1.10844603588511</v>
      </c>
      <c r="R5">
        <v>0.26766923257230302</v>
      </c>
      <c r="T5" t="str">
        <f t="shared" si="0"/>
        <v/>
      </c>
      <c r="U5" t="str">
        <f t="shared" si="1"/>
        <v>^</v>
      </c>
      <c r="V5" t="str">
        <f t="shared" si="2"/>
        <v/>
      </c>
      <c r="W5" t="str">
        <f t="shared" si="3"/>
        <v/>
      </c>
    </row>
    <row r="6" spans="1:23" x14ac:dyDescent="0.25">
      <c r="A6">
        <v>5</v>
      </c>
      <c r="B6" t="s">
        <v>123</v>
      </c>
      <c r="C6">
        <v>0.105012087620404</v>
      </c>
      <c r="D6">
        <v>2.85475010111572E-2</v>
      </c>
      <c r="E6">
        <v>3.6785036833648799</v>
      </c>
      <c r="F6">
        <v>2.34606303564151E-4</v>
      </c>
      <c r="G6" t="s">
        <v>169</v>
      </c>
      <c r="H6" t="s">
        <v>169</v>
      </c>
      <c r="I6" t="s">
        <v>169</v>
      </c>
      <c r="J6" t="s">
        <v>169</v>
      </c>
      <c r="K6" t="s">
        <v>169</v>
      </c>
      <c r="L6" t="s">
        <v>169</v>
      </c>
      <c r="M6" t="s">
        <v>169</v>
      </c>
      <c r="N6" t="s">
        <v>169</v>
      </c>
      <c r="O6">
        <v>9.7453322929917194E-2</v>
      </c>
      <c r="P6">
        <v>2.75676668766364E-2</v>
      </c>
      <c r="Q6">
        <v>3.53505878339341</v>
      </c>
      <c r="R6">
        <v>4.0768445395431197E-4</v>
      </c>
      <c r="T6" t="str">
        <f t="shared" si="0"/>
        <v>***</v>
      </c>
      <c r="U6" t="str">
        <f t="shared" si="1"/>
        <v/>
      </c>
      <c r="V6" t="str">
        <f t="shared" si="2"/>
        <v/>
      </c>
      <c r="W6" t="str">
        <f t="shared" si="3"/>
        <v>***</v>
      </c>
    </row>
    <row r="7" spans="1:23" x14ac:dyDescent="0.25">
      <c r="A7">
        <v>6</v>
      </c>
      <c r="B7" t="s">
        <v>25</v>
      </c>
      <c r="C7">
        <v>9.0378312310810699E-2</v>
      </c>
      <c r="D7">
        <v>3.6331657137739302E-2</v>
      </c>
      <c r="E7">
        <v>2.48759124771468</v>
      </c>
      <c r="F7">
        <v>1.28611456133048E-2</v>
      </c>
      <c r="G7">
        <v>8.49501970989614E-2</v>
      </c>
      <c r="H7">
        <v>4.9162670363557599E-2</v>
      </c>
      <c r="I7">
        <v>1.7279410672926301</v>
      </c>
      <c r="J7">
        <v>8.3998790615446406E-2</v>
      </c>
      <c r="K7">
        <v>0.10004130709036101</v>
      </c>
      <c r="L7">
        <v>5.6287315594730401E-2</v>
      </c>
      <c r="M7">
        <v>1.7773330640007801</v>
      </c>
      <c r="N7">
        <v>7.5513456669139306E-2</v>
      </c>
      <c r="O7">
        <v>8.0821385912837301E-2</v>
      </c>
      <c r="P7">
        <v>3.6081149057811499E-2</v>
      </c>
      <c r="Q7">
        <v>2.2399892471090701</v>
      </c>
      <c r="R7">
        <v>2.50916209636926E-2</v>
      </c>
      <c r="T7" t="str">
        <f t="shared" si="0"/>
        <v>*</v>
      </c>
      <c r="U7" t="str">
        <f t="shared" si="1"/>
        <v>^</v>
      </c>
      <c r="V7" t="str">
        <f t="shared" si="2"/>
        <v>^</v>
      </c>
      <c r="W7" t="str">
        <f t="shared" si="3"/>
        <v>*</v>
      </c>
    </row>
    <row r="8" spans="1:23" x14ac:dyDescent="0.25">
      <c r="A8">
        <v>7</v>
      </c>
      <c r="B8" t="s">
        <v>26</v>
      </c>
      <c r="C8">
        <v>-5.0511456349999498E-2</v>
      </c>
      <c r="D8">
        <v>5.2827135476664802E-2</v>
      </c>
      <c r="E8">
        <v>-0.95616496889769498</v>
      </c>
      <c r="F8">
        <v>0.33898889531132897</v>
      </c>
      <c r="G8">
        <v>-5.0877815131854402E-2</v>
      </c>
      <c r="H8">
        <v>7.1714712193633498E-2</v>
      </c>
      <c r="I8">
        <v>-0.70944738639516003</v>
      </c>
      <c r="J8">
        <v>0.47804689046236298</v>
      </c>
      <c r="K8">
        <v>-5.9228895517645999E-2</v>
      </c>
      <c r="L8">
        <v>8.1972755772128106E-2</v>
      </c>
      <c r="M8">
        <v>-0.72254366660910396</v>
      </c>
      <c r="N8">
        <v>0.46996028857376299</v>
      </c>
      <c r="O8">
        <v>-6.0093882552350701E-2</v>
      </c>
      <c r="P8">
        <v>5.2409838466438E-2</v>
      </c>
      <c r="Q8">
        <v>-1.1466145348040599</v>
      </c>
      <c r="R8">
        <v>0.25154096662924502</v>
      </c>
      <c r="T8" t="str">
        <f t="shared" si="0"/>
        <v/>
      </c>
      <c r="U8" t="str">
        <f t="shared" si="1"/>
        <v/>
      </c>
      <c r="V8" t="str">
        <f t="shared" si="2"/>
        <v/>
      </c>
      <c r="W8" t="str">
        <f t="shared" si="3"/>
        <v/>
      </c>
    </row>
    <row r="9" spans="1:23" x14ac:dyDescent="0.25">
      <c r="A9">
        <v>8</v>
      </c>
      <c r="B9" t="s">
        <v>30</v>
      </c>
      <c r="C9">
        <v>0.22913340904031901</v>
      </c>
      <c r="D9">
        <v>3.75185449456234E-2</v>
      </c>
      <c r="E9">
        <v>6.1072040339626303</v>
      </c>
      <c r="F9" s="1">
        <v>1.0139159032816301E-9</v>
      </c>
      <c r="G9">
        <v>0.25676583853888602</v>
      </c>
      <c r="H9">
        <v>5.5287646176780003E-2</v>
      </c>
      <c r="I9">
        <v>4.6441810475686998</v>
      </c>
      <c r="J9" s="1">
        <v>3.4142806273521402E-6</v>
      </c>
      <c r="K9">
        <v>0.22057539986590599</v>
      </c>
      <c r="L9">
        <v>5.1866052453628297E-2</v>
      </c>
      <c r="M9">
        <v>4.2527894341508903</v>
      </c>
      <c r="N9" s="1">
        <v>2.1112407693808801E-5</v>
      </c>
      <c r="O9">
        <v>0.21957305712455499</v>
      </c>
      <c r="P9">
        <v>3.7384637311986602E-2</v>
      </c>
      <c r="Q9">
        <v>5.8733499349518397</v>
      </c>
      <c r="R9" s="1">
        <v>4.2707563387795596E-9</v>
      </c>
      <c r="T9" t="str">
        <f t="shared" si="0"/>
        <v>***</v>
      </c>
      <c r="U9" t="str">
        <f t="shared" si="1"/>
        <v>***</v>
      </c>
      <c r="V9" t="str">
        <f t="shared" si="2"/>
        <v>***</v>
      </c>
      <c r="W9" t="str">
        <f t="shared" si="3"/>
        <v>***</v>
      </c>
    </row>
    <row r="10" spans="1:23" x14ac:dyDescent="0.25">
      <c r="A10">
        <v>9</v>
      </c>
      <c r="B10" t="s">
        <v>29</v>
      </c>
      <c r="C10">
        <v>3.87318128417194E-2</v>
      </c>
      <c r="D10">
        <v>3.6012571682256397E-2</v>
      </c>
      <c r="E10">
        <v>1.07550810820885</v>
      </c>
      <c r="F10">
        <v>0.2821473040286</v>
      </c>
      <c r="G10">
        <v>3.65338673695281E-2</v>
      </c>
      <c r="H10">
        <v>5.51672573200866E-2</v>
      </c>
      <c r="I10">
        <v>0.66223823956943395</v>
      </c>
      <c r="J10">
        <v>0.50781855080259797</v>
      </c>
      <c r="K10">
        <v>5.1728878570023902E-2</v>
      </c>
      <c r="L10">
        <v>4.8156942159154698E-2</v>
      </c>
      <c r="M10">
        <v>1.0741728243264299</v>
      </c>
      <c r="N10">
        <v>0.28274522993215001</v>
      </c>
      <c r="O10">
        <v>3.3135998074329001E-2</v>
      </c>
      <c r="P10">
        <v>3.5869862814962197E-2</v>
      </c>
      <c r="Q10">
        <v>0.92378379714647696</v>
      </c>
      <c r="R10">
        <v>0.35559889282060803</v>
      </c>
      <c r="T10" t="str">
        <f t="shared" si="0"/>
        <v/>
      </c>
      <c r="U10" t="str">
        <f t="shared" si="1"/>
        <v/>
      </c>
      <c r="V10" t="str">
        <f t="shared" si="2"/>
        <v/>
      </c>
      <c r="W10" t="str">
        <f t="shared" si="3"/>
        <v/>
      </c>
    </row>
    <row r="11" spans="1:23" x14ac:dyDescent="0.25">
      <c r="A11">
        <v>10</v>
      </c>
      <c r="B11" t="s">
        <v>27</v>
      </c>
      <c r="C11">
        <v>0.161260913997884</v>
      </c>
      <c r="D11">
        <v>5.6775787809725302E-2</v>
      </c>
      <c r="E11">
        <v>2.8403113407835701</v>
      </c>
      <c r="F11">
        <v>4.5069522825144804E-3</v>
      </c>
      <c r="G11">
        <v>0.180166049359162</v>
      </c>
      <c r="H11">
        <v>8.1391491960751697E-2</v>
      </c>
      <c r="I11">
        <v>2.2135734954464401</v>
      </c>
      <c r="J11">
        <v>2.68581322594518E-2</v>
      </c>
      <c r="K11">
        <v>0.16096998231272</v>
      </c>
      <c r="L11">
        <v>8.1381110154972694E-2</v>
      </c>
      <c r="M11">
        <v>1.9779772235373501</v>
      </c>
      <c r="N11">
        <v>4.7931276172946298E-2</v>
      </c>
      <c r="O11">
        <v>0.13064069368442399</v>
      </c>
      <c r="P11">
        <v>5.5682713283410498E-2</v>
      </c>
      <c r="Q11">
        <v>2.3461624978563198</v>
      </c>
      <c r="R11">
        <v>1.89678358960505E-2</v>
      </c>
      <c r="T11" t="str">
        <f t="shared" si="0"/>
        <v>**</v>
      </c>
      <c r="U11" t="str">
        <f t="shared" si="1"/>
        <v>*</v>
      </c>
      <c r="V11" t="str">
        <f t="shared" si="2"/>
        <v>*</v>
      </c>
      <c r="W11" t="str">
        <f t="shared" si="3"/>
        <v>*</v>
      </c>
    </row>
    <row r="12" spans="1:23" x14ac:dyDescent="0.25">
      <c r="A12">
        <v>11</v>
      </c>
      <c r="B12" t="s">
        <v>28</v>
      </c>
      <c r="C12">
        <v>6.5292708148187106E-2</v>
      </c>
      <c r="D12">
        <v>7.5515318979638396E-2</v>
      </c>
      <c r="E12">
        <v>0.86462864794085403</v>
      </c>
      <c r="F12">
        <v>0.38724264344871701</v>
      </c>
      <c r="G12">
        <v>4.7924884611291602E-2</v>
      </c>
      <c r="H12">
        <v>0.1088210429164</v>
      </c>
      <c r="I12">
        <v>0.44040089422878598</v>
      </c>
      <c r="J12">
        <v>0.65964677736706701</v>
      </c>
      <c r="K12">
        <v>0.105311330376299</v>
      </c>
      <c r="L12">
        <v>0.10733492951743399</v>
      </c>
      <c r="M12">
        <v>0.98114687222292396</v>
      </c>
      <c r="N12">
        <v>0.32652031890185501</v>
      </c>
      <c r="O12">
        <v>3.2242857869439999E-2</v>
      </c>
      <c r="P12">
        <v>7.4353972573137195E-2</v>
      </c>
      <c r="Q12">
        <v>0.43364001617700798</v>
      </c>
      <c r="R12">
        <v>0.66454987138630495</v>
      </c>
      <c r="T12" t="str">
        <f t="shared" si="0"/>
        <v/>
      </c>
      <c r="U12" t="str">
        <f t="shared" si="1"/>
        <v/>
      </c>
      <c r="V12" t="str">
        <f t="shared" si="2"/>
        <v/>
      </c>
      <c r="W12" t="str">
        <f t="shared" si="3"/>
        <v/>
      </c>
    </row>
    <row r="13" spans="1:23" x14ac:dyDescent="0.25">
      <c r="A13">
        <v>12</v>
      </c>
      <c r="B13" t="s">
        <v>31</v>
      </c>
      <c r="C13">
        <v>-6.2647571850742503E-2</v>
      </c>
      <c r="D13">
        <v>5.2816730458781196E-3</v>
      </c>
      <c r="E13">
        <v>-11.861311994621399</v>
      </c>
      <c r="F13" s="1">
        <v>1.88005830663753E-32</v>
      </c>
      <c r="G13">
        <v>-6.5442753540444903E-2</v>
      </c>
      <c r="H13">
        <v>7.5796508757612398E-3</v>
      </c>
      <c r="I13">
        <v>-8.6340063167978496</v>
      </c>
      <c r="J13" s="1">
        <v>5.92397264980448E-18</v>
      </c>
      <c r="K13">
        <v>-6.4511707032117796E-2</v>
      </c>
      <c r="L13">
        <v>7.5317527899348303E-3</v>
      </c>
      <c r="M13">
        <v>-8.5652979899086699</v>
      </c>
      <c r="N13" s="1">
        <v>1.07796697556388E-17</v>
      </c>
      <c r="O13">
        <v>-6.1580536700850397E-2</v>
      </c>
      <c r="P13">
        <v>5.2615782553322096E-3</v>
      </c>
      <c r="Q13">
        <v>-11.703814656456601</v>
      </c>
      <c r="R13" s="1">
        <v>1.21850079544453E-31</v>
      </c>
      <c r="T13" t="str">
        <f t="shared" si="0"/>
        <v>***</v>
      </c>
      <c r="U13" t="str">
        <f t="shared" si="1"/>
        <v>***</v>
      </c>
      <c r="V13" t="str">
        <f t="shared" si="2"/>
        <v>***</v>
      </c>
      <c r="W13" t="str">
        <f t="shared" si="3"/>
        <v>***</v>
      </c>
    </row>
    <row r="14" spans="1:23" x14ac:dyDescent="0.25">
      <c r="A14">
        <v>13</v>
      </c>
      <c r="B14" t="s">
        <v>172</v>
      </c>
      <c r="C14">
        <v>-0.118432774834104</v>
      </c>
      <c r="D14">
        <v>3.6224220504122898E-2</v>
      </c>
      <c r="E14">
        <v>-3.2694361172140201</v>
      </c>
      <c r="F14">
        <v>1.07762067508436E-3</v>
      </c>
      <c r="G14">
        <v>-8.2049511335266598E-2</v>
      </c>
      <c r="H14">
        <v>5.3437270888860799E-2</v>
      </c>
      <c r="I14">
        <v>-1.5354360350084799</v>
      </c>
      <c r="J14">
        <v>0.12467675791125001</v>
      </c>
      <c r="K14">
        <v>-0.14219436605580099</v>
      </c>
      <c r="L14">
        <v>4.9865949334895798E-2</v>
      </c>
      <c r="M14">
        <v>-2.8515323171897302</v>
      </c>
      <c r="N14">
        <v>4.3509063251848702E-3</v>
      </c>
      <c r="O14">
        <v>-0.11731389826487799</v>
      </c>
      <c r="P14">
        <v>3.6064087668266201E-2</v>
      </c>
      <c r="Q14">
        <v>-3.2529284906354601</v>
      </c>
      <c r="R14">
        <v>1.1422223801904601E-3</v>
      </c>
      <c r="T14" t="str">
        <f t="shared" si="0"/>
        <v>**</v>
      </c>
      <c r="U14" t="str">
        <f t="shared" si="1"/>
        <v/>
      </c>
      <c r="V14" t="str">
        <f t="shared" si="2"/>
        <v>**</v>
      </c>
      <c r="W14" t="str">
        <f t="shared" si="3"/>
        <v>**</v>
      </c>
    </row>
    <row r="15" spans="1:23" x14ac:dyDescent="0.25">
      <c r="A15">
        <v>14</v>
      </c>
      <c r="B15" t="s">
        <v>32</v>
      </c>
      <c r="C15">
        <v>-3.0401381170518499E-3</v>
      </c>
      <c r="D15">
        <v>2.1108673334997701E-2</v>
      </c>
      <c r="E15">
        <v>-0.14402317326174099</v>
      </c>
      <c r="F15">
        <v>0.88548217078892499</v>
      </c>
      <c r="G15">
        <v>-1.9969351388625101E-2</v>
      </c>
      <c r="H15">
        <v>2.8183870683186101E-2</v>
      </c>
      <c r="I15">
        <v>-0.70853828464868596</v>
      </c>
      <c r="J15">
        <v>0.47861104613574501</v>
      </c>
      <c r="K15">
        <v>5.6173289503049601E-3</v>
      </c>
      <c r="L15">
        <v>3.2779933676585299E-2</v>
      </c>
      <c r="M15">
        <v>0.171364866254059</v>
      </c>
      <c r="N15">
        <v>0.86393687877347602</v>
      </c>
      <c r="O15">
        <v>6.7619278226175097E-4</v>
      </c>
      <c r="P15">
        <v>2.1038216034995699E-2</v>
      </c>
      <c r="Q15">
        <v>3.2141165445632301E-2</v>
      </c>
      <c r="R15">
        <v>0.97435947507738696</v>
      </c>
      <c r="T15" t="str">
        <f t="shared" si="0"/>
        <v/>
      </c>
      <c r="U15" t="str">
        <f t="shared" si="1"/>
        <v/>
      </c>
      <c r="V15" t="str">
        <f t="shared" si="2"/>
        <v/>
      </c>
      <c r="W15" t="str">
        <f t="shared" si="3"/>
        <v/>
      </c>
    </row>
    <row r="16" spans="1:23" x14ac:dyDescent="0.25">
      <c r="A16">
        <v>15</v>
      </c>
      <c r="B16" t="s">
        <v>33</v>
      </c>
      <c r="C16">
        <v>2.0863309733344101E-2</v>
      </c>
      <c r="D16">
        <v>5.7062122281849696E-3</v>
      </c>
      <c r="E16">
        <v>3.6562449658449299</v>
      </c>
      <c r="F16">
        <v>2.5593679188958202E-4</v>
      </c>
      <c r="G16">
        <v>3.0221664647691701E-2</v>
      </c>
      <c r="H16">
        <v>8.64695629386103E-3</v>
      </c>
      <c r="I16">
        <v>3.4950638838255501</v>
      </c>
      <c r="J16">
        <v>4.7394830033465902E-4</v>
      </c>
      <c r="K16">
        <v>1.0892204066385001E-2</v>
      </c>
      <c r="L16">
        <v>7.6578145675667104E-3</v>
      </c>
      <c r="M16">
        <v>1.42236456240622</v>
      </c>
      <c r="N16">
        <v>0.154920445159167</v>
      </c>
      <c r="O16">
        <v>2.0575255029989799E-2</v>
      </c>
      <c r="P16">
        <v>5.6858374331990903E-3</v>
      </c>
      <c r="Q16">
        <v>3.6186850700044202</v>
      </c>
      <c r="R16">
        <v>2.9610371036469597E-4</v>
      </c>
      <c r="T16" t="str">
        <f t="shared" si="0"/>
        <v>***</v>
      </c>
      <c r="U16" t="str">
        <f t="shared" si="1"/>
        <v>***</v>
      </c>
      <c r="V16" t="str">
        <f t="shared" si="2"/>
        <v/>
      </c>
      <c r="W16" t="str">
        <f t="shared" si="3"/>
        <v>***</v>
      </c>
    </row>
    <row r="17" spans="1:23" x14ac:dyDescent="0.25">
      <c r="A17">
        <v>16</v>
      </c>
      <c r="B17" t="s">
        <v>117</v>
      </c>
      <c r="C17">
        <v>-1.4041167204120199E-3</v>
      </c>
      <c r="D17">
        <v>8.5936218677834901E-3</v>
      </c>
      <c r="E17">
        <v>-0.16339056360809801</v>
      </c>
      <c r="F17">
        <v>0.87021093219594903</v>
      </c>
      <c r="G17">
        <v>2.8278231057751398E-2</v>
      </c>
      <c r="H17">
        <v>1.27359376681783E-2</v>
      </c>
      <c r="I17">
        <v>2.2203493605662601</v>
      </c>
      <c r="J17">
        <v>2.6395061680623399E-2</v>
      </c>
      <c r="K17">
        <v>-2.4717572907630599E-2</v>
      </c>
      <c r="L17">
        <v>1.19041164071426E-2</v>
      </c>
      <c r="M17">
        <v>-2.0763887097743501</v>
      </c>
      <c r="N17">
        <v>3.7858014613824403E-2</v>
      </c>
      <c r="O17">
        <v>-7.0944217375127098E-4</v>
      </c>
      <c r="P17">
        <v>8.5652428712099105E-3</v>
      </c>
      <c r="Q17">
        <v>-8.2828027695034501E-2</v>
      </c>
      <c r="R17">
        <v>0.93398828281669199</v>
      </c>
      <c r="T17" t="str">
        <f t="shared" si="0"/>
        <v/>
      </c>
      <c r="U17" t="str">
        <f t="shared" si="1"/>
        <v>*</v>
      </c>
      <c r="V17" t="str">
        <f t="shared" si="2"/>
        <v>*</v>
      </c>
      <c r="W17" t="str">
        <f t="shared" si="3"/>
        <v/>
      </c>
    </row>
    <row r="18" spans="1:23" x14ac:dyDescent="0.25">
      <c r="A18">
        <v>17</v>
      </c>
      <c r="B18" t="s">
        <v>34</v>
      </c>
      <c r="C18">
        <v>4.3107859393179196E-3</v>
      </c>
      <c r="D18">
        <v>5.5471833901528497E-4</v>
      </c>
      <c r="E18">
        <v>7.7711256977194401</v>
      </c>
      <c r="F18" s="1">
        <v>7.7791653648699395E-15</v>
      </c>
      <c r="G18">
        <v>4.8663842646293597E-3</v>
      </c>
      <c r="H18">
        <v>8.5953930889917304E-4</v>
      </c>
      <c r="I18">
        <v>5.6616192118797004</v>
      </c>
      <c r="J18" s="1">
        <v>1.4995127913019299E-8</v>
      </c>
      <c r="K18">
        <v>3.7617952577583599E-3</v>
      </c>
      <c r="L18">
        <v>7.3338723384750695E-4</v>
      </c>
      <c r="M18">
        <v>5.1293437956687304</v>
      </c>
      <c r="N18" s="1">
        <v>2.9075391667358299E-7</v>
      </c>
      <c r="O18">
        <v>4.2368159911735899E-3</v>
      </c>
      <c r="P18">
        <v>5.5161873402331601E-4</v>
      </c>
      <c r="Q18">
        <v>7.6806963394294403</v>
      </c>
      <c r="R18" s="1">
        <v>1.5822613764480101E-14</v>
      </c>
      <c r="T18" t="str">
        <f t="shared" si="0"/>
        <v>***</v>
      </c>
      <c r="U18" t="str">
        <f t="shared" si="1"/>
        <v>***</v>
      </c>
      <c r="V18" t="str">
        <f t="shared" si="2"/>
        <v>***</v>
      </c>
      <c r="W18" t="str">
        <f t="shared" si="3"/>
        <v>***</v>
      </c>
    </row>
    <row r="19" spans="1:23" x14ac:dyDescent="0.25">
      <c r="A19">
        <v>18</v>
      </c>
      <c r="B19" t="s">
        <v>35</v>
      </c>
      <c r="C19">
        <v>-3.3908918068223999E-4</v>
      </c>
      <c r="D19">
        <v>1.7790663697822901E-4</v>
      </c>
      <c r="E19">
        <v>-1.9059951131769</v>
      </c>
      <c r="F19">
        <v>5.6650839682103098E-2</v>
      </c>
      <c r="G19">
        <v>-2.8832809960941199E-4</v>
      </c>
      <c r="H19">
        <v>2.92716432032146E-4</v>
      </c>
      <c r="I19">
        <v>-0.985008247086544</v>
      </c>
      <c r="J19">
        <v>0.32462002001114099</v>
      </c>
      <c r="K19">
        <v>-3.7780461125391801E-4</v>
      </c>
      <c r="L19">
        <v>2.2647813723115001E-4</v>
      </c>
      <c r="M19">
        <v>-1.6681725480120799</v>
      </c>
      <c r="N19">
        <v>9.5281478779405501E-2</v>
      </c>
      <c r="O19">
        <v>-4.4270155092019303E-4</v>
      </c>
      <c r="P19">
        <v>1.7597304385400799E-4</v>
      </c>
      <c r="Q19">
        <v>-2.5157350309145698</v>
      </c>
      <c r="R19">
        <v>1.18784448062716E-2</v>
      </c>
      <c r="T19" t="str">
        <f t="shared" si="0"/>
        <v>^</v>
      </c>
      <c r="U19" t="str">
        <f t="shared" si="1"/>
        <v/>
      </c>
      <c r="V19" t="str">
        <f t="shared" si="2"/>
        <v>^</v>
      </c>
      <c r="W19" t="str">
        <f t="shared" si="3"/>
        <v>*</v>
      </c>
    </row>
    <row r="20" spans="1:23" x14ac:dyDescent="0.25">
      <c r="A20">
        <v>19</v>
      </c>
      <c r="B20" t="s">
        <v>36</v>
      </c>
      <c r="C20">
        <v>4.69320703275953E-4</v>
      </c>
      <c r="D20">
        <v>1.1292460810810701E-4</v>
      </c>
      <c r="E20">
        <v>4.1560534159804696</v>
      </c>
      <c r="F20" s="1">
        <v>3.2379215255838601E-5</v>
      </c>
      <c r="G20">
        <v>4.4472902254288102E-4</v>
      </c>
      <c r="H20">
        <v>1.6432384998015101E-4</v>
      </c>
      <c r="I20">
        <v>2.7064179825180599</v>
      </c>
      <c r="J20">
        <v>6.8013380496236399E-3</v>
      </c>
      <c r="K20">
        <v>5.3703517429049702E-4</v>
      </c>
      <c r="L20">
        <v>1.5947567464326301E-4</v>
      </c>
      <c r="M20">
        <v>3.3675052668177199</v>
      </c>
      <c r="N20">
        <v>7.58515775883415E-4</v>
      </c>
      <c r="O20">
        <v>4.57045742551623E-4</v>
      </c>
      <c r="P20">
        <v>1.12256682749038E-4</v>
      </c>
      <c r="Q20">
        <v>4.07143460290375</v>
      </c>
      <c r="R20" s="1">
        <v>4.6724480788240602E-5</v>
      </c>
      <c r="T20" t="str">
        <f t="shared" si="0"/>
        <v>***</v>
      </c>
      <c r="U20" t="str">
        <f t="shared" si="1"/>
        <v>**</v>
      </c>
      <c r="V20" t="str">
        <f t="shared" si="2"/>
        <v>***</v>
      </c>
      <c r="W20" t="str">
        <f t="shared" si="3"/>
        <v>***</v>
      </c>
    </row>
    <row r="21" spans="1:23" x14ac:dyDescent="0.25">
      <c r="A21">
        <v>20</v>
      </c>
      <c r="B21" t="s">
        <v>37</v>
      </c>
      <c r="C21">
        <v>-4.5834771651227603E-2</v>
      </c>
      <c r="D21">
        <v>2.5702306210983301E-2</v>
      </c>
      <c r="E21">
        <v>-1.7832941244642599</v>
      </c>
      <c r="F21">
        <v>7.4538437348385805E-2</v>
      </c>
      <c r="G21">
        <v>-7.1330586127944198E-2</v>
      </c>
      <c r="H21">
        <v>3.7512959535803601E-2</v>
      </c>
      <c r="I21">
        <v>-1.9014918313726701</v>
      </c>
      <c r="J21">
        <v>5.7237621441229798E-2</v>
      </c>
      <c r="K21">
        <v>-2.47087574829979E-2</v>
      </c>
      <c r="L21">
        <v>3.5765903576633298E-2</v>
      </c>
      <c r="M21">
        <v>-0.690846728646349</v>
      </c>
      <c r="N21">
        <v>0.48966186634707598</v>
      </c>
      <c r="O21">
        <v>-4.26485070905471E-2</v>
      </c>
      <c r="P21">
        <v>2.5616813832069901E-2</v>
      </c>
      <c r="Q21">
        <v>-1.6648638417770401</v>
      </c>
      <c r="R21">
        <v>9.5939923478484304E-2</v>
      </c>
      <c r="T21" t="str">
        <f t="shared" si="0"/>
        <v>^</v>
      </c>
      <c r="U21" t="str">
        <f t="shared" si="1"/>
        <v>^</v>
      </c>
      <c r="V21" t="str">
        <f t="shared" si="2"/>
        <v/>
      </c>
      <c r="W21" t="str">
        <f t="shared" si="3"/>
        <v>^</v>
      </c>
    </row>
    <row r="22" spans="1:23" x14ac:dyDescent="0.25">
      <c r="A22">
        <v>21</v>
      </c>
      <c r="B22" t="s">
        <v>38</v>
      </c>
      <c r="C22">
        <v>-7.3499289825868105E-2</v>
      </c>
      <c r="D22">
        <v>3.9487399153130202E-2</v>
      </c>
      <c r="E22">
        <v>-1.86133529688399</v>
      </c>
      <c r="F22">
        <v>6.2696841573890799E-2</v>
      </c>
      <c r="G22">
        <v>-8.6988400287827394E-2</v>
      </c>
      <c r="H22">
        <v>5.63252381876213E-2</v>
      </c>
      <c r="I22">
        <v>-1.54439471694849</v>
      </c>
      <c r="J22">
        <v>0.122492739120069</v>
      </c>
      <c r="K22">
        <v>-6.5673980273103005E-2</v>
      </c>
      <c r="L22">
        <v>5.61442757448882E-2</v>
      </c>
      <c r="M22">
        <v>-1.1697359953758499</v>
      </c>
      <c r="N22">
        <v>0.24210722786233499</v>
      </c>
      <c r="O22">
        <v>-7.0959947258117204E-2</v>
      </c>
      <c r="P22">
        <v>3.9431051788920202E-2</v>
      </c>
      <c r="Q22">
        <v>-1.79959559886902</v>
      </c>
      <c r="R22">
        <v>7.1924516537121397E-2</v>
      </c>
      <c r="T22" t="str">
        <f t="shared" si="0"/>
        <v>^</v>
      </c>
      <c r="U22" t="str">
        <f t="shared" si="1"/>
        <v/>
      </c>
      <c r="V22" t="str">
        <f t="shared" si="2"/>
        <v/>
      </c>
      <c r="W22" t="str">
        <f t="shared" si="3"/>
        <v>^</v>
      </c>
    </row>
    <row r="23" spans="1:23" x14ac:dyDescent="0.25">
      <c r="A23">
        <v>22</v>
      </c>
      <c r="B23" t="s">
        <v>40</v>
      </c>
      <c r="C23">
        <v>-0.18680854142884201</v>
      </c>
      <c r="D23">
        <v>4.2237364036936502E-2</v>
      </c>
      <c r="E23">
        <v>-4.42282670067853</v>
      </c>
      <c r="F23" s="1">
        <v>9.7417880343509495E-6</v>
      </c>
      <c r="G23">
        <v>-0.210809807084607</v>
      </c>
      <c r="H23">
        <v>6.4480280721812E-2</v>
      </c>
      <c r="I23">
        <v>-3.26936863060671</v>
      </c>
      <c r="J23">
        <v>1.07787775761256E-3</v>
      </c>
      <c r="K23">
        <v>-0.183212123574922</v>
      </c>
      <c r="L23">
        <v>5.6545219633238802E-2</v>
      </c>
      <c r="M23">
        <v>-3.2400992473504302</v>
      </c>
      <c r="N23">
        <v>1.1948810236935799E-3</v>
      </c>
      <c r="O23">
        <v>-0.18462964479100799</v>
      </c>
      <c r="P23">
        <v>4.2057292028642203E-2</v>
      </c>
      <c r="Q23">
        <v>-4.3899556030680698</v>
      </c>
      <c r="R23" s="1">
        <v>1.13373805560271E-5</v>
      </c>
      <c r="T23" t="str">
        <f t="shared" si="0"/>
        <v>***</v>
      </c>
      <c r="U23" t="str">
        <f t="shared" si="1"/>
        <v>**</v>
      </c>
      <c r="V23" t="str">
        <f t="shared" si="2"/>
        <v>**</v>
      </c>
      <c r="W23" t="str">
        <f t="shared" si="3"/>
        <v>***</v>
      </c>
    </row>
    <row r="24" spans="1:23" x14ac:dyDescent="0.25">
      <c r="A24">
        <v>23</v>
      </c>
      <c r="B24" t="s">
        <v>41</v>
      </c>
      <c r="C24">
        <v>-0.159863627385056</v>
      </c>
      <c r="D24">
        <v>3.6231133727285599E-2</v>
      </c>
      <c r="E24">
        <v>-4.4123274912775603</v>
      </c>
      <c r="F24" s="1">
        <v>1.0226526986739599E-5</v>
      </c>
      <c r="G24">
        <v>-0.12067702551212001</v>
      </c>
      <c r="H24">
        <v>5.2546849911142501E-2</v>
      </c>
      <c r="I24">
        <v>-2.2965606067002402</v>
      </c>
      <c r="J24">
        <v>2.1643848053799399E-2</v>
      </c>
      <c r="K24">
        <v>-0.21447356631505099</v>
      </c>
      <c r="L24">
        <v>5.0740941743230399E-2</v>
      </c>
      <c r="M24">
        <v>-4.2268345629131998</v>
      </c>
      <c r="N24" s="1">
        <v>2.37001784166254E-5</v>
      </c>
      <c r="O24">
        <v>-0.154789549247702</v>
      </c>
      <c r="P24">
        <v>3.60457239969625E-2</v>
      </c>
      <c r="Q24">
        <v>-4.2942555200374404</v>
      </c>
      <c r="R24" s="1">
        <v>1.75280510810488E-5</v>
      </c>
      <c r="T24" t="str">
        <f t="shared" si="0"/>
        <v>***</v>
      </c>
      <c r="U24" t="str">
        <f t="shared" si="1"/>
        <v>*</v>
      </c>
      <c r="V24" t="str">
        <f t="shared" si="2"/>
        <v>***</v>
      </c>
      <c r="W24" t="str">
        <f t="shared" si="3"/>
        <v>***</v>
      </c>
    </row>
    <row r="25" spans="1:23" x14ac:dyDescent="0.25">
      <c r="A25">
        <v>24</v>
      </c>
      <c r="B25" t="s">
        <v>39</v>
      </c>
      <c r="C25">
        <v>-9.7334830696611294E-2</v>
      </c>
      <c r="D25">
        <v>3.6921405977925599E-2</v>
      </c>
      <c r="E25">
        <v>-2.63627096852177</v>
      </c>
      <c r="F25">
        <v>8.3822765111860806E-3</v>
      </c>
      <c r="G25">
        <v>-2.6833429274008801E-2</v>
      </c>
      <c r="H25">
        <v>5.50051510876894E-2</v>
      </c>
      <c r="I25">
        <v>-0.487834843526398</v>
      </c>
      <c r="J25">
        <v>0.62566682894567804</v>
      </c>
      <c r="K25">
        <v>-0.17010996614625101</v>
      </c>
      <c r="L25">
        <v>5.0243761610395503E-2</v>
      </c>
      <c r="M25">
        <v>-3.3856932819905499</v>
      </c>
      <c r="N25">
        <v>7.0998690834105397E-4</v>
      </c>
      <c r="O25">
        <v>-9.1778187995811805E-2</v>
      </c>
      <c r="P25">
        <v>3.6720170811648203E-2</v>
      </c>
      <c r="Q25">
        <v>-2.4993943646552501</v>
      </c>
      <c r="R25">
        <v>1.24405782481887E-2</v>
      </c>
      <c r="T25" t="str">
        <f t="shared" si="0"/>
        <v>**</v>
      </c>
      <c r="U25" t="str">
        <f t="shared" si="1"/>
        <v/>
      </c>
      <c r="V25" t="str">
        <f t="shared" si="2"/>
        <v>***</v>
      </c>
      <c r="W25" t="str">
        <f t="shared" si="3"/>
        <v>*</v>
      </c>
    </row>
    <row r="26" spans="1:23" x14ac:dyDescent="0.25">
      <c r="A26">
        <v>25</v>
      </c>
      <c r="B26" t="s">
        <v>43</v>
      </c>
      <c r="C26">
        <v>-8.4311328738201893E-2</v>
      </c>
      <c r="D26">
        <v>6.8506132522073498E-3</v>
      </c>
      <c r="E26">
        <v>-12.3071213677163</v>
      </c>
      <c r="F26" s="1">
        <v>8.2928530046964402E-35</v>
      </c>
      <c r="G26">
        <v>-8.1527419443758506E-2</v>
      </c>
      <c r="H26">
        <v>1.01982774743052E-2</v>
      </c>
      <c r="I26">
        <v>-7.9942342860516398</v>
      </c>
      <c r="J26" s="1">
        <v>1.3038162192857399E-15</v>
      </c>
      <c r="K26">
        <v>-8.9268981175570805E-2</v>
      </c>
      <c r="L26">
        <v>9.3395332695949008E-3</v>
      </c>
      <c r="M26">
        <v>-9.5581843973069205</v>
      </c>
      <c r="N26" s="1">
        <v>1.1984055747917899E-21</v>
      </c>
      <c r="O26">
        <v>-8.42385628349204E-2</v>
      </c>
      <c r="P26">
        <v>6.82741871094893E-3</v>
      </c>
      <c r="Q26">
        <v>-12.338274009740999</v>
      </c>
      <c r="R26" s="1">
        <v>5.6350929928970602E-35</v>
      </c>
      <c r="T26" t="str">
        <f t="shared" si="0"/>
        <v>***</v>
      </c>
      <c r="U26" t="str">
        <f t="shared" si="1"/>
        <v>***</v>
      </c>
      <c r="V26" t="str">
        <f t="shared" si="2"/>
        <v>***</v>
      </c>
      <c r="W26" t="str">
        <f t="shared" si="3"/>
        <v>***</v>
      </c>
    </row>
    <row r="27" spans="1:23" x14ac:dyDescent="0.25">
      <c r="A27">
        <v>26</v>
      </c>
      <c r="B27" t="s">
        <v>44</v>
      </c>
      <c r="C27">
        <v>1.3046081746690801E-2</v>
      </c>
      <c r="D27">
        <v>1.80417997759591E-2</v>
      </c>
      <c r="E27">
        <v>0.72310312212170902</v>
      </c>
      <c r="F27">
        <v>0.469616531295039</v>
      </c>
      <c r="G27">
        <v>1.06226643574604E-2</v>
      </c>
      <c r="H27">
        <v>2.59133631624489E-2</v>
      </c>
      <c r="I27">
        <v>0.40992997670227999</v>
      </c>
      <c r="J27">
        <v>0.68185731480505896</v>
      </c>
      <c r="K27">
        <v>1.8935012287433099E-2</v>
      </c>
      <c r="L27">
        <v>2.5472283545073401E-2</v>
      </c>
      <c r="M27">
        <v>0.74335747142290898</v>
      </c>
      <c r="N27">
        <v>0.45726528514775</v>
      </c>
      <c r="O27">
        <v>1.5046024254095401E-2</v>
      </c>
      <c r="P27">
        <v>1.79555885698887E-2</v>
      </c>
      <c r="Q27">
        <v>0.83795773084973602</v>
      </c>
      <c r="R27">
        <v>0.40205444351005998</v>
      </c>
      <c r="T27" t="str">
        <f t="shared" si="0"/>
        <v/>
      </c>
      <c r="U27" t="str">
        <f t="shared" si="1"/>
        <v/>
      </c>
      <c r="V27" t="str">
        <f t="shared" si="2"/>
        <v/>
      </c>
      <c r="W27" t="str">
        <f t="shared" si="3"/>
        <v/>
      </c>
    </row>
    <row r="28" spans="1:23" x14ac:dyDescent="0.25">
      <c r="A28">
        <v>27</v>
      </c>
      <c r="B28" t="s">
        <v>130</v>
      </c>
      <c r="C28">
        <v>2.44538384290779E-2</v>
      </c>
      <c r="D28">
        <v>0.23273864637873901</v>
      </c>
      <c r="E28">
        <v>0.10506995210964599</v>
      </c>
      <c r="F28">
        <v>0.91632030204280102</v>
      </c>
      <c r="G28">
        <v>-0.30690218834670402</v>
      </c>
      <c r="H28">
        <v>0.37270834330346098</v>
      </c>
      <c r="I28">
        <v>-0.82343793440873703</v>
      </c>
      <c r="J28">
        <v>0.41025899836542201</v>
      </c>
      <c r="K28">
        <v>0.27834881127074601</v>
      </c>
      <c r="L28">
        <v>0.30011691995874701</v>
      </c>
      <c r="M28">
        <v>0.92746790587150596</v>
      </c>
      <c r="N28">
        <v>0.35368364775011102</v>
      </c>
      <c r="O28">
        <v>-6.2772455060005797E-2</v>
      </c>
      <c r="P28">
        <v>2.7705485041606099E-2</v>
      </c>
      <c r="Q28">
        <v>-2.26570496657029</v>
      </c>
      <c r="R28">
        <v>2.3469453255748798E-2</v>
      </c>
      <c r="T28" t="str">
        <f t="shared" si="0"/>
        <v/>
      </c>
      <c r="U28" t="str">
        <f t="shared" si="1"/>
        <v/>
      </c>
      <c r="V28" t="str">
        <f t="shared" si="2"/>
        <v/>
      </c>
      <c r="W28" t="str">
        <f t="shared" si="3"/>
        <v>*</v>
      </c>
    </row>
    <row r="29" spans="1:23" x14ac:dyDescent="0.25">
      <c r="A29">
        <v>28</v>
      </c>
      <c r="B29" t="s">
        <v>144</v>
      </c>
      <c r="C29">
        <v>-0.38146619768486101</v>
      </c>
      <c r="D29">
        <v>0.25895039470268599</v>
      </c>
      <c r="E29">
        <v>-1.4731246041267501</v>
      </c>
      <c r="F29">
        <v>0.140717440212658</v>
      </c>
      <c r="G29">
        <v>-0.55149411084361</v>
      </c>
      <c r="H29">
        <v>0.40509004673986498</v>
      </c>
      <c r="I29">
        <v>-1.3614111610048001</v>
      </c>
      <c r="J29">
        <v>0.17338379097537401</v>
      </c>
      <c r="K29">
        <v>-0.29472489405699298</v>
      </c>
      <c r="L29">
        <v>0.341834302493013</v>
      </c>
      <c r="M29">
        <v>-0.862186421630452</v>
      </c>
      <c r="N29">
        <v>0.38858494047367798</v>
      </c>
      <c r="O29">
        <v>-0.433048422776385</v>
      </c>
      <c r="P29">
        <v>0.113160331396504</v>
      </c>
      <c r="Q29">
        <v>-3.8268571453632498</v>
      </c>
      <c r="R29">
        <v>1.2978978624897199E-4</v>
      </c>
      <c r="T29" t="str">
        <f t="shared" si="0"/>
        <v/>
      </c>
      <c r="U29" t="str">
        <f t="shared" si="1"/>
        <v/>
      </c>
      <c r="V29" t="str">
        <f t="shared" si="2"/>
        <v/>
      </c>
      <c r="W29" t="str">
        <f t="shared" si="3"/>
        <v>***</v>
      </c>
    </row>
    <row r="30" spans="1:23" x14ac:dyDescent="0.25">
      <c r="A30">
        <v>29</v>
      </c>
      <c r="B30" t="s">
        <v>46</v>
      </c>
      <c r="C30">
        <v>-0.32905628431316197</v>
      </c>
      <c r="D30">
        <v>0.24429448935341599</v>
      </c>
      <c r="E30">
        <v>-1.34696564455501</v>
      </c>
      <c r="F30">
        <v>0.17799129769101499</v>
      </c>
      <c r="G30">
        <v>-0.70289130926536803</v>
      </c>
      <c r="H30">
        <v>0.38818688280955399</v>
      </c>
      <c r="I30">
        <v>-1.81070340187206</v>
      </c>
      <c r="J30">
        <v>7.0186775989226097E-2</v>
      </c>
      <c r="K30">
        <v>8.7794743079135894E-3</v>
      </c>
      <c r="L30">
        <v>0.316781608682139</v>
      </c>
      <c r="M30">
        <v>2.77145960096533E-2</v>
      </c>
      <c r="N30">
        <v>0.97788978224330902</v>
      </c>
      <c r="O30">
        <v>-0.41161746403766403</v>
      </c>
      <c r="P30">
        <v>7.5490865280260999E-2</v>
      </c>
      <c r="Q30">
        <v>-5.4525466426901801</v>
      </c>
      <c r="R30" s="1">
        <v>4.9653542558738503E-8</v>
      </c>
      <c r="T30" t="str">
        <f t="shared" si="0"/>
        <v/>
      </c>
      <c r="U30" t="str">
        <f t="shared" si="1"/>
        <v>^</v>
      </c>
      <c r="V30" t="str">
        <f t="shared" si="2"/>
        <v/>
      </c>
      <c r="W30" t="str">
        <f t="shared" si="3"/>
        <v>***</v>
      </c>
    </row>
    <row r="31" spans="1:23" x14ac:dyDescent="0.25">
      <c r="A31">
        <v>30</v>
      </c>
      <c r="B31" t="s">
        <v>128</v>
      </c>
      <c r="C31">
        <v>-0.327806095391106</v>
      </c>
      <c r="D31">
        <v>0.252183862620246</v>
      </c>
      <c r="E31">
        <v>-1.29986943647039</v>
      </c>
      <c r="F31">
        <v>0.193645721945473</v>
      </c>
      <c r="G31">
        <v>-0.68589192651874598</v>
      </c>
      <c r="H31">
        <v>0.40678680800661299</v>
      </c>
      <c r="I31">
        <v>-1.6861213614075601</v>
      </c>
      <c r="J31">
        <v>9.1772426364932602E-2</v>
      </c>
      <c r="K31">
        <v>-6.48725661013108E-2</v>
      </c>
      <c r="L31">
        <v>0.32309506909594798</v>
      </c>
      <c r="M31">
        <v>-0.200784760605696</v>
      </c>
      <c r="N31">
        <v>0.84086687954417505</v>
      </c>
      <c r="O31">
        <v>-0.39495011666851598</v>
      </c>
      <c r="P31">
        <v>0.101282386782066</v>
      </c>
      <c r="Q31">
        <v>-3.89949456383119</v>
      </c>
      <c r="R31" s="1">
        <v>9.6393701401190502E-5</v>
      </c>
      <c r="T31" t="str">
        <f t="shared" si="0"/>
        <v/>
      </c>
      <c r="U31" t="str">
        <f t="shared" si="1"/>
        <v>^</v>
      </c>
      <c r="V31" t="str">
        <f t="shared" si="2"/>
        <v/>
      </c>
      <c r="W31" t="str">
        <f t="shared" si="3"/>
        <v>***</v>
      </c>
    </row>
    <row r="32" spans="1:23" x14ac:dyDescent="0.25">
      <c r="A32">
        <v>31</v>
      </c>
      <c r="B32" t="s">
        <v>129</v>
      </c>
      <c r="C32">
        <v>-0.26662579075350601</v>
      </c>
      <c r="D32">
        <v>0.25164874131913401</v>
      </c>
      <c r="E32">
        <v>-1.05951569380344</v>
      </c>
      <c r="F32">
        <v>0.28936498578872</v>
      </c>
      <c r="G32">
        <v>-0.576307041880742</v>
      </c>
      <c r="H32">
        <v>0.40975908871229999</v>
      </c>
      <c r="I32">
        <v>-1.40645334723833</v>
      </c>
      <c r="J32">
        <v>0.15958954861087499</v>
      </c>
      <c r="K32">
        <v>-7.4337222452690198E-3</v>
      </c>
      <c r="L32">
        <v>0.32193347613249501</v>
      </c>
      <c r="M32">
        <v>-2.3090864406439E-2</v>
      </c>
      <c r="N32">
        <v>0.98157779289240799</v>
      </c>
      <c r="O32">
        <v>-0.36900825352091599</v>
      </c>
      <c r="P32">
        <v>9.5240993939650007E-2</v>
      </c>
      <c r="Q32">
        <v>-3.8744687372198201</v>
      </c>
      <c r="R32">
        <v>1.06857559557996E-4</v>
      </c>
      <c r="T32" t="str">
        <f t="shared" si="0"/>
        <v/>
      </c>
      <c r="U32" t="str">
        <f t="shared" si="1"/>
        <v/>
      </c>
      <c r="V32" t="str">
        <f t="shared" si="2"/>
        <v/>
      </c>
      <c r="W32" t="str">
        <f t="shared" si="3"/>
        <v>***</v>
      </c>
    </row>
    <row r="33" spans="1:23" x14ac:dyDescent="0.25">
      <c r="A33">
        <v>32</v>
      </c>
      <c r="B33" t="s">
        <v>45</v>
      </c>
      <c r="C33">
        <v>-0.17098747529036601</v>
      </c>
      <c r="D33">
        <v>0.33437462159617398</v>
      </c>
      <c r="E33">
        <v>-0.51136499078231001</v>
      </c>
      <c r="F33">
        <v>0.60909550450235495</v>
      </c>
      <c r="G33">
        <v>-8.0577773587156305E-3</v>
      </c>
      <c r="H33">
        <v>0.51346897045943496</v>
      </c>
      <c r="I33">
        <v>-1.5692822394906901E-2</v>
      </c>
      <c r="J33">
        <v>0.98747945319252295</v>
      </c>
      <c r="K33">
        <v>-0.25354326543496403</v>
      </c>
      <c r="L33">
        <v>0.44169833682035398</v>
      </c>
      <c r="M33">
        <v>-0.57401906301060901</v>
      </c>
      <c r="N33">
        <v>0.56595490143243299</v>
      </c>
      <c r="O33">
        <v>-0.28729228264977502</v>
      </c>
      <c r="P33">
        <v>0.23636692377961099</v>
      </c>
      <c r="Q33">
        <v>-1.2154504448247001</v>
      </c>
      <c r="R33">
        <v>0.22419433826568599</v>
      </c>
      <c r="T33" t="str">
        <f t="shared" si="0"/>
        <v/>
      </c>
      <c r="U33" t="str">
        <f t="shared" si="1"/>
        <v/>
      </c>
      <c r="V33" t="str">
        <f t="shared" si="2"/>
        <v/>
      </c>
      <c r="W33" t="str">
        <f t="shared" si="3"/>
        <v/>
      </c>
    </row>
    <row r="34" spans="1:23" x14ac:dyDescent="0.25">
      <c r="A34">
        <v>33</v>
      </c>
      <c r="B34" t="s">
        <v>106</v>
      </c>
      <c r="C34">
        <v>-0.142175618959544</v>
      </c>
      <c r="D34">
        <v>7.8302029353438607E-2</v>
      </c>
      <c r="E34">
        <v>-1.8157335146167599</v>
      </c>
      <c r="F34">
        <v>6.9411260350920295E-2</v>
      </c>
      <c r="G34">
        <v>-0.15086580865851201</v>
      </c>
      <c r="H34">
        <v>0.14272849755605399</v>
      </c>
      <c r="I34">
        <v>-1.05701251846543</v>
      </c>
      <c r="J34">
        <v>0.290505874215509</v>
      </c>
      <c r="K34">
        <v>-0.138379646154904</v>
      </c>
      <c r="L34">
        <v>9.4344119344971999E-2</v>
      </c>
      <c r="M34">
        <v>-1.4667543363133699</v>
      </c>
      <c r="N34">
        <v>0.14244289575565</v>
      </c>
      <c r="O34" t="s">
        <v>169</v>
      </c>
      <c r="P34" t="s">
        <v>169</v>
      </c>
      <c r="Q34" t="s">
        <v>169</v>
      </c>
      <c r="R34" t="s">
        <v>169</v>
      </c>
      <c r="T34" t="str">
        <f t="shared" si="0"/>
        <v>^</v>
      </c>
      <c r="U34" t="str">
        <f t="shared" si="1"/>
        <v/>
      </c>
      <c r="V34" t="str">
        <f t="shared" si="2"/>
        <v/>
      </c>
      <c r="W34" t="str">
        <f t="shared" si="3"/>
        <v/>
      </c>
    </row>
    <row r="35" spans="1:23" x14ac:dyDescent="0.25">
      <c r="A35">
        <v>34</v>
      </c>
      <c r="B35" t="s">
        <v>47</v>
      </c>
      <c r="C35">
        <v>0.11236810186705801</v>
      </c>
      <c r="D35">
        <v>0.190531743304241</v>
      </c>
      <c r="E35">
        <v>0.589760529759223</v>
      </c>
      <c r="F35">
        <v>0.55535120801876403</v>
      </c>
      <c r="G35" t="s">
        <v>169</v>
      </c>
      <c r="H35" t="s">
        <v>169</v>
      </c>
      <c r="I35" t="s">
        <v>169</v>
      </c>
      <c r="J35" t="s">
        <v>169</v>
      </c>
      <c r="K35">
        <v>0.158102752422139</v>
      </c>
      <c r="L35">
        <v>0.270186341405663</v>
      </c>
      <c r="M35">
        <v>0.58516189826472398</v>
      </c>
      <c r="N35">
        <v>0.55843886174119906</v>
      </c>
      <c r="O35" t="s">
        <v>169</v>
      </c>
      <c r="P35" t="s">
        <v>169</v>
      </c>
      <c r="Q35" t="s">
        <v>169</v>
      </c>
      <c r="R35" t="s">
        <v>169</v>
      </c>
      <c r="T35" t="str">
        <f t="shared" si="0"/>
        <v/>
      </c>
      <c r="U35" t="str">
        <f t="shared" si="1"/>
        <v/>
      </c>
      <c r="V35" t="str">
        <f t="shared" si="2"/>
        <v/>
      </c>
      <c r="W35" t="str">
        <f t="shared" si="3"/>
        <v/>
      </c>
    </row>
    <row r="36" spans="1:23" x14ac:dyDescent="0.25">
      <c r="A36">
        <v>35</v>
      </c>
      <c r="B36" t="s">
        <v>62</v>
      </c>
      <c r="C36">
        <v>0.150464543049213</v>
      </c>
      <c r="D36">
        <v>0.16928023869057099</v>
      </c>
      <c r="E36">
        <v>0.88884883559414196</v>
      </c>
      <c r="F36">
        <v>0.37408432594820201</v>
      </c>
      <c r="G36">
        <v>4.4946187914757803E-2</v>
      </c>
      <c r="H36">
        <v>0.15381155731195001</v>
      </c>
      <c r="I36">
        <v>0.29221593422658798</v>
      </c>
      <c r="J36">
        <v>0.77012152931663103</v>
      </c>
      <c r="K36">
        <v>0.30506386655142198</v>
      </c>
      <c r="L36">
        <v>0.24348873079119401</v>
      </c>
      <c r="M36">
        <v>1.2528870045038401</v>
      </c>
      <c r="N36">
        <v>0.21024683197182201</v>
      </c>
      <c r="O36" t="s">
        <v>169</v>
      </c>
      <c r="P36" t="s">
        <v>169</v>
      </c>
      <c r="Q36" t="s">
        <v>169</v>
      </c>
      <c r="R36" t="s">
        <v>169</v>
      </c>
      <c r="T36" t="str">
        <f t="shared" si="0"/>
        <v/>
      </c>
      <c r="U36" t="str">
        <f t="shared" si="1"/>
        <v/>
      </c>
      <c r="V36" t="str">
        <f t="shared" si="2"/>
        <v/>
      </c>
      <c r="W36" t="str">
        <f t="shared" si="3"/>
        <v/>
      </c>
    </row>
    <row r="37" spans="1:23" x14ac:dyDescent="0.25">
      <c r="A37">
        <v>36</v>
      </c>
      <c r="B37" t="s">
        <v>61</v>
      </c>
      <c r="C37">
        <v>0.27193827270585902</v>
      </c>
      <c r="D37">
        <v>0.17272775040791299</v>
      </c>
      <c r="E37">
        <v>1.5743751195951501</v>
      </c>
      <c r="F37">
        <v>0.115400752348952</v>
      </c>
      <c r="G37">
        <v>0.18269989981064799</v>
      </c>
      <c r="H37">
        <v>0.16187903441304299</v>
      </c>
      <c r="I37">
        <v>1.1286199011076301</v>
      </c>
      <c r="J37">
        <v>0.259058211778598</v>
      </c>
      <c r="K37">
        <v>0.29170740319035499</v>
      </c>
      <c r="L37">
        <v>0.24646156645589201</v>
      </c>
      <c r="M37">
        <v>1.1835817137134099</v>
      </c>
      <c r="N37">
        <v>0.23657868254339801</v>
      </c>
      <c r="O37" t="s">
        <v>169</v>
      </c>
      <c r="P37" t="s">
        <v>169</v>
      </c>
      <c r="Q37" t="s">
        <v>169</v>
      </c>
      <c r="R37" t="s">
        <v>169</v>
      </c>
      <c r="T37" t="str">
        <f t="shared" si="0"/>
        <v/>
      </c>
      <c r="U37" t="str">
        <f t="shared" si="1"/>
        <v/>
      </c>
      <c r="V37" t="str">
        <f t="shared" si="2"/>
        <v/>
      </c>
      <c r="W37" t="str">
        <f t="shared" si="3"/>
        <v/>
      </c>
    </row>
    <row r="38" spans="1:23" x14ac:dyDescent="0.25">
      <c r="A38">
        <v>37</v>
      </c>
      <c r="B38" t="s">
        <v>58</v>
      </c>
      <c r="C38">
        <v>0.16613726184607799</v>
      </c>
      <c r="D38">
        <v>0.17799647674718799</v>
      </c>
      <c r="E38">
        <v>0.93337387841696196</v>
      </c>
      <c r="F38">
        <v>0.350626962526363</v>
      </c>
      <c r="G38">
        <v>0.13796264973609501</v>
      </c>
      <c r="H38">
        <v>0.16784782095040199</v>
      </c>
      <c r="I38">
        <v>0.82195079420698902</v>
      </c>
      <c r="J38">
        <v>0.41110490232992503</v>
      </c>
      <c r="K38">
        <v>0.13608160508431899</v>
      </c>
      <c r="L38">
        <v>0.25546137387159401</v>
      </c>
      <c r="M38">
        <v>0.53268955310919197</v>
      </c>
      <c r="N38">
        <v>0.59424849898380305</v>
      </c>
      <c r="O38" t="s">
        <v>169</v>
      </c>
      <c r="P38" t="s">
        <v>169</v>
      </c>
      <c r="Q38" t="s">
        <v>169</v>
      </c>
      <c r="R38" t="s">
        <v>169</v>
      </c>
      <c r="T38" t="str">
        <f t="shared" si="0"/>
        <v/>
      </c>
      <c r="U38" t="str">
        <f t="shared" si="1"/>
        <v/>
      </c>
      <c r="V38" t="str">
        <f t="shared" si="2"/>
        <v/>
      </c>
      <c r="W38" t="str">
        <f t="shared" si="3"/>
        <v/>
      </c>
    </row>
    <row r="39" spans="1:23" x14ac:dyDescent="0.25">
      <c r="A39">
        <v>38</v>
      </c>
      <c r="B39" t="s">
        <v>54</v>
      </c>
      <c r="C39">
        <v>0.248306391913273</v>
      </c>
      <c r="D39">
        <v>0.200402506526833</v>
      </c>
      <c r="E39">
        <v>1.2390383544430701</v>
      </c>
      <c r="F39">
        <v>0.21533129447624499</v>
      </c>
      <c r="G39">
        <v>0.25853151767785998</v>
      </c>
      <c r="H39">
        <v>0.19844540178988501</v>
      </c>
      <c r="I39">
        <v>1.30278411767683</v>
      </c>
      <c r="J39">
        <v>0.19264847449710101</v>
      </c>
      <c r="K39">
        <v>0.180129881527203</v>
      </c>
      <c r="L39">
        <v>0.30293458685150998</v>
      </c>
      <c r="M39">
        <v>0.594616426600034</v>
      </c>
      <c r="N39">
        <v>0.552099897269683</v>
      </c>
      <c r="O39" t="s">
        <v>169</v>
      </c>
      <c r="P39" t="s">
        <v>169</v>
      </c>
      <c r="Q39" t="s">
        <v>169</v>
      </c>
      <c r="R39" t="s">
        <v>169</v>
      </c>
      <c r="T39" t="str">
        <f t="shared" si="0"/>
        <v/>
      </c>
      <c r="U39" t="str">
        <f t="shared" si="1"/>
        <v/>
      </c>
      <c r="V39" t="str">
        <f t="shared" si="2"/>
        <v/>
      </c>
      <c r="W39" t="str">
        <f t="shared" si="3"/>
        <v/>
      </c>
    </row>
    <row r="40" spans="1:23" x14ac:dyDescent="0.25">
      <c r="A40">
        <v>39</v>
      </c>
      <c r="B40" t="s">
        <v>64</v>
      </c>
      <c r="C40">
        <v>0.141549438222068</v>
      </c>
      <c r="D40">
        <v>0.201506602708386</v>
      </c>
      <c r="E40">
        <v>0.70245558368582794</v>
      </c>
      <c r="F40">
        <v>0.482395091901339</v>
      </c>
      <c r="G40">
        <v>0.21890141675524699</v>
      </c>
      <c r="H40">
        <v>0.38118844326374801</v>
      </c>
      <c r="I40">
        <v>0.57426037075260195</v>
      </c>
      <c r="J40">
        <v>0.565791621926091</v>
      </c>
      <c r="K40">
        <v>0.14297066877978501</v>
      </c>
      <c r="L40">
        <v>0.26756719344872798</v>
      </c>
      <c r="M40">
        <v>0.53433556983203701</v>
      </c>
      <c r="N40">
        <v>0.59310938699478</v>
      </c>
      <c r="O40" t="s">
        <v>169</v>
      </c>
      <c r="P40" t="s">
        <v>169</v>
      </c>
      <c r="Q40" t="s">
        <v>169</v>
      </c>
      <c r="R40" t="s">
        <v>169</v>
      </c>
      <c r="T40" t="str">
        <f t="shared" si="0"/>
        <v/>
      </c>
      <c r="U40" t="str">
        <f t="shared" si="1"/>
        <v/>
      </c>
      <c r="V40" t="str">
        <f t="shared" si="2"/>
        <v/>
      </c>
      <c r="W40" t="str">
        <f t="shared" si="3"/>
        <v/>
      </c>
    </row>
    <row r="41" spans="1:23" x14ac:dyDescent="0.25">
      <c r="A41">
        <v>40</v>
      </c>
      <c r="B41" t="s">
        <v>52</v>
      </c>
      <c r="C41">
        <v>0.14970140701644799</v>
      </c>
      <c r="D41">
        <v>0.253658115862259</v>
      </c>
      <c r="E41">
        <v>0.59016998729793602</v>
      </c>
      <c r="F41">
        <v>0.55507669125012704</v>
      </c>
      <c r="G41">
        <v>0.263429574673127</v>
      </c>
      <c r="H41">
        <v>0.292047483573108</v>
      </c>
      <c r="I41">
        <v>0.90200939741082797</v>
      </c>
      <c r="J41">
        <v>0.36705187573501302</v>
      </c>
      <c r="K41">
        <v>-7.31632643872102E-2</v>
      </c>
      <c r="L41">
        <v>0.37966236235789302</v>
      </c>
      <c r="M41">
        <v>-0.19270612955371699</v>
      </c>
      <c r="N41">
        <v>0.847189122745581</v>
      </c>
      <c r="O41" t="s">
        <v>169</v>
      </c>
      <c r="P41" t="s">
        <v>169</v>
      </c>
      <c r="Q41" t="s">
        <v>169</v>
      </c>
      <c r="R41" t="s">
        <v>169</v>
      </c>
      <c r="T41" t="str">
        <f t="shared" si="0"/>
        <v/>
      </c>
      <c r="U41" t="str">
        <f t="shared" si="1"/>
        <v/>
      </c>
      <c r="V41" t="str">
        <f t="shared" si="2"/>
        <v/>
      </c>
      <c r="W41" t="str">
        <f t="shared" si="3"/>
        <v/>
      </c>
    </row>
    <row r="42" spans="1:23" x14ac:dyDescent="0.25">
      <c r="A42">
        <v>41</v>
      </c>
      <c r="B42" t="s">
        <v>65</v>
      </c>
      <c r="C42">
        <v>0.20348835472581001</v>
      </c>
      <c r="D42">
        <v>0.188850354742887</v>
      </c>
      <c r="E42">
        <v>1.07751110662647</v>
      </c>
      <c r="F42">
        <v>0.28125199158876801</v>
      </c>
      <c r="G42">
        <v>0.84474550737346099</v>
      </c>
      <c r="H42">
        <v>0.45106553223240597</v>
      </c>
      <c r="I42">
        <v>1.8727777828482299</v>
      </c>
      <c r="J42">
        <v>6.1099077154583702E-2</v>
      </c>
      <c r="K42">
        <v>0.17973936941414401</v>
      </c>
      <c r="L42">
        <v>0.25601223798963002</v>
      </c>
      <c r="M42">
        <v>0.70207334940536903</v>
      </c>
      <c r="N42">
        <v>0.48263342152146799</v>
      </c>
      <c r="O42" t="s">
        <v>169</v>
      </c>
      <c r="P42" t="s">
        <v>169</v>
      </c>
      <c r="Q42" t="s">
        <v>169</v>
      </c>
      <c r="R42" t="s">
        <v>169</v>
      </c>
      <c r="T42" t="str">
        <f t="shared" si="0"/>
        <v/>
      </c>
      <c r="U42" t="str">
        <f t="shared" si="1"/>
        <v>^</v>
      </c>
      <c r="V42" t="str">
        <f t="shared" si="2"/>
        <v/>
      </c>
      <c r="W42" t="str">
        <f t="shared" si="3"/>
        <v/>
      </c>
    </row>
    <row r="43" spans="1:23" x14ac:dyDescent="0.25">
      <c r="A43">
        <v>42</v>
      </c>
      <c r="B43" t="s">
        <v>60</v>
      </c>
      <c r="C43">
        <v>4.5771746654533998E-2</v>
      </c>
      <c r="D43">
        <v>0.187086490668673</v>
      </c>
      <c r="E43">
        <v>0.24465554135383799</v>
      </c>
      <c r="F43">
        <v>0.80672315481250101</v>
      </c>
      <c r="G43">
        <v>1.9067526253329602E-2</v>
      </c>
      <c r="H43">
        <v>0.177799695469775</v>
      </c>
      <c r="I43">
        <v>0.10724161367627801</v>
      </c>
      <c r="J43">
        <v>0.91459730282872698</v>
      </c>
      <c r="K43">
        <v>5.9376227969795498E-2</v>
      </c>
      <c r="L43">
        <v>0.28749976980049002</v>
      </c>
      <c r="M43">
        <v>0.20652617569398299</v>
      </c>
      <c r="N43">
        <v>0.83637992019625895</v>
      </c>
      <c r="O43" t="s">
        <v>169</v>
      </c>
      <c r="P43" t="s">
        <v>169</v>
      </c>
      <c r="Q43" t="s">
        <v>169</v>
      </c>
      <c r="R43" t="s">
        <v>169</v>
      </c>
      <c r="T43" t="str">
        <f t="shared" si="0"/>
        <v/>
      </c>
      <c r="U43" t="str">
        <f t="shared" si="1"/>
        <v/>
      </c>
      <c r="V43" t="str">
        <f t="shared" si="2"/>
        <v/>
      </c>
      <c r="W43" t="str">
        <f t="shared" si="3"/>
        <v/>
      </c>
    </row>
    <row r="44" spans="1:23" x14ac:dyDescent="0.25">
      <c r="A44">
        <v>43</v>
      </c>
      <c r="B44" t="s">
        <v>53</v>
      </c>
      <c r="C44">
        <v>-0.16027067260210001</v>
      </c>
      <c r="D44">
        <v>0.29572206182181399</v>
      </c>
      <c r="E44">
        <v>-0.54196386842003796</v>
      </c>
      <c r="F44">
        <v>0.58784339681902997</v>
      </c>
      <c r="G44">
        <v>-0.37783636116545499</v>
      </c>
      <c r="H44">
        <v>0.38780413769964001</v>
      </c>
      <c r="I44">
        <v>-0.97429687936464204</v>
      </c>
      <c r="J44">
        <v>0.329909153675428</v>
      </c>
      <c r="K44">
        <v>8.1007767562118999E-2</v>
      </c>
      <c r="L44">
        <v>0.41545890557722998</v>
      </c>
      <c r="M44">
        <v>0.19498382746078899</v>
      </c>
      <c r="N44">
        <v>0.84540560844424795</v>
      </c>
      <c r="O44" t="s">
        <v>169</v>
      </c>
      <c r="P44" t="s">
        <v>169</v>
      </c>
      <c r="Q44" t="s">
        <v>169</v>
      </c>
      <c r="R44" t="s">
        <v>169</v>
      </c>
      <c r="T44" t="str">
        <f t="shared" si="0"/>
        <v/>
      </c>
      <c r="U44" t="str">
        <f t="shared" si="1"/>
        <v/>
      </c>
      <c r="V44" t="str">
        <f t="shared" si="2"/>
        <v/>
      </c>
      <c r="W44" t="str">
        <f t="shared" si="3"/>
        <v/>
      </c>
    </row>
    <row r="45" spans="1:23" x14ac:dyDescent="0.25">
      <c r="A45">
        <v>44</v>
      </c>
      <c r="B45" t="s">
        <v>59</v>
      </c>
      <c r="C45">
        <v>2.84570703077913E-2</v>
      </c>
      <c r="D45">
        <v>0.18261978730617001</v>
      </c>
      <c r="E45">
        <v>0.15582687247402</v>
      </c>
      <c r="F45">
        <v>0.87616948819215401</v>
      </c>
      <c r="G45">
        <v>3.2803613978658802E-2</v>
      </c>
      <c r="H45">
        <v>0.20480418633424499</v>
      </c>
      <c r="I45">
        <v>0.160170622318836</v>
      </c>
      <c r="J45">
        <v>0.87274667058604205</v>
      </c>
      <c r="K45">
        <v>-8.6801604900001994E-3</v>
      </c>
      <c r="L45">
        <v>0.25247192936265</v>
      </c>
      <c r="M45">
        <v>-3.4380695358540402E-2</v>
      </c>
      <c r="N45">
        <v>0.97257357724269899</v>
      </c>
      <c r="O45" t="s">
        <v>169</v>
      </c>
      <c r="P45" t="s">
        <v>169</v>
      </c>
      <c r="Q45" t="s">
        <v>169</v>
      </c>
      <c r="R45" t="s">
        <v>169</v>
      </c>
      <c r="T45" t="str">
        <f t="shared" si="0"/>
        <v/>
      </c>
      <c r="U45" t="str">
        <f t="shared" si="1"/>
        <v/>
      </c>
      <c r="V45" t="str">
        <f t="shared" si="2"/>
        <v/>
      </c>
      <c r="W45" t="str">
        <f t="shared" si="3"/>
        <v/>
      </c>
    </row>
    <row r="46" spans="1:23" x14ac:dyDescent="0.25">
      <c r="A46">
        <v>45</v>
      </c>
      <c r="B46" t="s">
        <v>67</v>
      </c>
      <c r="C46">
        <v>0.340866775532364</v>
      </c>
      <c r="D46">
        <v>0.175609262276264</v>
      </c>
      <c r="E46">
        <v>1.9410523745388899</v>
      </c>
      <c r="F46">
        <v>5.2251924938435897E-2</v>
      </c>
      <c r="G46">
        <v>0.33802907205529598</v>
      </c>
      <c r="H46">
        <v>0.20932500690547101</v>
      </c>
      <c r="I46">
        <v>1.61485279304419</v>
      </c>
      <c r="J46">
        <v>0.10634257728273699</v>
      </c>
      <c r="K46">
        <v>0.328783586175663</v>
      </c>
      <c r="L46">
        <v>0.24566003547864901</v>
      </c>
      <c r="M46">
        <v>1.33836822719273</v>
      </c>
      <c r="N46">
        <v>0.18077643094920701</v>
      </c>
      <c r="O46" t="s">
        <v>169</v>
      </c>
      <c r="P46" t="s">
        <v>169</v>
      </c>
      <c r="Q46" t="s">
        <v>169</v>
      </c>
      <c r="R46" t="s">
        <v>169</v>
      </c>
      <c r="T46" t="str">
        <f t="shared" si="0"/>
        <v>^</v>
      </c>
      <c r="U46" t="str">
        <f t="shared" si="1"/>
        <v/>
      </c>
      <c r="V46" t="str">
        <f t="shared" si="2"/>
        <v/>
      </c>
      <c r="W46" t="str">
        <f t="shared" si="3"/>
        <v/>
      </c>
    </row>
    <row r="47" spans="1:23" x14ac:dyDescent="0.25">
      <c r="A47">
        <v>46</v>
      </c>
      <c r="B47" t="s">
        <v>66</v>
      </c>
      <c r="C47">
        <v>0.23385260576671199</v>
      </c>
      <c r="D47">
        <v>0.181146360372968</v>
      </c>
      <c r="E47">
        <v>1.2909594500558901</v>
      </c>
      <c r="F47">
        <v>0.19671773884739599</v>
      </c>
      <c r="G47">
        <v>8.2320520242981102E-2</v>
      </c>
      <c r="H47">
        <v>0.20455841205484601</v>
      </c>
      <c r="I47">
        <v>0.40243038365447198</v>
      </c>
      <c r="J47">
        <v>0.68736731291361197</v>
      </c>
      <c r="K47">
        <v>0.2656258845026</v>
      </c>
      <c r="L47">
        <v>0.25208565160639901</v>
      </c>
      <c r="M47">
        <v>1.0537128266123701</v>
      </c>
      <c r="N47">
        <v>0.29201441467450101</v>
      </c>
      <c r="O47" t="s">
        <v>169</v>
      </c>
      <c r="P47" t="s">
        <v>169</v>
      </c>
      <c r="Q47" t="s">
        <v>169</v>
      </c>
      <c r="R47" t="s">
        <v>169</v>
      </c>
      <c r="T47" t="str">
        <f t="shared" si="0"/>
        <v/>
      </c>
      <c r="U47" t="str">
        <f t="shared" si="1"/>
        <v/>
      </c>
      <c r="V47" t="str">
        <f t="shared" si="2"/>
        <v/>
      </c>
      <c r="W47" t="str">
        <f t="shared" si="3"/>
        <v/>
      </c>
    </row>
    <row r="48" spans="1:23" x14ac:dyDescent="0.25">
      <c r="A48">
        <v>47</v>
      </c>
      <c r="B48" t="s">
        <v>51</v>
      </c>
      <c r="C48">
        <v>0.12639041020493499</v>
      </c>
      <c r="D48">
        <v>0.31362892257208902</v>
      </c>
      <c r="E48">
        <v>0.402993477669087</v>
      </c>
      <c r="F48">
        <v>0.686953022674193</v>
      </c>
      <c r="G48">
        <v>-0.27650955099967001</v>
      </c>
      <c r="H48">
        <v>0.41806677314921398</v>
      </c>
      <c r="I48">
        <v>-0.66140044786811902</v>
      </c>
      <c r="J48">
        <v>0.50835553878342898</v>
      </c>
      <c r="K48">
        <v>0.43252374134078098</v>
      </c>
      <c r="L48">
        <v>0.440815638979557</v>
      </c>
      <c r="M48">
        <v>0.98118964731385105</v>
      </c>
      <c r="N48">
        <v>0.3264992284796</v>
      </c>
      <c r="O48" t="s">
        <v>169</v>
      </c>
      <c r="P48" t="s">
        <v>169</v>
      </c>
      <c r="Q48" t="s">
        <v>169</v>
      </c>
      <c r="R48" t="s">
        <v>169</v>
      </c>
      <c r="T48" t="str">
        <f t="shared" si="0"/>
        <v/>
      </c>
      <c r="U48" t="str">
        <f t="shared" si="1"/>
        <v/>
      </c>
      <c r="V48" t="str">
        <f t="shared" si="2"/>
        <v/>
      </c>
      <c r="W48" t="str">
        <f t="shared" si="3"/>
        <v/>
      </c>
    </row>
    <row r="49" spans="1:23" x14ac:dyDescent="0.25">
      <c r="A49">
        <v>48</v>
      </c>
      <c r="B49" t="s">
        <v>49</v>
      </c>
      <c r="C49">
        <v>0.15639575750104601</v>
      </c>
      <c r="D49">
        <v>0.22114161379031799</v>
      </c>
      <c r="E49">
        <v>0.70721993396203298</v>
      </c>
      <c r="F49">
        <v>0.47942981264363199</v>
      </c>
      <c r="G49">
        <v>-0.20638142532949699</v>
      </c>
      <c r="H49">
        <v>0.32683885308615701</v>
      </c>
      <c r="I49">
        <v>-0.63144703691361004</v>
      </c>
      <c r="J49">
        <v>0.52774826898663896</v>
      </c>
      <c r="K49">
        <v>0.242368118734996</v>
      </c>
      <c r="L49">
        <v>0.29113373914319701</v>
      </c>
      <c r="M49">
        <v>0.83249752999526005</v>
      </c>
      <c r="N49">
        <v>0.40512817179551602</v>
      </c>
      <c r="O49" t="s">
        <v>169</v>
      </c>
      <c r="P49" t="s">
        <v>169</v>
      </c>
      <c r="Q49" t="s">
        <v>169</v>
      </c>
      <c r="R49" t="s">
        <v>169</v>
      </c>
      <c r="T49" t="str">
        <f t="shared" si="0"/>
        <v/>
      </c>
      <c r="U49" t="str">
        <f t="shared" si="1"/>
        <v/>
      </c>
      <c r="V49" t="str">
        <f t="shared" si="2"/>
        <v/>
      </c>
      <c r="W49" t="str">
        <f t="shared" si="3"/>
        <v/>
      </c>
    </row>
    <row r="50" spans="1:23" x14ac:dyDescent="0.25">
      <c r="A50">
        <v>49</v>
      </c>
      <c r="B50" t="s">
        <v>55</v>
      </c>
      <c r="C50">
        <v>6.8706487286609205E-2</v>
      </c>
      <c r="D50">
        <v>0.208476405561551</v>
      </c>
      <c r="E50">
        <v>0.32956481143054001</v>
      </c>
      <c r="F50">
        <v>0.74172881479330099</v>
      </c>
      <c r="G50">
        <v>2.0875377420050099E-2</v>
      </c>
      <c r="H50">
        <v>0.225335447715174</v>
      </c>
      <c r="I50">
        <v>9.2641338199202394E-2</v>
      </c>
      <c r="J50">
        <v>0.92618850180984802</v>
      </c>
      <c r="K50">
        <v>9.7952015943178802E-2</v>
      </c>
      <c r="L50">
        <v>0.30335994661544102</v>
      </c>
      <c r="M50">
        <v>0.32289040473543201</v>
      </c>
      <c r="N50">
        <v>0.74677824334251197</v>
      </c>
      <c r="O50" t="s">
        <v>169</v>
      </c>
      <c r="P50" t="s">
        <v>169</v>
      </c>
      <c r="Q50" t="s">
        <v>169</v>
      </c>
      <c r="R50" t="s">
        <v>169</v>
      </c>
      <c r="T50" t="str">
        <f t="shared" si="0"/>
        <v/>
      </c>
      <c r="U50" t="str">
        <f t="shared" si="1"/>
        <v/>
      </c>
      <c r="V50" t="str">
        <f t="shared" si="2"/>
        <v/>
      </c>
      <c r="W50" t="str">
        <f t="shared" si="3"/>
        <v/>
      </c>
    </row>
    <row r="51" spans="1:23" x14ac:dyDescent="0.25">
      <c r="A51">
        <v>50</v>
      </c>
      <c r="B51" t="s">
        <v>56</v>
      </c>
      <c r="C51">
        <v>0.32471289697661698</v>
      </c>
      <c r="D51">
        <v>0.205315596460205</v>
      </c>
      <c r="E51">
        <v>1.5815305927796599</v>
      </c>
      <c r="F51">
        <v>0.113756769667845</v>
      </c>
      <c r="G51">
        <v>0.342355766278163</v>
      </c>
      <c r="H51">
        <v>0.19584853434716701</v>
      </c>
      <c r="I51">
        <v>1.7480639690225701</v>
      </c>
      <c r="J51">
        <v>8.0452951207412499E-2</v>
      </c>
      <c r="K51">
        <v>3.9562452418229102E-2</v>
      </c>
      <c r="L51">
        <v>0.35573543582727801</v>
      </c>
      <c r="M51">
        <v>0.111213133227014</v>
      </c>
      <c r="N51">
        <v>0.91144733742992001</v>
      </c>
      <c r="O51" t="s">
        <v>169</v>
      </c>
      <c r="P51" t="s">
        <v>169</v>
      </c>
      <c r="Q51" t="s">
        <v>169</v>
      </c>
      <c r="R51" t="s">
        <v>169</v>
      </c>
      <c r="T51" t="str">
        <f t="shared" si="0"/>
        <v/>
      </c>
      <c r="U51" t="str">
        <f t="shared" si="1"/>
        <v>^</v>
      </c>
      <c r="V51" t="str">
        <f t="shared" si="2"/>
        <v/>
      </c>
      <c r="W51" t="str">
        <f t="shared" si="3"/>
        <v/>
      </c>
    </row>
    <row r="52" spans="1:23" x14ac:dyDescent="0.25">
      <c r="A52">
        <v>51</v>
      </c>
      <c r="B52" t="s">
        <v>48</v>
      </c>
      <c r="C52">
        <v>0.14850943119752599</v>
      </c>
      <c r="D52">
        <v>0.241547356604181</v>
      </c>
      <c r="E52">
        <v>0.61482532156576297</v>
      </c>
      <c r="F52">
        <v>0.53867008491881396</v>
      </c>
      <c r="G52">
        <v>0.14830591227260501</v>
      </c>
      <c r="H52">
        <v>0.26022280101932299</v>
      </c>
      <c r="I52">
        <v>0.56991897593782304</v>
      </c>
      <c r="J52">
        <v>0.56873265382048599</v>
      </c>
      <c r="K52">
        <v>2.1547105641613801E-2</v>
      </c>
      <c r="L52">
        <v>0.39255765070646298</v>
      </c>
      <c r="M52">
        <v>5.4889022294780897E-2</v>
      </c>
      <c r="N52">
        <v>0.95622687763488101</v>
      </c>
      <c r="O52" t="s">
        <v>169</v>
      </c>
      <c r="P52" t="s">
        <v>169</v>
      </c>
      <c r="Q52" t="s">
        <v>169</v>
      </c>
      <c r="R52" t="s">
        <v>169</v>
      </c>
      <c r="T52" t="str">
        <f t="shared" si="0"/>
        <v/>
      </c>
      <c r="U52" t="str">
        <f t="shared" si="1"/>
        <v/>
      </c>
      <c r="V52" t="str">
        <f t="shared" si="2"/>
        <v/>
      </c>
      <c r="W52" t="str">
        <f t="shared" si="3"/>
        <v/>
      </c>
    </row>
    <row r="53" spans="1:23" x14ac:dyDescent="0.25">
      <c r="A53">
        <v>52</v>
      </c>
      <c r="B53" t="s">
        <v>50</v>
      </c>
      <c r="C53">
        <v>-0.19805729620388801</v>
      </c>
      <c r="D53">
        <v>0.228467071013643</v>
      </c>
      <c r="E53">
        <v>-0.86689646488294803</v>
      </c>
      <c r="F53">
        <v>0.38599874064290601</v>
      </c>
      <c r="G53">
        <v>-0.53195575083144597</v>
      </c>
      <c r="H53">
        <v>0.60378641895052199</v>
      </c>
      <c r="I53">
        <v>-0.88103298473667402</v>
      </c>
      <c r="J53">
        <v>0.37829996722279302</v>
      </c>
      <c r="K53">
        <v>-0.22507134422817601</v>
      </c>
      <c r="L53">
        <v>0.28210656253115002</v>
      </c>
      <c r="M53">
        <v>-0.79782385141544998</v>
      </c>
      <c r="N53">
        <v>0.42497271802842601</v>
      </c>
      <c r="O53" t="s">
        <v>169</v>
      </c>
      <c r="P53" t="s">
        <v>169</v>
      </c>
      <c r="Q53" t="s">
        <v>169</v>
      </c>
      <c r="R53" t="s">
        <v>169</v>
      </c>
      <c r="T53" t="str">
        <f t="shared" si="0"/>
        <v/>
      </c>
      <c r="U53" t="str">
        <f t="shared" si="1"/>
        <v/>
      </c>
      <c r="V53" t="str">
        <f t="shared" si="2"/>
        <v/>
      </c>
      <c r="W53" t="str">
        <f t="shared" si="3"/>
        <v/>
      </c>
    </row>
    <row r="54" spans="1:23" x14ac:dyDescent="0.25">
      <c r="A54">
        <v>53</v>
      </c>
      <c r="B54" t="s">
        <v>57</v>
      </c>
      <c r="C54">
        <v>9.6709143441588305E-2</v>
      </c>
      <c r="D54">
        <v>0.22476079988808501</v>
      </c>
      <c r="E54">
        <v>0.430275846543269</v>
      </c>
      <c r="F54">
        <v>0.66699499481462499</v>
      </c>
      <c r="G54">
        <v>0.17052117556545399</v>
      </c>
      <c r="H54">
        <v>0.33730302102746301</v>
      </c>
      <c r="I54">
        <v>0.50554298341600101</v>
      </c>
      <c r="J54">
        <v>0.61317751641301199</v>
      </c>
      <c r="K54">
        <v>1.8039774820025001E-2</v>
      </c>
      <c r="L54">
        <v>0.29611518613769999</v>
      </c>
      <c r="M54">
        <v>6.0921478075211297E-2</v>
      </c>
      <c r="N54">
        <v>0.95142174418369596</v>
      </c>
      <c r="O54" t="s">
        <v>169</v>
      </c>
      <c r="P54" t="s">
        <v>169</v>
      </c>
      <c r="Q54" t="s">
        <v>169</v>
      </c>
      <c r="R54" t="s">
        <v>169</v>
      </c>
      <c r="T54" t="str">
        <f t="shared" si="0"/>
        <v/>
      </c>
      <c r="U54" t="str">
        <f t="shared" si="1"/>
        <v/>
      </c>
      <c r="V54" t="str">
        <f t="shared" si="2"/>
        <v/>
      </c>
      <c r="W54" t="str">
        <f t="shared" si="3"/>
        <v/>
      </c>
    </row>
    <row r="55" spans="1:23" x14ac:dyDescent="0.25">
      <c r="A55">
        <v>54</v>
      </c>
      <c r="B55" t="s">
        <v>63</v>
      </c>
      <c r="C55">
        <v>0.112937251260552</v>
      </c>
      <c r="D55">
        <v>0.29802823210124602</v>
      </c>
      <c r="E55">
        <v>0.37894816361620598</v>
      </c>
      <c r="F55">
        <v>0.70472635737633904</v>
      </c>
      <c r="G55">
        <v>-2.85269429876167E-2</v>
      </c>
      <c r="H55">
        <v>0.42863308522417998</v>
      </c>
      <c r="I55">
        <v>-6.6553292246903401E-2</v>
      </c>
      <c r="J55">
        <v>0.94693733064093599</v>
      </c>
      <c r="K55">
        <v>0.24318671921962801</v>
      </c>
      <c r="L55">
        <v>0.40011084436493499</v>
      </c>
      <c r="M55">
        <v>0.60779837048810803</v>
      </c>
      <c r="N55">
        <v>0.54332121018190105</v>
      </c>
      <c r="O55" t="s">
        <v>169</v>
      </c>
      <c r="P55" t="s">
        <v>169</v>
      </c>
      <c r="Q55" t="s">
        <v>169</v>
      </c>
      <c r="R55" t="s">
        <v>169</v>
      </c>
      <c r="T55" t="str">
        <f t="shared" si="0"/>
        <v/>
      </c>
      <c r="U55" t="str">
        <f t="shared" si="1"/>
        <v/>
      </c>
      <c r="V55" t="str">
        <f t="shared" si="2"/>
        <v/>
      </c>
      <c r="W55" t="str">
        <f t="shared" si="3"/>
        <v/>
      </c>
    </row>
    <row r="56" spans="1:23" x14ac:dyDescent="0.25">
      <c r="A56">
        <v>55</v>
      </c>
      <c r="B56" t="s">
        <v>78</v>
      </c>
      <c r="C56">
        <v>-0.22670287260806901</v>
      </c>
      <c r="D56">
        <v>0.26378766117748698</v>
      </c>
      <c r="E56">
        <v>-0.85941424096987495</v>
      </c>
      <c r="F56">
        <v>0.39011201558188502</v>
      </c>
      <c r="G56" t="s">
        <v>169</v>
      </c>
      <c r="H56" t="s">
        <v>169</v>
      </c>
      <c r="I56" t="s">
        <v>169</v>
      </c>
      <c r="J56" t="s">
        <v>169</v>
      </c>
      <c r="K56">
        <v>-0.42312629780690397</v>
      </c>
      <c r="L56">
        <v>0.34440274383712399</v>
      </c>
      <c r="M56">
        <v>-1.22857992678191</v>
      </c>
      <c r="N56">
        <v>0.21922934537251201</v>
      </c>
      <c r="O56" t="s">
        <v>169</v>
      </c>
      <c r="P56" t="s">
        <v>169</v>
      </c>
      <c r="Q56" t="s">
        <v>169</v>
      </c>
      <c r="R56" t="s">
        <v>169</v>
      </c>
      <c r="T56" t="str">
        <f t="shared" si="0"/>
        <v/>
      </c>
      <c r="U56" t="str">
        <f t="shared" si="1"/>
        <v/>
      </c>
      <c r="V56" t="str">
        <f t="shared" si="2"/>
        <v/>
      </c>
      <c r="W56" t="str">
        <f t="shared" si="3"/>
        <v/>
      </c>
    </row>
    <row r="57" spans="1:23" x14ac:dyDescent="0.25">
      <c r="A57">
        <v>56</v>
      </c>
      <c r="B57" t="s">
        <v>74</v>
      </c>
      <c r="C57">
        <v>-0.48576018699564699</v>
      </c>
      <c r="D57">
        <v>0.26917701875330302</v>
      </c>
      <c r="E57">
        <v>-1.8046124043034999</v>
      </c>
      <c r="F57">
        <v>7.1135355635952205E-2</v>
      </c>
      <c r="G57">
        <v>-0.31291785657127602</v>
      </c>
      <c r="H57">
        <v>0.12822150438848001</v>
      </c>
      <c r="I57">
        <v>-2.44044755256663</v>
      </c>
      <c r="J57">
        <v>1.46690758273979E-2</v>
      </c>
      <c r="K57">
        <v>-0.48209891280063599</v>
      </c>
      <c r="L57">
        <v>0.35381152129113402</v>
      </c>
      <c r="M57">
        <v>-1.36258681187474</v>
      </c>
      <c r="N57">
        <v>0.17301276752018799</v>
      </c>
      <c r="O57" t="s">
        <v>169</v>
      </c>
      <c r="P57" t="s">
        <v>169</v>
      </c>
      <c r="Q57" t="s">
        <v>169</v>
      </c>
      <c r="R57" t="s">
        <v>169</v>
      </c>
      <c r="T57" t="str">
        <f t="shared" si="0"/>
        <v>^</v>
      </c>
      <c r="U57" t="str">
        <f t="shared" si="1"/>
        <v>*</v>
      </c>
      <c r="V57" t="str">
        <f t="shared" si="2"/>
        <v/>
      </c>
      <c r="W57" t="str">
        <f t="shared" si="3"/>
        <v/>
      </c>
    </row>
    <row r="58" spans="1:23" x14ac:dyDescent="0.25">
      <c r="A58">
        <v>57</v>
      </c>
      <c r="B58" t="s">
        <v>72</v>
      </c>
      <c r="C58">
        <v>-0.176603586904128</v>
      </c>
      <c r="D58">
        <v>0.26701826770077502</v>
      </c>
      <c r="E58">
        <v>-0.66139140375980798</v>
      </c>
      <c r="F58">
        <v>0.508361337287076</v>
      </c>
      <c r="G58">
        <v>0.118207452828632</v>
      </c>
      <c r="H58">
        <v>0.10773132271185699</v>
      </c>
      <c r="I58">
        <v>1.0972431216202101</v>
      </c>
      <c r="J58">
        <v>0.27253512745881198</v>
      </c>
      <c r="K58">
        <v>-0.42307307819405299</v>
      </c>
      <c r="L58">
        <v>0.352095757071761</v>
      </c>
      <c r="M58">
        <v>-1.2015852781430301</v>
      </c>
      <c r="N58">
        <v>0.229524248124818</v>
      </c>
      <c r="O58" t="s">
        <v>169</v>
      </c>
      <c r="P58" t="s">
        <v>169</v>
      </c>
      <c r="Q58" t="s">
        <v>169</v>
      </c>
      <c r="R58" t="s">
        <v>169</v>
      </c>
      <c r="T58" t="str">
        <f t="shared" si="0"/>
        <v/>
      </c>
      <c r="U58" t="str">
        <f t="shared" si="1"/>
        <v/>
      </c>
      <c r="V58" t="str">
        <f t="shared" si="2"/>
        <v/>
      </c>
      <c r="W58" t="str">
        <f t="shared" si="3"/>
        <v/>
      </c>
    </row>
    <row r="59" spans="1:23" x14ac:dyDescent="0.25">
      <c r="A59">
        <v>58</v>
      </c>
      <c r="B59" t="s">
        <v>71</v>
      </c>
      <c r="C59">
        <v>-0.305737890916295</v>
      </c>
      <c r="D59">
        <v>0.277862761206214</v>
      </c>
      <c r="E59">
        <v>-1.10031977508995</v>
      </c>
      <c r="F59">
        <v>0.27119281899763897</v>
      </c>
      <c r="G59">
        <v>-9.6767266656152803E-2</v>
      </c>
      <c r="H59">
        <v>0.14611756788690899</v>
      </c>
      <c r="I59">
        <v>-0.66225620954112696</v>
      </c>
      <c r="J59">
        <v>0.507807036095692</v>
      </c>
      <c r="K59">
        <v>-0.447225052593962</v>
      </c>
      <c r="L59">
        <v>0.37241614347922702</v>
      </c>
      <c r="M59">
        <v>-1.2008745067167299</v>
      </c>
      <c r="N59">
        <v>0.22979988461293499</v>
      </c>
      <c r="O59" t="s">
        <v>169</v>
      </c>
      <c r="P59" t="s">
        <v>169</v>
      </c>
      <c r="Q59" t="s">
        <v>169</v>
      </c>
      <c r="R59" t="s">
        <v>169</v>
      </c>
      <c r="T59" t="str">
        <f t="shared" si="0"/>
        <v/>
      </c>
      <c r="U59" t="str">
        <f t="shared" si="1"/>
        <v/>
      </c>
      <c r="V59" t="str">
        <f t="shared" si="2"/>
        <v/>
      </c>
      <c r="W59" t="str">
        <f t="shared" si="3"/>
        <v/>
      </c>
    </row>
    <row r="60" spans="1:23" x14ac:dyDescent="0.25">
      <c r="A60">
        <v>59</v>
      </c>
      <c r="B60" t="s">
        <v>79</v>
      </c>
      <c r="C60">
        <v>-0.37367494079250702</v>
      </c>
      <c r="D60">
        <v>0.26554857681402699</v>
      </c>
      <c r="E60">
        <v>-1.4071811089170501</v>
      </c>
      <c r="F60">
        <v>0.159373691871812</v>
      </c>
      <c r="G60">
        <v>-3.4567988726085602E-2</v>
      </c>
      <c r="H60">
        <v>0.103726010572344</v>
      </c>
      <c r="I60">
        <v>-0.333262491590537</v>
      </c>
      <c r="J60">
        <v>0.73893614996589696</v>
      </c>
      <c r="K60">
        <v>-0.67728110403056296</v>
      </c>
      <c r="L60">
        <v>0.34762903479889901</v>
      </c>
      <c r="M60">
        <v>-1.9482869272480801</v>
      </c>
      <c r="N60">
        <v>5.1380640488504999E-2</v>
      </c>
      <c r="O60" t="s">
        <v>169</v>
      </c>
      <c r="P60" t="s">
        <v>169</v>
      </c>
      <c r="Q60" t="s">
        <v>169</v>
      </c>
      <c r="R60" t="s">
        <v>169</v>
      </c>
      <c r="T60" t="str">
        <f t="shared" si="0"/>
        <v/>
      </c>
      <c r="U60" t="str">
        <f t="shared" si="1"/>
        <v/>
      </c>
      <c r="V60" t="str">
        <f t="shared" si="2"/>
        <v>^</v>
      </c>
      <c r="W60" t="str">
        <f t="shared" si="3"/>
        <v/>
      </c>
    </row>
    <row r="61" spans="1:23" x14ac:dyDescent="0.25">
      <c r="A61">
        <v>60</v>
      </c>
      <c r="B61" t="s">
        <v>84</v>
      </c>
      <c r="C61">
        <v>-0.398119915950926</v>
      </c>
      <c r="D61">
        <v>0.284146896934099</v>
      </c>
      <c r="E61">
        <v>-1.40110597809295</v>
      </c>
      <c r="F61">
        <v>0.161182384211566</v>
      </c>
      <c r="G61">
        <v>-0.17480341214386799</v>
      </c>
      <c r="H61">
        <v>0.23360587820356199</v>
      </c>
      <c r="I61">
        <v>-0.74828344855066697</v>
      </c>
      <c r="J61">
        <v>0.454289205809566</v>
      </c>
      <c r="K61">
        <v>-0.63091987877789601</v>
      </c>
      <c r="L61">
        <v>0.36591193667653299</v>
      </c>
      <c r="M61">
        <v>-1.7242396750112901</v>
      </c>
      <c r="N61">
        <v>8.4664584481828203E-2</v>
      </c>
      <c r="O61" t="s">
        <v>169</v>
      </c>
      <c r="P61" t="s">
        <v>169</v>
      </c>
      <c r="Q61" t="s">
        <v>169</v>
      </c>
      <c r="R61" t="s">
        <v>169</v>
      </c>
      <c r="T61" t="str">
        <f t="shared" si="0"/>
        <v/>
      </c>
      <c r="U61" t="str">
        <f t="shared" si="1"/>
        <v/>
      </c>
      <c r="V61" t="str">
        <f t="shared" si="2"/>
        <v>^</v>
      </c>
      <c r="W61" t="str">
        <f t="shared" si="3"/>
        <v/>
      </c>
    </row>
    <row r="62" spans="1:23" x14ac:dyDescent="0.25">
      <c r="A62">
        <v>61</v>
      </c>
      <c r="B62" t="s">
        <v>82</v>
      </c>
      <c r="C62">
        <v>-0.13883570759991201</v>
      </c>
      <c r="D62">
        <v>0.28333833481806597</v>
      </c>
      <c r="E62">
        <v>-0.48999973014262299</v>
      </c>
      <c r="F62">
        <v>0.62413408979255003</v>
      </c>
      <c r="G62">
        <v>-0.16267512142455801</v>
      </c>
      <c r="H62">
        <v>0.22627945339476699</v>
      </c>
      <c r="I62">
        <v>-0.71891247297983996</v>
      </c>
      <c r="J62">
        <v>0.47219485077499701</v>
      </c>
      <c r="K62">
        <v>-0.25964558591876002</v>
      </c>
      <c r="L62">
        <v>0.36617710179357499</v>
      </c>
      <c r="M62">
        <v>-0.70907106055236202</v>
      </c>
      <c r="N62">
        <v>0.47828038056580702</v>
      </c>
      <c r="O62" t="s">
        <v>169</v>
      </c>
      <c r="P62" t="s">
        <v>169</v>
      </c>
      <c r="Q62" t="s">
        <v>169</v>
      </c>
      <c r="R62" t="s">
        <v>169</v>
      </c>
      <c r="T62" t="str">
        <f t="shared" si="0"/>
        <v/>
      </c>
      <c r="U62" t="str">
        <f t="shared" si="1"/>
        <v/>
      </c>
      <c r="V62" t="str">
        <f t="shared" si="2"/>
        <v/>
      </c>
      <c r="W62" t="str">
        <f t="shared" si="3"/>
        <v/>
      </c>
    </row>
    <row r="63" spans="1:23" x14ac:dyDescent="0.25">
      <c r="A63">
        <v>62</v>
      </c>
      <c r="B63" t="s">
        <v>70</v>
      </c>
      <c r="C63">
        <v>-0.18427100686543699</v>
      </c>
      <c r="D63">
        <v>0.28244721112662202</v>
      </c>
      <c r="E63">
        <v>-0.65240866118103602</v>
      </c>
      <c r="F63">
        <v>0.51413757846036601</v>
      </c>
      <c r="G63">
        <v>0.17517429308043</v>
      </c>
      <c r="H63">
        <v>0.26120142948858399</v>
      </c>
      <c r="I63">
        <v>0.67064829401359205</v>
      </c>
      <c r="J63">
        <v>0.50244460920251999</v>
      </c>
      <c r="K63">
        <v>-0.44257229658786701</v>
      </c>
      <c r="L63">
        <v>0.36250132551250802</v>
      </c>
      <c r="M63">
        <v>-1.22088462976557</v>
      </c>
      <c r="N63">
        <v>0.22212970479879399</v>
      </c>
      <c r="O63" t="s">
        <v>169</v>
      </c>
      <c r="P63" t="s">
        <v>169</v>
      </c>
      <c r="Q63" t="s">
        <v>169</v>
      </c>
      <c r="R63" t="s">
        <v>169</v>
      </c>
      <c r="T63" t="str">
        <f t="shared" si="0"/>
        <v/>
      </c>
      <c r="U63" t="str">
        <f t="shared" si="1"/>
        <v/>
      </c>
      <c r="V63" t="str">
        <f t="shared" si="2"/>
        <v/>
      </c>
      <c r="W63" t="str">
        <f t="shared" si="3"/>
        <v/>
      </c>
    </row>
    <row r="64" spans="1:23" x14ac:dyDescent="0.25">
      <c r="A64">
        <v>63</v>
      </c>
      <c r="B64" t="s">
        <v>68</v>
      </c>
      <c r="C64">
        <v>-0.53104851975289902</v>
      </c>
      <c r="D64">
        <v>0.31446945198222098</v>
      </c>
      <c r="E64">
        <v>-1.6887125805241101</v>
      </c>
      <c r="F64">
        <v>9.1274523557311901E-2</v>
      </c>
      <c r="G64">
        <v>-0.23589373694344101</v>
      </c>
      <c r="H64">
        <v>0.26944180951977398</v>
      </c>
      <c r="I64">
        <v>-0.87549047181606598</v>
      </c>
      <c r="J64">
        <v>0.38130709235475302</v>
      </c>
      <c r="K64">
        <v>-0.78407515829349095</v>
      </c>
      <c r="L64">
        <v>0.41827938733736297</v>
      </c>
      <c r="M64">
        <v>-1.8745249754827</v>
      </c>
      <c r="N64">
        <v>6.0858102974471098E-2</v>
      </c>
      <c r="O64" t="s">
        <v>169</v>
      </c>
      <c r="P64" t="s">
        <v>169</v>
      </c>
      <c r="Q64" t="s">
        <v>169</v>
      </c>
      <c r="R64" t="s">
        <v>169</v>
      </c>
      <c r="T64" t="str">
        <f t="shared" si="0"/>
        <v>^</v>
      </c>
      <c r="U64" t="str">
        <f t="shared" si="1"/>
        <v/>
      </c>
      <c r="V64" t="str">
        <f t="shared" si="2"/>
        <v>^</v>
      </c>
      <c r="W64" t="str">
        <f t="shared" si="3"/>
        <v/>
      </c>
    </row>
    <row r="65" spans="1:23" x14ac:dyDescent="0.25">
      <c r="A65">
        <v>64</v>
      </c>
      <c r="B65" t="s">
        <v>76</v>
      </c>
      <c r="C65">
        <v>-0.28000362318807598</v>
      </c>
      <c r="D65">
        <v>0.27944990760889699</v>
      </c>
      <c r="E65">
        <v>-1.0019814484245799</v>
      </c>
      <c r="F65">
        <v>0.316352552850931</v>
      </c>
      <c r="G65">
        <v>1.1560732864724E-2</v>
      </c>
      <c r="H65">
        <v>0.135102932241595</v>
      </c>
      <c r="I65">
        <v>8.5569814606619499E-2</v>
      </c>
      <c r="J65">
        <v>0.93180839487510003</v>
      </c>
      <c r="K65">
        <v>-0.46747737148229201</v>
      </c>
      <c r="L65">
        <v>0.406909813025013</v>
      </c>
      <c r="M65">
        <v>-1.1488476230322699</v>
      </c>
      <c r="N65">
        <v>0.25061881823330501</v>
      </c>
      <c r="O65" t="s">
        <v>169</v>
      </c>
      <c r="P65" t="s">
        <v>169</v>
      </c>
      <c r="Q65" t="s">
        <v>169</v>
      </c>
      <c r="R65" t="s">
        <v>169</v>
      </c>
      <c r="T65" t="str">
        <f t="shared" si="0"/>
        <v/>
      </c>
      <c r="U65" t="str">
        <f t="shared" si="1"/>
        <v/>
      </c>
      <c r="V65" t="str">
        <f t="shared" si="2"/>
        <v/>
      </c>
      <c r="W65" t="str">
        <f t="shared" si="3"/>
        <v/>
      </c>
    </row>
    <row r="66" spans="1:23" x14ac:dyDescent="0.25">
      <c r="A66">
        <v>65</v>
      </c>
      <c r="B66" t="s">
        <v>75</v>
      </c>
      <c r="C66">
        <v>-0.37407897112023902</v>
      </c>
      <c r="D66">
        <v>0.28733534504425901</v>
      </c>
      <c r="E66">
        <v>-1.3018898564763</v>
      </c>
      <c r="F66">
        <v>0.19295404048645401</v>
      </c>
      <c r="G66">
        <v>-0.21547616091972199</v>
      </c>
      <c r="H66">
        <v>0.20934433511922601</v>
      </c>
      <c r="I66">
        <v>-1.02929062206056</v>
      </c>
      <c r="J66">
        <v>0.30334312876609099</v>
      </c>
      <c r="K66">
        <v>-0.521887292482478</v>
      </c>
      <c r="L66">
        <v>0.37841011790082701</v>
      </c>
      <c r="M66">
        <v>-1.37915787077145</v>
      </c>
      <c r="N66">
        <v>0.16784608422634301</v>
      </c>
      <c r="O66" t="s">
        <v>169</v>
      </c>
      <c r="P66" t="s">
        <v>169</v>
      </c>
      <c r="Q66" t="s">
        <v>169</v>
      </c>
      <c r="R66" t="s">
        <v>169</v>
      </c>
      <c r="T66" t="str">
        <f t="shared" si="0"/>
        <v/>
      </c>
      <c r="U66" t="str">
        <f t="shared" si="1"/>
        <v/>
      </c>
      <c r="V66" t="str">
        <f t="shared" si="2"/>
        <v/>
      </c>
      <c r="W66" t="str">
        <f t="shared" si="3"/>
        <v/>
      </c>
    </row>
    <row r="67" spans="1:23" x14ac:dyDescent="0.25">
      <c r="A67">
        <v>66</v>
      </c>
      <c r="B67" t="s">
        <v>77</v>
      </c>
      <c r="C67">
        <v>-0.306917776072478</v>
      </c>
      <c r="D67">
        <v>0.26966141017860101</v>
      </c>
      <c r="E67">
        <v>-1.13815979775972</v>
      </c>
      <c r="F67">
        <v>0.25505376233683003</v>
      </c>
      <c r="G67">
        <v>1.9217362297779799E-2</v>
      </c>
      <c r="H67">
        <v>0.152497825688584</v>
      </c>
      <c r="I67">
        <v>0.12601728720397301</v>
      </c>
      <c r="J67">
        <v>0.89971824045416904</v>
      </c>
      <c r="K67">
        <v>-0.55309929079305098</v>
      </c>
      <c r="L67">
        <v>0.35091168782484899</v>
      </c>
      <c r="M67">
        <v>-1.57617802422449</v>
      </c>
      <c r="N67">
        <v>0.114984781561525</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-0.241560311865298</v>
      </c>
      <c r="D68">
        <v>0.27228642104081902</v>
      </c>
      <c r="E68">
        <v>-0.88715519100045603</v>
      </c>
      <c r="F68">
        <v>0.374995353266945</v>
      </c>
      <c r="G68">
        <v>-1.7009075814267801E-2</v>
      </c>
      <c r="H68">
        <v>0.14519086754008401</v>
      </c>
      <c r="I68">
        <v>-0.11714976363490601</v>
      </c>
      <c r="J68">
        <v>0.906741375514731</v>
      </c>
      <c r="K68">
        <v>-0.41425398926881701</v>
      </c>
      <c r="L68">
        <v>0.35994089559315201</v>
      </c>
      <c r="M68">
        <v>-1.1508944783452899</v>
      </c>
      <c r="N68">
        <v>0.249775649675716</v>
      </c>
      <c r="O68" t="s">
        <v>169</v>
      </c>
      <c r="P68" t="s">
        <v>169</v>
      </c>
      <c r="Q68" t="s">
        <v>169</v>
      </c>
      <c r="R68" t="s">
        <v>169</v>
      </c>
      <c r="T68" t="str">
        <f t="shared" si="4"/>
        <v/>
      </c>
      <c r="U68" t="str">
        <f t="shared" si="5"/>
        <v/>
      </c>
      <c r="V68" t="str">
        <f t="shared" si="6"/>
        <v/>
      </c>
      <c r="W68" t="str">
        <f t="shared" si="7"/>
        <v/>
      </c>
    </row>
    <row r="69" spans="1:23" x14ac:dyDescent="0.25">
      <c r="A69">
        <v>68</v>
      </c>
      <c r="B69" t="s">
        <v>80</v>
      </c>
      <c r="C69">
        <v>-0.26022142893054601</v>
      </c>
      <c r="D69">
        <v>0.29084199447313003</v>
      </c>
      <c r="E69">
        <v>-0.89471752317593001</v>
      </c>
      <c r="F69">
        <v>0.37093810899999102</v>
      </c>
      <c r="G69">
        <v>5.1627491057052105E-4</v>
      </c>
      <c r="H69">
        <v>0.16841788923057199</v>
      </c>
      <c r="I69">
        <v>3.0654398587296999E-3</v>
      </c>
      <c r="J69">
        <v>0.99755413669524795</v>
      </c>
      <c r="K69">
        <v>-0.70352684526937903</v>
      </c>
      <c r="L69">
        <v>0.47222183176264598</v>
      </c>
      <c r="M69">
        <v>-1.48982278655637</v>
      </c>
      <c r="N69">
        <v>0.13627083803190501</v>
      </c>
      <c r="O69" t="s">
        <v>169</v>
      </c>
      <c r="P69" t="s">
        <v>169</v>
      </c>
      <c r="Q69" t="s">
        <v>169</v>
      </c>
      <c r="R69" t="s">
        <v>169</v>
      </c>
      <c r="T69" t="str">
        <f t="shared" si="4"/>
        <v/>
      </c>
      <c r="U69" t="str">
        <f t="shared" si="5"/>
        <v/>
      </c>
      <c r="V69" t="str">
        <f t="shared" si="6"/>
        <v/>
      </c>
      <c r="W69" t="str">
        <f t="shared" si="7"/>
        <v/>
      </c>
    </row>
    <row r="70" spans="1:23" x14ac:dyDescent="0.25">
      <c r="A70">
        <v>69</v>
      </c>
      <c r="B70" t="s">
        <v>69</v>
      </c>
      <c r="C70">
        <v>-7.2645830171614301E-2</v>
      </c>
      <c r="D70">
        <v>0.351239165287345</v>
      </c>
      <c r="E70">
        <v>-0.20682724864177199</v>
      </c>
      <c r="F70">
        <v>0.83614477490144201</v>
      </c>
      <c r="G70">
        <v>0.20188764748723201</v>
      </c>
      <c r="H70">
        <v>0.40933144708500802</v>
      </c>
      <c r="I70">
        <v>0.49321313797154898</v>
      </c>
      <c r="J70">
        <v>0.62186199577482104</v>
      </c>
      <c r="K70">
        <v>-0.39363550707357697</v>
      </c>
      <c r="L70">
        <v>0.45422020090411702</v>
      </c>
      <c r="M70">
        <v>-0.86661823117962</v>
      </c>
      <c r="N70">
        <v>0.38615122102051502</v>
      </c>
      <c r="O70" t="s">
        <v>169</v>
      </c>
      <c r="P70" t="s">
        <v>169</v>
      </c>
      <c r="Q70" t="s">
        <v>169</v>
      </c>
      <c r="R70" t="s">
        <v>169</v>
      </c>
      <c r="T70" t="str">
        <f t="shared" si="4"/>
        <v/>
      </c>
      <c r="U70" t="str">
        <f t="shared" si="5"/>
        <v/>
      </c>
      <c r="V70" t="str">
        <f t="shared" si="6"/>
        <v/>
      </c>
      <c r="W70" t="str">
        <f t="shared" si="7"/>
        <v/>
      </c>
    </row>
    <row r="71" spans="1:23" x14ac:dyDescent="0.25">
      <c r="A71">
        <v>70</v>
      </c>
      <c r="B71" t="s">
        <v>83</v>
      </c>
      <c r="C71">
        <v>-0.28405545222167899</v>
      </c>
      <c r="D71">
        <v>0.480876831632641</v>
      </c>
      <c r="E71">
        <v>-0.59070313547290798</v>
      </c>
      <c r="F71">
        <v>0.55471934672939804</v>
      </c>
      <c r="G71">
        <v>0.40691598095916198</v>
      </c>
      <c r="H71">
        <v>0.80732194190745299</v>
      </c>
      <c r="I71">
        <v>0.50403186119002896</v>
      </c>
      <c r="J71">
        <v>0.61423898772555097</v>
      </c>
      <c r="K71">
        <v>-0.53256775434070303</v>
      </c>
      <c r="L71">
        <v>0.58305068870648302</v>
      </c>
      <c r="M71">
        <v>-0.91341587387920198</v>
      </c>
      <c r="N71">
        <v>0.36102386004389497</v>
      </c>
      <c r="O71" t="s">
        <v>169</v>
      </c>
      <c r="P71" t="s">
        <v>169</v>
      </c>
      <c r="Q71" t="s">
        <v>169</v>
      </c>
      <c r="R71" t="s">
        <v>169</v>
      </c>
      <c r="T71" t="str">
        <f t="shared" si="4"/>
        <v/>
      </c>
      <c r="U71" t="str">
        <f t="shared" si="5"/>
        <v/>
      </c>
      <c r="V71" t="str">
        <f t="shared" si="6"/>
        <v/>
      </c>
      <c r="W71" t="str">
        <f t="shared" si="7"/>
        <v/>
      </c>
    </row>
    <row r="72" spans="1:23" x14ac:dyDescent="0.25">
      <c r="A72">
        <v>71</v>
      </c>
      <c r="B72" t="s">
        <v>73</v>
      </c>
      <c r="C72">
        <v>2.10339903692374E-2</v>
      </c>
      <c r="D72">
        <v>0.40743653374224598</v>
      </c>
      <c r="E72">
        <v>5.16251946678499E-2</v>
      </c>
      <c r="F72">
        <v>0.95882734366231404</v>
      </c>
      <c r="G72">
        <v>-0.49633582760935802</v>
      </c>
      <c r="H72">
        <v>1.06096351564216</v>
      </c>
      <c r="I72">
        <v>-0.46781611270482298</v>
      </c>
      <c r="J72">
        <v>0.63991609705312302</v>
      </c>
      <c r="K72">
        <v>-5.7021277092246803E-2</v>
      </c>
      <c r="L72">
        <v>0.47701414089072902</v>
      </c>
      <c r="M72">
        <v>-0.119537917651185</v>
      </c>
      <c r="N72">
        <v>0.90484920144369296</v>
      </c>
      <c r="O72" t="s">
        <v>169</v>
      </c>
      <c r="P72" t="s">
        <v>169</v>
      </c>
      <c r="Q72" t="s">
        <v>169</v>
      </c>
      <c r="R72" t="s">
        <v>169</v>
      </c>
      <c r="T72" t="str">
        <f t="shared" si="4"/>
        <v/>
      </c>
      <c r="U72" t="str">
        <f t="shared" si="5"/>
        <v/>
      </c>
      <c r="V72" t="str">
        <f t="shared" si="6"/>
        <v/>
      </c>
      <c r="W72" t="str">
        <f t="shared" si="7"/>
        <v/>
      </c>
    </row>
    <row r="73" spans="1:23" x14ac:dyDescent="0.25">
      <c r="A73">
        <v>72</v>
      </c>
      <c r="B73" t="s">
        <v>177</v>
      </c>
      <c r="C73">
        <v>1.6685462008182701</v>
      </c>
      <c r="D73">
        <v>5.1402739533444999E-2</v>
      </c>
      <c r="E73">
        <v>32.460258265663803</v>
      </c>
      <c r="F73" s="1">
        <v>3.8814874742461701E-231</v>
      </c>
      <c r="G73">
        <v>1.7526917543487399</v>
      </c>
      <c r="H73">
        <v>7.4248675965487898E-2</v>
      </c>
      <c r="I73">
        <v>23.6056970923417</v>
      </c>
      <c r="J73" s="1">
        <v>3.3683829059159403E-123</v>
      </c>
      <c r="K73">
        <v>1.59288789767732</v>
      </c>
      <c r="L73">
        <v>7.1303509292889797E-2</v>
      </c>
      <c r="M73">
        <v>22.3395442029971</v>
      </c>
      <c r="N73" s="1">
        <v>1.52592234102729E-110</v>
      </c>
      <c r="O73">
        <v>1.6674642385418099</v>
      </c>
      <c r="P73">
        <v>5.1392111851877101E-2</v>
      </c>
      <c r="Q73">
        <v>32.4459178355579</v>
      </c>
      <c r="R73" s="1">
        <v>6.1845282977035105E-231</v>
      </c>
      <c r="T73" t="str">
        <f t="shared" si="4"/>
        <v>***</v>
      </c>
      <c r="U73" t="str">
        <f t="shared" si="5"/>
        <v>***</v>
      </c>
      <c r="V73" t="str">
        <f t="shared" si="6"/>
        <v>***</v>
      </c>
      <c r="W73" t="str">
        <f t="shared" si="7"/>
        <v>***</v>
      </c>
    </row>
    <row r="74" spans="1:23" x14ac:dyDescent="0.25">
      <c r="A74">
        <v>73</v>
      </c>
      <c r="B74" t="s">
        <v>173</v>
      </c>
      <c r="C74">
        <v>1.3257830207494601</v>
      </c>
      <c r="D74">
        <v>6.8857091639491802E-2</v>
      </c>
      <c r="E74">
        <v>19.254124581542399</v>
      </c>
      <c r="F74" s="1">
        <v>1.30359362711163E-82</v>
      </c>
      <c r="G74">
        <v>1.3127273086898801</v>
      </c>
      <c r="H74">
        <v>0.103524282355932</v>
      </c>
      <c r="I74">
        <v>12.680380668339501</v>
      </c>
      <c r="J74" s="1">
        <v>7.5962052491003296E-37</v>
      </c>
      <c r="K74">
        <v>1.3412991746611</v>
      </c>
      <c r="L74">
        <v>9.2502732147762196E-2</v>
      </c>
      <c r="M74">
        <v>14.5001033322835</v>
      </c>
      <c r="N74" s="1">
        <v>1.2096765543272499E-47</v>
      </c>
      <c r="O74">
        <v>1.31862551490433</v>
      </c>
      <c r="P74">
        <v>6.8831846048116499E-2</v>
      </c>
      <c r="Q74">
        <v>19.157201072052501</v>
      </c>
      <c r="R74" s="1">
        <v>8.4285490867058103E-82</v>
      </c>
      <c r="T74" t="str">
        <f t="shared" si="4"/>
        <v>***</v>
      </c>
      <c r="U74" t="str">
        <f t="shared" si="5"/>
        <v>***</v>
      </c>
      <c r="V74" t="str">
        <f t="shared" si="6"/>
        <v>***</v>
      </c>
      <c r="W74" t="str">
        <f t="shared" si="7"/>
        <v>***</v>
      </c>
    </row>
    <row r="75" spans="1:23" x14ac:dyDescent="0.25">
      <c r="A75">
        <v>74</v>
      </c>
      <c r="B75" t="s">
        <v>178</v>
      </c>
      <c r="C75">
        <v>1.4890048991774101</v>
      </c>
      <c r="D75">
        <v>5.39298843132619E-2</v>
      </c>
      <c r="E75">
        <v>27.6100147096227</v>
      </c>
      <c r="F75" s="1">
        <v>8.4364538134522E-168</v>
      </c>
      <c r="G75">
        <v>1.5136456458637699</v>
      </c>
      <c r="H75">
        <v>7.8434781336733206E-2</v>
      </c>
      <c r="I75">
        <v>19.298143248024701</v>
      </c>
      <c r="J75" s="1">
        <v>5.5674030534842798E-83</v>
      </c>
      <c r="K75">
        <v>1.4717069200520201</v>
      </c>
      <c r="L75">
        <v>7.4314240748503096E-2</v>
      </c>
      <c r="M75">
        <v>19.8038344364255</v>
      </c>
      <c r="N75" s="1">
        <v>2.75873777683342E-87</v>
      </c>
      <c r="O75">
        <v>1.4867932432279201</v>
      </c>
      <c r="P75">
        <v>5.3916644262664001E-2</v>
      </c>
      <c r="Q75">
        <v>27.575774856920901</v>
      </c>
      <c r="R75" s="1">
        <v>2.1727448402344001E-167</v>
      </c>
      <c r="T75" t="str">
        <f t="shared" si="4"/>
        <v>***</v>
      </c>
      <c r="U75" t="str">
        <f t="shared" si="5"/>
        <v>***</v>
      </c>
      <c r="V75" t="str">
        <f t="shared" si="6"/>
        <v>***</v>
      </c>
      <c r="W75" t="str">
        <f t="shared" si="7"/>
        <v>***</v>
      </c>
    </row>
    <row r="76" spans="1:23" x14ac:dyDescent="0.25">
      <c r="A76">
        <v>75</v>
      </c>
      <c r="B76" t="s">
        <v>179</v>
      </c>
      <c r="C76">
        <v>1.7272325965720901</v>
      </c>
      <c r="D76">
        <v>5.4402098937183799E-2</v>
      </c>
      <c r="E76">
        <v>31.7493742027577</v>
      </c>
      <c r="F76" s="1">
        <v>3.2390188439228699E-221</v>
      </c>
      <c r="G76">
        <v>1.8730199997377399</v>
      </c>
      <c r="H76">
        <v>7.8446486063358106E-2</v>
      </c>
      <c r="I76">
        <v>23.876404077870099</v>
      </c>
      <c r="J76" s="1">
        <v>5.3868312656869302E-126</v>
      </c>
      <c r="K76">
        <v>1.60132406551484</v>
      </c>
      <c r="L76">
        <v>7.5657900372482295E-2</v>
      </c>
      <c r="M76">
        <v>21.165325202406201</v>
      </c>
      <c r="N76" s="1">
        <v>1.9938215784445399E-99</v>
      </c>
      <c r="O76">
        <v>1.72408035511048</v>
      </c>
      <c r="P76">
        <v>5.43857398670827E-2</v>
      </c>
      <c r="Q76">
        <v>31.7009635122017</v>
      </c>
      <c r="R76" s="1">
        <v>1.50688652771294E-220</v>
      </c>
      <c r="T76" t="str">
        <f t="shared" si="4"/>
        <v>***</v>
      </c>
      <c r="U76" t="str">
        <f t="shared" si="5"/>
        <v>***</v>
      </c>
      <c r="V76" t="str">
        <f t="shared" si="6"/>
        <v>***</v>
      </c>
      <c r="W76" t="str">
        <f t="shared" si="7"/>
        <v>***</v>
      </c>
    </row>
    <row r="77" spans="1:23" x14ac:dyDescent="0.25">
      <c r="A77">
        <v>76</v>
      </c>
      <c r="B77" t="s">
        <v>180</v>
      </c>
      <c r="C77">
        <v>1.1746007315179099</v>
      </c>
      <c r="D77">
        <v>6.1077373700434298E-2</v>
      </c>
      <c r="E77">
        <v>19.231356234781199</v>
      </c>
      <c r="F77" s="1">
        <v>2.02268750845632E-82</v>
      </c>
      <c r="G77">
        <v>1.1486810235356999</v>
      </c>
      <c r="H77">
        <v>9.0484233402482295E-2</v>
      </c>
      <c r="I77">
        <v>12.694819642514499</v>
      </c>
      <c r="J77" s="1">
        <v>6.31753160550893E-37</v>
      </c>
      <c r="K77">
        <v>1.2005985126450001</v>
      </c>
      <c r="L77">
        <v>8.2950042427407694E-2</v>
      </c>
      <c r="M77">
        <v>14.4737540513699</v>
      </c>
      <c r="N77" s="1">
        <v>1.7751324948469101E-47</v>
      </c>
      <c r="O77">
        <v>1.170992098603</v>
      </c>
      <c r="P77">
        <v>6.1059923846871998E-2</v>
      </c>
      <c r="Q77">
        <v>19.177752359135798</v>
      </c>
      <c r="R77" s="1">
        <v>5.6782432080678903E-82</v>
      </c>
      <c r="T77" t="str">
        <f t="shared" si="4"/>
        <v>***</v>
      </c>
      <c r="U77" t="str">
        <f t="shared" si="5"/>
        <v>***</v>
      </c>
      <c r="V77" t="str">
        <f t="shared" si="6"/>
        <v>***</v>
      </c>
      <c r="W77" t="str">
        <f t="shared" si="7"/>
        <v>***</v>
      </c>
    </row>
    <row r="78" spans="1:23" x14ac:dyDescent="0.25">
      <c r="A78">
        <v>77</v>
      </c>
      <c r="B78" t="s">
        <v>181</v>
      </c>
      <c r="C78">
        <v>1.1280167508962899</v>
      </c>
      <c r="D78">
        <v>6.3660783123009296E-2</v>
      </c>
      <c r="E78">
        <v>17.7191780490143</v>
      </c>
      <c r="F78" s="1">
        <v>2.9823816067246502E-70</v>
      </c>
      <c r="G78">
        <v>1.21607534189819</v>
      </c>
      <c r="H78">
        <v>9.2406135881727594E-2</v>
      </c>
      <c r="I78">
        <v>13.1601146427621</v>
      </c>
      <c r="J78" s="1">
        <v>1.48859831362842E-39</v>
      </c>
      <c r="K78">
        <v>1.0607741808326301</v>
      </c>
      <c r="L78">
        <v>8.79007445135431E-2</v>
      </c>
      <c r="M78">
        <v>12.0678634373704</v>
      </c>
      <c r="N78" s="1">
        <v>1.5613553296734101E-33</v>
      </c>
      <c r="O78">
        <v>1.1242096174954299</v>
      </c>
      <c r="P78">
        <v>6.3642652218975804E-2</v>
      </c>
      <c r="Q78">
        <v>17.6644055252026</v>
      </c>
      <c r="R78" s="1">
        <v>7.8839001360178699E-70</v>
      </c>
      <c r="T78" t="str">
        <f t="shared" si="4"/>
        <v>***</v>
      </c>
      <c r="U78" t="str">
        <f t="shared" si="5"/>
        <v>***</v>
      </c>
      <c r="V78" t="str">
        <f t="shared" si="6"/>
        <v>***</v>
      </c>
      <c r="W78" t="str">
        <f t="shared" si="7"/>
        <v>***</v>
      </c>
    </row>
    <row r="79" spans="1:23" x14ac:dyDescent="0.25">
      <c r="A79">
        <v>78</v>
      </c>
      <c r="B79" t="s">
        <v>182</v>
      </c>
      <c r="C79">
        <v>0.64913706816984296</v>
      </c>
      <c r="D79">
        <v>7.34718849787033E-2</v>
      </c>
      <c r="E79">
        <v>8.8351764536598392</v>
      </c>
      <c r="F79" s="1">
        <v>9.9940381519392091E-19</v>
      </c>
      <c r="G79">
        <v>0.83408786426276604</v>
      </c>
      <c r="H79">
        <v>0.104033788085657</v>
      </c>
      <c r="I79">
        <v>8.0174708583716505</v>
      </c>
      <c r="J79" s="1">
        <v>1.0794468255082E-15</v>
      </c>
      <c r="K79">
        <v>0.48520605001728601</v>
      </c>
      <c r="L79">
        <v>0.10412560496095601</v>
      </c>
      <c r="M79">
        <v>4.6598149436848297</v>
      </c>
      <c r="N79" s="1">
        <v>3.1649379625279601E-6</v>
      </c>
      <c r="O79">
        <v>0.64446042268317205</v>
      </c>
      <c r="P79">
        <v>7.3455200892912298E-2</v>
      </c>
      <c r="Q79">
        <v>8.7735165767596008</v>
      </c>
      <c r="R79" s="1">
        <v>1.73171439679378E-18</v>
      </c>
      <c r="T79" t="str">
        <f t="shared" si="4"/>
        <v>***</v>
      </c>
      <c r="U79" t="str">
        <f t="shared" si="5"/>
        <v>***</v>
      </c>
      <c r="V79" t="str">
        <f t="shared" si="6"/>
        <v>***</v>
      </c>
      <c r="W79" t="str">
        <f t="shared" si="7"/>
        <v>***</v>
      </c>
    </row>
    <row r="80" spans="1:23" x14ac:dyDescent="0.25">
      <c r="A80">
        <v>79</v>
      </c>
      <c r="B80" t="s">
        <v>183</v>
      </c>
      <c r="C80">
        <v>1.5198253969178801</v>
      </c>
      <c r="D80">
        <v>6.2386562147785797E-2</v>
      </c>
      <c r="E80">
        <v>24.361422469755599</v>
      </c>
      <c r="F80" s="1">
        <v>4.3873468383639699E-131</v>
      </c>
      <c r="G80">
        <v>1.6903882845479801</v>
      </c>
      <c r="H80">
        <v>8.9933358653572701E-2</v>
      </c>
      <c r="I80">
        <v>18.796009732711401</v>
      </c>
      <c r="J80" s="1">
        <v>8.14158337115519E-79</v>
      </c>
      <c r="K80">
        <v>1.3774922125142599</v>
      </c>
      <c r="L80">
        <v>8.6803877208189606E-2</v>
      </c>
      <c r="M80">
        <v>15.869017108654001</v>
      </c>
      <c r="N80" s="1">
        <v>1.0385452433357699E-56</v>
      </c>
      <c r="O80">
        <v>1.51412586120184</v>
      </c>
      <c r="P80">
        <v>6.2364609218195297E-2</v>
      </c>
      <c r="Q80">
        <v>24.278607373363901</v>
      </c>
      <c r="R80" s="1">
        <v>3.2989286862427302E-130</v>
      </c>
      <c r="T80" t="str">
        <f t="shared" si="4"/>
        <v>***</v>
      </c>
      <c r="U80" t="str">
        <f t="shared" si="5"/>
        <v>***</v>
      </c>
      <c r="V80" t="str">
        <f t="shared" si="6"/>
        <v>***</v>
      </c>
      <c r="W80" t="str">
        <f t="shared" si="7"/>
        <v>***</v>
      </c>
    </row>
    <row r="81" spans="1:23" x14ac:dyDescent="0.25">
      <c r="A81">
        <v>80</v>
      </c>
      <c r="B81" t="s">
        <v>184</v>
      </c>
      <c r="C81">
        <v>0.66422566863215604</v>
      </c>
      <c r="D81">
        <v>7.9429507904273305E-2</v>
      </c>
      <c r="E81">
        <v>8.3624547873652393</v>
      </c>
      <c r="F81" s="1">
        <v>6.1426528760742994E-17</v>
      </c>
      <c r="G81">
        <v>0.73365423986201095</v>
      </c>
      <c r="H81">
        <v>0.117158708335192</v>
      </c>
      <c r="I81">
        <v>6.2620546973172697</v>
      </c>
      <c r="J81" s="1">
        <v>3.7993761384426202E-10</v>
      </c>
      <c r="K81">
        <v>0.61535092732313001</v>
      </c>
      <c r="L81">
        <v>0.108145621482719</v>
      </c>
      <c r="M81">
        <v>5.6900216475380496</v>
      </c>
      <c r="N81" s="1">
        <v>1.2702326759560999E-8</v>
      </c>
      <c r="O81">
        <v>0.65797361782909203</v>
      </c>
      <c r="P81">
        <v>7.9409380045278005E-2</v>
      </c>
      <c r="Q81">
        <v>8.2858425220537608</v>
      </c>
      <c r="R81" s="1">
        <v>1.1727587643440199E-16</v>
      </c>
      <c r="T81" t="str">
        <f t="shared" si="4"/>
        <v>***</v>
      </c>
      <c r="U81" t="str">
        <f t="shared" si="5"/>
        <v>***</v>
      </c>
      <c r="V81" t="str">
        <f t="shared" si="6"/>
        <v>***</v>
      </c>
      <c r="W81" t="str">
        <f t="shared" si="7"/>
        <v>***</v>
      </c>
    </row>
    <row r="82" spans="1:23" x14ac:dyDescent="0.25">
      <c r="A82">
        <v>81</v>
      </c>
      <c r="B82" t="s">
        <v>174</v>
      </c>
      <c r="C82">
        <v>0.53282692986969904</v>
      </c>
      <c r="D82">
        <v>8.8952882946028405E-2</v>
      </c>
      <c r="E82">
        <v>5.9899905682988202</v>
      </c>
      <c r="F82" s="1">
        <v>2.0985320720413702E-9</v>
      </c>
      <c r="G82">
        <v>0.50751529051658095</v>
      </c>
      <c r="H82">
        <v>0.135637490672084</v>
      </c>
      <c r="I82">
        <v>3.7417036248742201</v>
      </c>
      <c r="J82">
        <v>1.8277699413471701E-4</v>
      </c>
      <c r="K82">
        <v>0.55899352801677904</v>
      </c>
      <c r="L82">
        <v>0.11815028711634901</v>
      </c>
      <c r="M82">
        <v>4.7312075294942604</v>
      </c>
      <c r="N82" s="1">
        <v>2.23188204160246E-6</v>
      </c>
      <c r="O82">
        <v>0.52513460091678499</v>
      </c>
      <c r="P82">
        <v>8.8931095529327098E-2</v>
      </c>
      <c r="Q82">
        <v>5.9049604392156603</v>
      </c>
      <c r="R82" s="1">
        <v>3.52731384030804E-9</v>
      </c>
      <c r="T82" t="str">
        <f t="shared" si="4"/>
        <v>***</v>
      </c>
      <c r="U82" t="str">
        <f t="shared" si="5"/>
        <v>***</v>
      </c>
      <c r="V82" t="str">
        <f t="shared" si="6"/>
        <v>***</v>
      </c>
      <c r="W82" t="str">
        <f t="shared" si="7"/>
        <v>***</v>
      </c>
    </row>
    <row r="83" spans="1:23" x14ac:dyDescent="0.25">
      <c r="A83">
        <v>82</v>
      </c>
      <c r="B83" t="s">
        <v>175</v>
      </c>
      <c r="C83">
        <v>1.3963561491324901</v>
      </c>
      <c r="D83">
        <v>7.1748888032300201E-2</v>
      </c>
      <c r="E83">
        <v>19.4617113578662</v>
      </c>
      <c r="F83" s="1">
        <v>2.3191017925010501E-84</v>
      </c>
      <c r="G83">
        <v>1.5724003594498901</v>
      </c>
      <c r="H83">
        <v>0.103329401047416</v>
      </c>
      <c r="I83">
        <v>15.21735675917</v>
      </c>
      <c r="J83" s="1">
        <v>2.7127170041323E-52</v>
      </c>
      <c r="K83">
        <v>1.2565155386889799</v>
      </c>
      <c r="L83">
        <v>9.9915239878870105E-2</v>
      </c>
      <c r="M83">
        <v>12.575814662631</v>
      </c>
      <c r="N83" s="1">
        <v>2.8682818285373799E-36</v>
      </c>
      <c r="O83">
        <v>1.3877200139400601</v>
      </c>
      <c r="P83">
        <v>7.1719312120597095E-2</v>
      </c>
      <c r="Q83">
        <v>19.349321304233701</v>
      </c>
      <c r="R83" s="1">
        <v>2.0654398207396401E-83</v>
      </c>
      <c r="T83" t="str">
        <f t="shared" si="4"/>
        <v>***</v>
      </c>
      <c r="U83" t="str">
        <f t="shared" si="5"/>
        <v>***</v>
      </c>
      <c r="V83" t="str">
        <f t="shared" si="6"/>
        <v>***</v>
      </c>
      <c r="W83" t="str">
        <f t="shared" si="7"/>
        <v>***</v>
      </c>
    </row>
    <row r="84" spans="1:23" x14ac:dyDescent="0.25">
      <c r="A84">
        <v>83</v>
      </c>
      <c r="B84" t="s">
        <v>176</v>
      </c>
      <c r="C84">
        <v>0.81411917964002101</v>
      </c>
      <c r="D84">
        <v>8.7649216144903799E-2</v>
      </c>
      <c r="E84">
        <v>9.2883794681529093</v>
      </c>
      <c r="F84" s="1">
        <v>1.5665519117721499E-20</v>
      </c>
      <c r="G84">
        <v>0.87088149430796702</v>
      </c>
      <c r="H84">
        <v>0.13062202911134499</v>
      </c>
      <c r="I84">
        <v>6.6671869992588304</v>
      </c>
      <c r="J84" s="1">
        <v>2.6075277393979301E-11</v>
      </c>
      <c r="K84">
        <v>0.780705176257667</v>
      </c>
      <c r="L84">
        <v>0.11835974144014</v>
      </c>
      <c r="M84">
        <v>6.5960365134162302</v>
      </c>
      <c r="N84" s="1">
        <v>4.2229496174056003E-11</v>
      </c>
      <c r="O84">
        <v>0.80517856604679205</v>
      </c>
      <c r="P84">
        <v>8.7622935761547699E-2</v>
      </c>
      <c r="Q84">
        <v>9.1891302094460894</v>
      </c>
      <c r="R84" s="1">
        <v>3.9603056730816402E-20</v>
      </c>
      <c r="T84" t="str">
        <f t="shared" si="4"/>
        <v>***</v>
      </c>
      <c r="U84" t="str">
        <f t="shared" si="5"/>
        <v>***</v>
      </c>
      <c r="V84" t="str">
        <f t="shared" si="6"/>
        <v>***</v>
      </c>
      <c r="W84" t="str">
        <f t="shared" si="7"/>
        <v>***</v>
      </c>
    </row>
    <row r="85" spans="1:23" x14ac:dyDescent="0.25">
      <c r="A85">
        <v>84</v>
      </c>
      <c r="B85" t="s">
        <v>355</v>
      </c>
      <c r="C85">
        <v>0.51070589887142304</v>
      </c>
      <c r="D85">
        <v>9.97904574372286E-2</v>
      </c>
      <c r="E85">
        <v>5.1177829222064997</v>
      </c>
      <c r="F85" s="1">
        <v>3.0914811843404201E-7</v>
      </c>
      <c r="G85">
        <v>0.44134860448214802</v>
      </c>
      <c r="H85">
        <v>0.156048462440598</v>
      </c>
      <c r="I85">
        <v>2.8282790972718002</v>
      </c>
      <c r="J85">
        <v>4.6798986727571599E-3</v>
      </c>
      <c r="K85">
        <v>0.56982714990349603</v>
      </c>
      <c r="L85">
        <v>0.130341140517899</v>
      </c>
      <c r="M85">
        <v>4.37181344001855</v>
      </c>
      <c r="N85" s="1">
        <v>1.2321879436941599E-5</v>
      </c>
      <c r="O85">
        <v>0.50155024870184295</v>
      </c>
      <c r="P85">
        <v>9.9766965496306897E-2</v>
      </c>
      <c r="Q85">
        <v>5.0272176386923304</v>
      </c>
      <c r="R85" s="1">
        <v>4.9764745618756898E-7</v>
      </c>
      <c r="T85" t="str">
        <f t="shared" si="4"/>
        <v>***</v>
      </c>
      <c r="U85" t="str">
        <f t="shared" si="5"/>
        <v>**</v>
      </c>
      <c r="V85" t="str">
        <f t="shared" si="6"/>
        <v>***</v>
      </c>
      <c r="W85" t="str">
        <f t="shared" si="7"/>
        <v>***</v>
      </c>
    </row>
    <row r="86" spans="1:23" x14ac:dyDescent="0.25">
      <c r="A86">
        <v>85</v>
      </c>
      <c r="B86" t="s">
        <v>356</v>
      </c>
      <c r="C86">
        <v>1.0223952135394301</v>
      </c>
      <c r="D86">
        <v>8.6270912615834E-2</v>
      </c>
      <c r="E86">
        <v>11.850984098107</v>
      </c>
      <c r="F86" s="1">
        <v>2.1267840142464501E-32</v>
      </c>
      <c r="G86">
        <v>1.1069545607050699</v>
      </c>
      <c r="H86">
        <v>0.127315302343185</v>
      </c>
      <c r="I86">
        <v>8.6945916188551795</v>
      </c>
      <c r="J86" s="1">
        <v>3.4807943736859899E-18</v>
      </c>
      <c r="K86">
        <v>0.96878212773039496</v>
      </c>
      <c r="L86">
        <v>0.11742532553049299</v>
      </c>
      <c r="M86">
        <v>8.25019750512695</v>
      </c>
      <c r="N86" s="1">
        <v>1.58132960727242E-16</v>
      </c>
      <c r="O86">
        <v>1.01250163997276</v>
      </c>
      <c r="P86">
        <v>8.62421749113359E-2</v>
      </c>
      <c r="Q86">
        <v>11.7402145877432</v>
      </c>
      <c r="R86" s="1">
        <v>7.9285025562791699E-32</v>
      </c>
      <c r="T86" t="str">
        <f t="shared" si="4"/>
        <v>***</v>
      </c>
      <c r="U86" t="str">
        <f t="shared" si="5"/>
        <v>***</v>
      </c>
      <c r="V86" t="str">
        <f t="shared" si="6"/>
        <v>***</v>
      </c>
      <c r="W86" t="str">
        <f t="shared" si="7"/>
        <v>***</v>
      </c>
    </row>
    <row r="87" spans="1:23" x14ac:dyDescent="0.25">
      <c r="A87">
        <v>86</v>
      </c>
      <c r="B87" t="s">
        <v>357</v>
      </c>
      <c r="C87">
        <v>1.0023154408617101</v>
      </c>
      <c r="D87">
        <v>8.9800244153644099E-2</v>
      </c>
      <c r="E87">
        <v>11.1616115335588</v>
      </c>
      <c r="F87" s="1">
        <v>6.2841975198812204E-29</v>
      </c>
      <c r="G87">
        <v>1.1557093371860601</v>
      </c>
      <c r="H87">
        <v>0.13003245404935701</v>
      </c>
      <c r="I87">
        <v>8.8878530028155591</v>
      </c>
      <c r="J87" s="1">
        <v>6.2301029152370604E-19</v>
      </c>
      <c r="K87">
        <v>0.89027362671802301</v>
      </c>
      <c r="L87">
        <v>0.124319003400929</v>
      </c>
      <c r="M87">
        <v>7.1612030531397304</v>
      </c>
      <c r="N87" s="1">
        <v>7.9972088701958402E-13</v>
      </c>
      <c r="O87">
        <v>0.99233540545089705</v>
      </c>
      <c r="P87">
        <v>8.9772587602028095E-2</v>
      </c>
      <c r="Q87">
        <v>11.0538799421715</v>
      </c>
      <c r="R87" s="1">
        <v>2.0994089124439699E-28</v>
      </c>
      <c r="T87" t="str">
        <f t="shared" si="4"/>
        <v>***</v>
      </c>
      <c r="U87" t="str">
        <f t="shared" si="5"/>
        <v>***</v>
      </c>
      <c r="V87" t="str">
        <f t="shared" si="6"/>
        <v>***</v>
      </c>
      <c r="W87" t="str">
        <f t="shared" si="7"/>
        <v>***</v>
      </c>
    </row>
    <row r="88" spans="1:23" x14ac:dyDescent="0.25">
      <c r="A88">
        <v>87</v>
      </c>
      <c r="B88" t="s">
        <v>358</v>
      </c>
      <c r="C88">
        <v>0.67709183829210695</v>
      </c>
      <c r="D88">
        <v>0.103566899981882</v>
      </c>
      <c r="E88">
        <v>6.5377242961849804</v>
      </c>
      <c r="F88" s="1">
        <v>6.24619302692815E-11</v>
      </c>
      <c r="G88">
        <v>0.704126985360642</v>
      </c>
      <c r="H88">
        <v>0.15689583227545001</v>
      </c>
      <c r="I88">
        <v>4.4878629033591002</v>
      </c>
      <c r="J88" s="1">
        <v>7.1941197848310198E-6</v>
      </c>
      <c r="K88">
        <v>0.67015238681167599</v>
      </c>
      <c r="L88">
        <v>0.13809754898938401</v>
      </c>
      <c r="M88">
        <v>4.8527464224813599</v>
      </c>
      <c r="N88" s="1">
        <v>1.2176334154749701E-6</v>
      </c>
      <c r="O88">
        <v>0.66733306578274598</v>
      </c>
      <c r="P88">
        <v>0.10354324619710201</v>
      </c>
      <c r="Q88">
        <v>6.4449695203917896</v>
      </c>
      <c r="R88" s="1">
        <v>1.15623650654918E-10</v>
      </c>
      <c r="T88" t="str">
        <f t="shared" si="4"/>
        <v>***</v>
      </c>
      <c r="U88" t="str">
        <f t="shared" si="5"/>
        <v>***</v>
      </c>
      <c r="V88" t="str">
        <f t="shared" si="6"/>
        <v>***</v>
      </c>
      <c r="W88" t="str">
        <f t="shared" si="7"/>
        <v>***</v>
      </c>
    </row>
    <row r="89" spans="1:23" x14ac:dyDescent="0.25">
      <c r="A89">
        <v>88</v>
      </c>
      <c r="B89" t="s">
        <v>359</v>
      </c>
      <c r="C89">
        <v>0.499978926302385</v>
      </c>
      <c r="D89">
        <v>0.113550905884179</v>
      </c>
      <c r="E89">
        <v>4.4031258263351898</v>
      </c>
      <c r="F89" s="1">
        <v>1.0670223813957799E-5</v>
      </c>
      <c r="G89">
        <v>0.57462255859035505</v>
      </c>
      <c r="H89">
        <v>0.16893816557883701</v>
      </c>
      <c r="I89">
        <v>3.4013779930752199</v>
      </c>
      <c r="J89">
        <v>6.7047049643289105E-4</v>
      </c>
      <c r="K89">
        <v>0.456373812152292</v>
      </c>
      <c r="L89">
        <v>0.15347701895924801</v>
      </c>
      <c r="M89">
        <v>2.9735644805133399</v>
      </c>
      <c r="N89">
        <v>2.94362551536769E-3</v>
      </c>
      <c r="O89">
        <v>0.49038823684752503</v>
      </c>
      <c r="P89">
        <v>0.113528695359781</v>
      </c>
      <c r="Q89">
        <v>4.3195091363768903</v>
      </c>
      <c r="R89" s="1">
        <v>1.5637663512645E-5</v>
      </c>
      <c r="T89" t="str">
        <f t="shared" si="4"/>
        <v>***</v>
      </c>
      <c r="U89" t="str">
        <f t="shared" si="5"/>
        <v>***</v>
      </c>
      <c r="V89" t="str">
        <f t="shared" si="6"/>
        <v>**</v>
      </c>
      <c r="W89" t="str">
        <f t="shared" si="7"/>
        <v>***</v>
      </c>
    </row>
    <row r="90" spans="1:23" x14ac:dyDescent="0.25">
      <c r="A90">
        <v>89</v>
      </c>
      <c r="B90" t="s">
        <v>360</v>
      </c>
      <c r="C90">
        <v>0.30434280733819702</v>
      </c>
      <c r="D90">
        <v>0.12530039538335</v>
      </c>
      <c r="E90">
        <v>2.4289054029484598</v>
      </c>
      <c r="F90">
        <v>1.51444831806264E-2</v>
      </c>
      <c r="G90">
        <v>0.26734308877135998</v>
      </c>
      <c r="H90">
        <v>0.19524600763206201</v>
      </c>
      <c r="I90">
        <v>1.3692627675909399</v>
      </c>
      <c r="J90">
        <v>0.17091715190078099</v>
      </c>
      <c r="K90">
        <v>0.34314471748304398</v>
      </c>
      <c r="L90">
        <v>0.16376872844891699</v>
      </c>
      <c r="M90">
        <v>2.0953006152824698</v>
      </c>
      <c r="N90">
        <v>3.6144277817883E-2</v>
      </c>
      <c r="O90">
        <v>0.29387185184269798</v>
      </c>
      <c r="P90">
        <v>0.125278697344715</v>
      </c>
      <c r="Q90">
        <v>2.34574479198234</v>
      </c>
      <c r="R90">
        <v>1.8989104605700701E-2</v>
      </c>
      <c r="T90" t="str">
        <f t="shared" si="4"/>
        <v>*</v>
      </c>
      <c r="U90" t="str">
        <f t="shared" si="5"/>
        <v/>
      </c>
      <c r="V90" t="str">
        <f t="shared" si="6"/>
        <v>*</v>
      </c>
      <c r="W90" t="str">
        <f t="shared" si="7"/>
        <v>*</v>
      </c>
    </row>
    <row r="91" spans="1:23" x14ac:dyDescent="0.25">
      <c r="A91">
        <v>90</v>
      </c>
      <c r="B91" t="s">
        <v>361</v>
      </c>
      <c r="C91">
        <v>1.7534540535865899</v>
      </c>
      <c r="D91">
        <v>7.9992707293427903E-2</v>
      </c>
      <c r="E91">
        <v>21.920173887284399</v>
      </c>
      <c r="F91" s="1">
        <v>1.66818967745003E-106</v>
      </c>
      <c r="G91">
        <v>1.9943006001349901</v>
      </c>
      <c r="H91">
        <v>0.114402466467111</v>
      </c>
      <c r="I91">
        <v>17.432321712297401</v>
      </c>
      <c r="J91" s="1">
        <v>4.6902444879942299E-68</v>
      </c>
      <c r="K91">
        <v>1.56115272734064</v>
      </c>
      <c r="L91">
        <v>0.11237649847197</v>
      </c>
      <c r="M91">
        <v>13.892163829344099</v>
      </c>
      <c r="N91" s="1">
        <v>7.0667719442622904E-44</v>
      </c>
      <c r="O91">
        <v>1.7429057652270801</v>
      </c>
      <c r="P91">
        <v>7.9954809118845893E-2</v>
      </c>
      <c r="Q91">
        <v>21.798635809841102</v>
      </c>
      <c r="R91" s="1">
        <v>2.3903527081457199E-105</v>
      </c>
      <c r="T91" t="str">
        <f t="shared" si="4"/>
        <v>***</v>
      </c>
      <c r="U91" t="str">
        <f t="shared" si="5"/>
        <v>***</v>
      </c>
      <c r="V91" t="str">
        <f t="shared" si="6"/>
        <v>***</v>
      </c>
      <c r="W91" t="str">
        <f t="shared" si="7"/>
        <v>***</v>
      </c>
    </row>
    <row r="92" spans="1:23" x14ac:dyDescent="0.25">
      <c r="A92">
        <v>91</v>
      </c>
      <c r="B92" t="s">
        <v>362</v>
      </c>
      <c r="C92">
        <v>0.57689201423715597</v>
      </c>
      <c r="D92">
        <v>0.123237582244654</v>
      </c>
      <c r="E92">
        <v>4.6811370665475804</v>
      </c>
      <c r="F92" s="1">
        <v>2.8528810629398499E-6</v>
      </c>
      <c r="G92">
        <v>0.328351751581755</v>
      </c>
      <c r="H92">
        <v>0.21128268126941199</v>
      </c>
      <c r="I92">
        <v>1.5540873942387401</v>
      </c>
      <c r="J92">
        <v>0.12016357167058</v>
      </c>
      <c r="K92">
        <v>0.73306393084382104</v>
      </c>
      <c r="L92">
        <v>0.153243091857311</v>
      </c>
      <c r="M92">
        <v>4.7836670610013297</v>
      </c>
      <c r="N92" s="1">
        <v>1.72125703826168E-6</v>
      </c>
      <c r="O92">
        <v>0.56577461741792101</v>
      </c>
      <c r="P92">
        <v>0.12321010149843099</v>
      </c>
      <c r="Q92">
        <v>4.5919499337895298</v>
      </c>
      <c r="R92" s="1">
        <v>4.3912372661713699E-6</v>
      </c>
      <c r="T92" t="str">
        <f t="shared" si="4"/>
        <v>***</v>
      </c>
      <c r="U92" t="str">
        <f t="shared" si="5"/>
        <v/>
      </c>
      <c r="V92" t="str">
        <f t="shared" si="6"/>
        <v>***</v>
      </c>
      <c r="W92" t="str">
        <f t="shared" si="7"/>
        <v>***</v>
      </c>
    </row>
    <row r="93" spans="1:23" x14ac:dyDescent="0.25">
      <c r="A93">
        <v>92</v>
      </c>
      <c r="B93" t="s">
        <v>363</v>
      </c>
      <c r="C93">
        <v>0.45278366250394902</v>
      </c>
      <c r="D93">
        <v>0.13258314566635801</v>
      </c>
      <c r="E93">
        <v>3.4150921689802498</v>
      </c>
      <c r="F93">
        <v>6.3760432286641899E-4</v>
      </c>
      <c r="G93">
        <v>0.68636680168284303</v>
      </c>
      <c r="H93">
        <v>0.18663272518575599</v>
      </c>
      <c r="I93">
        <v>3.6776337108066102</v>
      </c>
      <c r="J93">
        <v>2.3540768042158299E-4</v>
      </c>
      <c r="K93">
        <v>0.267599322611974</v>
      </c>
      <c r="L93">
        <v>0.18881648400912199</v>
      </c>
      <c r="M93">
        <v>1.41724555467862</v>
      </c>
      <c r="N93">
        <v>0.156411147191201</v>
      </c>
      <c r="O93">
        <v>0.44166921658435798</v>
      </c>
      <c r="P93">
        <v>0.13255708567423899</v>
      </c>
      <c r="Q93">
        <v>3.3319170705801802</v>
      </c>
      <c r="R93">
        <v>8.6249953744712703E-4</v>
      </c>
      <c r="T93" t="str">
        <f t="shared" si="4"/>
        <v>***</v>
      </c>
      <c r="U93" t="str">
        <f t="shared" si="5"/>
        <v>***</v>
      </c>
      <c r="V93" t="str">
        <f t="shared" si="6"/>
        <v/>
      </c>
      <c r="W93" t="str">
        <f t="shared" si="7"/>
        <v>***</v>
      </c>
    </row>
    <row r="94" spans="1:23" x14ac:dyDescent="0.25">
      <c r="A94">
        <v>93</v>
      </c>
      <c r="B94" t="s">
        <v>364</v>
      </c>
      <c r="C94">
        <v>0.45542667607229398</v>
      </c>
      <c r="D94">
        <v>0.13523414109795501</v>
      </c>
      <c r="E94">
        <v>3.3676900845801399</v>
      </c>
      <c r="F94">
        <v>7.5800752399911102E-4</v>
      </c>
      <c r="G94">
        <v>0.47553213080180101</v>
      </c>
      <c r="H94">
        <v>0.20824388219718501</v>
      </c>
      <c r="I94">
        <v>2.2835346987601901</v>
      </c>
      <c r="J94">
        <v>2.2398891354104802E-2</v>
      </c>
      <c r="K94">
        <v>0.45671774065559101</v>
      </c>
      <c r="L94">
        <v>0.17811308071405599</v>
      </c>
      <c r="M94">
        <v>2.5642010054770199</v>
      </c>
      <c r="N94">
        <v>1.0341363596215901E-2</v>
      </c>
      <c r="O94">
        <v>0.44511457258992898</v>
      </c>
      <c r="P94">
        <v>0.13520708795790001</v>
      </c>
      <c r="Q94">
        <v>3.2920949582800398</v>
      </c>
      <c r="R94">
        <v>9.9444028447793998E-4</v>
      </c>
      <c r="T94" t="str">
        <f t="shared" si="4"/>
        <v>***</v>
      </c>
      <c r="U94" t="str">
        <f t="shared" si="5"/>
        <v>*</v>
      </c>
      <c r="V94" t="str">
        <f t="shared" si="6"/>
        <v>*</v>
      </c>
      <c r="W94" t="str">
        <f t="shared" si="7"/>
        <v>***</v>
      </c>
    </row>
    <row r="95" spans="1:23" x14ac:dyDescent="0.25">
      <c r="A95">
        <v>94</v>
      </c>
      <c r="B95" t="s">
        <v>365</v>
      </c>
      <c r="C95">
        <v>0.71070576454456502</v>
      </c>
      <c r="D95">
        <v>0.124911529393163</v>
      </c>
      <c r="E95">
        <v>5.6896730669880302</v>
      </c>
      <c r="F95" s="1">
        <v>1.27282828745441E-8</v>
      </c>
      <c r="G95">
        <v>1.0440855409219101</v>
      </c>
      <c r="H95">
        <v>0.17080374616285099</v>
      </c>
      <c r="I95">
        <v>6.1127789312445202</v>
      </c>
      <c r="J95" s="1">
        <v>9.7910963593990307E-10</v>
      </c>
      <c r="K95">
        <v>0.41956877199356202</v>
      </c>
      <c r="L95">
        <v>0.18448674646762001</v>
      </c>
      <c r="M95">
        <v>2.2742488554168401</v>
      </c>
      <c r="N95">
        <v>2.29510283218337E-2</v>
      </c>
      <c r="O95">
        <v>0.70025773895348398</v>
      </c>
      <c r="P95">
        <v>0.124881483356656</v>
      </c>
      <c r="Q95">
        <v>5.6073784530055297</v>
      </c>
      <c r="R95" s="1">
        <v>2.0541417222281499E-8</v>
      </c>
      <c r="T95" t="str">
        <f t="shared" si="4"/>
        <v>***</v>
      </c>
      <c r="U95" t="str">
        <f t="shared" si="5"/>
        <v>***</v>
      </c>
      <c r="V95" t="str">
        <f t="shared" si="6"/>
        <v>*</v>
      </c>
      <c r="W95" t="str">
        <f t="shared" si="7"/>
        <v>***</v>
      </c>
    </row>
    <row r="96" spans="1:23" x14ac:dyDescent="0.25">
      <c r="A96">
        <v>95</v>
      </c>
      <c r="B96" t="s">
        <v>366</v>
      </c>
      <c r="C96">
        <v>1.08959398164059</v>
      </c>
      <c r="D96">
        <v>0.111519894245714</v>
      </c>
      <c r="E96">
        <v>9.7704000618926496</v>
      </c>
      <c r="F96" s="1">
        <v>1.5085519479062E-22</v>
      </c>
      <c r="G96">
        <v>1.10519593063541</v>
      </c>
      <c r="H96">
        <v>0.172730139087862</v>
      </c>
      <c r="I96">
        <v>6.3983965767157196</v>
      </c>
      <c r="J96" s="1">
        <v>1.5701704028104799E-10</v>
      </c>
      <c r="K96">
        <v>1.0925552374685401</v>
      </c>
      <c r="L96">
        <v>0.14643825917940201</v>
      </c>
      <c r="M96">
        <v>7.4608592289399596</v>
      </c>
      <c r="N96" s="1">
        <v>8.5960052839725101E-14</v>
      </c>
      <c r="O96">
        <v>1.0781893490058601</v>
      </c>
      <c r="P96">
        <v>0.11148557267471</v>
      </c>
      <c r="Q96">
        <v>9.6711110069083102</v>
      </c>
      <c r="R96" s="1">
        <v>4.0001165219791602E-22</v>
      </c>
      <c r="T96" t="str">
        <f t="shared" si="4"/>
        <v>***</v>
      </c>
      <c r="U96" t="str">
        <f t="shared" si="5"/>
        <v>***</v>
      </c>
      <c r="V96" t="str">
        <f t="shared" si="6"/>
        <v>***</v>
      </c>
      <c r="W96" t="str">
        <f t="shared" si="7"/>
        <v>***</v>
      </c>
    </row>
    <row r="97" spans="1:23" x14ac:dyDescent="0.25">
      <c r="A97">
        <v>96</v>
      </c>
      <c r="B97" t="s">
        <v>367</v>
      </c>
      <c r="C97">
        <v>0.72167570242634804</v>
      </c>
      <c r="D97">
        <v>0.132451052084049</v>
      </c>
      <c r="E97">
        <v>5.4486218951918799</v>
      </c>
      <c r="F97" s="1">
        <v>5.0761596435333303E-8</v>
      </c>
      <c r="G97">
        <v>0.57814689605978098</v>
      </c>
      <c r="H97">
        <v>0.219864211880369</v>
      </c>
      <c r="I97">
        <v>2.62956345243835</v>
      </c>
      <c r="J97">
        <v>8.5494575398857992E-3</v>
      </c>
      <c r="K97">
        <v>0.82015921739072095</v>
      </c>
      <c r="L97">
        <v>0.16699561655984699</v>
      </c>
      <c r="M97">
        <v>4.9112619497817596</v>
      </c>
      <c r="N97" s="1">
        <v>9.0492101112964103E-7</v>
      </c>
      <c r="O97">
        <v>0.71088015038512498</v>
      </c>
      <c r="P97">
        <v>0.13242074008251301</v>
      </c>
      <c r="Q97">
        <v>5.3683444900108901</v>
      </c>
      <c r="R97" s="1">
        <v>7.9462664982524205E-8</v>
      </c>
      <c r="T97" t="str">
        <f t="shared" si="4"/>
        <v>***</v>
      </c>
      <c r="U97" t="str">
        <f t="shared" si="5"/>
        <v>**</v>
      </c>
      <c r="V97" t="str">
        <f t="shared" si="6"/>
        <v>***</v>
      </c>
      <c r="W97" t="str">
        <f t="shared" si="7"/>
        <v>***</v>
      </c>
    </row>
    <row r="98" spans="1:23" x14ac:dyDescent="0.25">
      <c r="A98">
        <v>97</v>
      </c>
      <c r="B98" t="s">
        <v>368</v>
      </c>
      <c r="C98">
        <v>0.50979595767205599</v>
      </c>
      <c r="D98">
        <v>0.148175289049293</v>
      </c>
      <c r="E98">
        <v>3.4404924123513099</v>
      </c>
      <c r="F98">
        <v>5.8065671764696196E-4</v>
      </c>
      <c r="G98">
        <v>0.386549402267653</v>
      </c>
      <c r="H98">
        <v>0.243659417436833</v>
      </c>
      <c r="I98">
        <v>1.5864332531610901</v>
      </c>
      <c r="J98">
        <v>0.112641062109374</v>
      </c>
      <c r="K98">
        <v>0.59960750549396002</v>
      </c>
      <c r="L98">
        <v>0.187504521495471</v>
      </c>
      <c r="M98">
        <v>3.1978295814506201</v>
      </c>
      <c r="N98">
        <v>1.3846608279669799E-3</v>
      </c>
      <c r="O98">
        <v>0.49914546019675599</v>
      </c>
      <c r="P98">
        <v>0.14814684032470701</v>
      </c>
      <c r="Q98">
        <v>3.3692615995233801</v>
      </c>
      <c r="R98">
        <v>7.5369859092051805E-4</v>
      </c>
      <c r="T98" t="str">
        <f t="shared" si="4"/>
        <v>***</v>
      </c>
      <c r="U98" t="str">
        <f t="shared" si="5"/>
        <v/>
      </c>
      <c r="V98" t="str">
        <f t="shared" si="6"/>
        <v>**</v>
      </c>
      <c r="W98" t="str">
        <f t="shared" si="7"/>
        <v>***</v>
      </c>
    </row>
    <row r="99" spans="1:23" x14ac:dyDescent="0.25">
      <c r="A99">
        <v>98</v>
      </c>
      <c r="B99" t="s">
        <v>369</v>
      </c>
      <c r="C99">
        <v>0.59890055377436602</v>
      </c>
      <c r="D99">
        <v>0.145986650878452</v>
      </c>
      <c r="E99">
        <v>4.1024336826043699</v>
      </c>
      <c r="F99" s="1">
        <v>4.0882705562338202E-5</v>
      </c>
      <c r="G99">
        <v>0.71546816711452699</v>
      </c>
      <c r="H99">
        <v>0.216423277555951</v>
      </c>
      <c r="I99">
        <v>3.3058743735620499</v>
      </c>
      <c r="J99">
        <v>9.4680527263102604E-4</v>
      </c>
      <c r="K99">
        <v>0.52434309093258502</v>
      </c>
      <c r="L99">
        <v>0.19787474889374601</v>
      </c>
      <c r="M99">
        <v>2.64987368961435</v>
      </c>
      <c r="N99">
        <v>8.0521868693698307E-3</v>
      </c>
      <c r="O99">
        <v>0.58759633864377903</v>
      </c>
      <c r="P99">
        <v>0.14595613740193</v>
      </c>
      <c r="Q99">
        <v>4.0258419351402299</v>
      </c>
      <c r="R99" s="1">
        <v>5.67718166271229E-5</v>
      </c>
      <c r="T99" t="str">
        <f t="shared" si="4"/>
        <v>***</v>
      </c>
      <c r="U99" t="str">
        <f t="shared" si="5"/>
        <v>***</v>
      </c>
      <c r="V99" t="str">
        <f t="shared" si="6"/>
        <v>**</v>
      </c>
      <c r="W99" t="str">
        <f t="shared" si="7"/>
        <v>***</v>
      </c>
    </row>
    <row r="100" spans="1:23" x14ac:dyDescent="0.25">
      <c r="A100">
        <v>99</v>
      </c>
      <c r="B100" t="s">
        <v>370</v>
      </c>
      <c r="C100">
        <v>0.52802841648638599</v>
      </c>
      <c r="D100">
        <v>0.153555439613412</v>
      </c>
      <c r="E100">
        <v>3.43868258796783</v>
      </c>
      <c r="F100">
        <v>5.8455218684516001E-4</v>
      </c>
      <c r="G100">
        <v>0.67854280591703597</v>
      </c>
      <c r="H100">
        <v>0.22453783033883201</v>
      </c>
      <c r="I100">
        <v>3.0219531599334601</v>
      </c>
      <c r="J100">
        <v>2.5114940747218198E-3</v>
      </c>
      <c r="K100">
        <v>0.425094999971315</v>
      </c>
      <c r="L100">
        <v>0.21060324181862999</v>
      </c>
      <c r="M100">
        <v>2.01846370597374</v>
      </c>
      <c r="N100">
        <v>4.3542990399444197E-2</v>
      </c>
      <c r="O100">
        <v>0.515825728319385</v>
      </c>
      <c r="P100">
        <v>0.15352263298197999</v>
      </c>
      <c r="Q100">
        <v>3.3599327884112702</v>
      </c>
      <c r="R100">
        <v>7.7961436421380504E-4</v>
      </c>
      <c r="T100" t="str">
        <f t="shared" si="4"/>
        <v>***</v>
      </c>
      <c r="U100" t="str">
        <f t="shared" si="5"/>
        <v>**</v>
      </c>
      <c r="V100" t="str">
        <f t="shared" si="6"/>
        <v>*</v>
      </c>
      <c r="W100" t="str">
        <f t="shared" si="7"/>
        <v>***</v>
      </c>
    </row>
    <row r="101" spans="1:23" x14ac:dyDescent="0.25">
      <c r="A101">
        <v>100</v>
      </c>
      <c r="B101" t="s">
        <v>371</v>
      </c>
      <c r="C101">
        <v>1.5588178357237501</v>
      </c>
      <c r="D101">
        <v>0.107131120593822</v>
      </c>
      <c r="E101">
        <v>14.5505603514955</v>
      </c>
      <c r="F101" s="1">
        <v>5.7926600296608796E-48</v>
      </c>
      <c r="G101">
        <v>1.7152643005899699</v>
      </c>
      <c r="H101">
        <v>0.15731536450067901</v>
      </c>
      <c r="I101">
        <v>10.903348862549</v>
      </c>
      <c r="J101" s="1">
        <v>1.1109175551888001E-27</v>
      </c>
      <c r="K101">
        <v>1.4524027640513699</v>
      </c>
      <c r="L101">
        <v>0.146507174113302</v>
      </c>
      <c r="M101">
        <v>9.9135265753480901</v>
      </c>
      <c r="N101" s="1">
        <v>3.6358123098764301E-23</v>
      </c>
      <c r="O101">
        <v>1.54685062534506</v>
      </c>
      <c r="P101">
        <v>0.107081670702507</v>
      </c>
      <c r="Q101">
        <v>14.4455219571845</v>
      </c>
      <c r="R101" s="1">
        <v>2.67522946608668E-47</v>
      </c>
      <c r="T101" t="str">
        <f t="shared" si="4"/>
        <v>***</v>
      </c>
      <c r="U101" t="str">
        <f t="shared" si="5"/>
        <v>***</v>
      </c>
      <c r="V101" t="str">
        <f t="shared" si="6"/>
        <v>***</v>
      </c>
      <c r="W101" t="str">
        <f t="shared" si="7"/>
        <v>***</v>
      </c>
    </row>
    <row r="102" spans="1:23" x14ac:dyDescent="0.25">
      <c r="A102">
        <v>101</v>
      </c>
      <c r="B102" t="s">
        <v>372</v>
      </c>
      <c r="C102">
        <v>0.351687610091655</v>
      </c>
      <c r="D102">
        <v>0.17861402342791699</v>
      </c>
      <c r="E102">
        <v>1.9689809531309601</v>
      </c>
      <c r="F102">
        <v>4.8955278341813797E-2</v>
      </c>
      <c r="G102">
        <v>0.72068954361118698</v>
      </c>
      <c r="H102">
        <v>0.23950480389429399</v>
      </c>
      <c r="I102">
        <v>3.0090817883104601</v>
      </c>
      <c r="J102">
        <v>2.6203856392726802E-3</v>
      </c>
      <c r="K102">
        <v>1.7371323880695601E-2</v>
      </c>
      <c r="L102">
        <v>0.26983324416638998</v>
      </c>
      <c r="M102">
        <v>6.4377997360412997E-2</v>
      </c>
      <c r="N102">
        <v>0.94866924924044005</v>
      </c>
      <c r="O102">
        <v>0.33923228485918999</v>
      </c>
      <c r="P102">
        <v>0.178581936421884</v>
      </c>
      <c r="Q102">
        <v>1.89958901586655</v>
      </c>
      <c r="R102">
        <v>5.7487074811281499E-2</v>
      </c>
      <c r="T102" t="str">
        <f t="shared" si="4"/>
        <v>*</v>
      </c>
      <c r="U102" t="str">
        <f t="shared" si="5"/>
        <v>**</v>
      </c>
      <c r="V102" t="str">
        <f t="shared" si="6"/>
        <v/>
      </c>
      <c r="W102" t="str">
        <f t="shared" si="7"/>
        <v>^</v>
      </c>
    </row>
    <row r="103" spans="1:23" x14ac:dyDescent="0.25">
      <c r="A103">
        <v>102</v>
      </c>
      <c r="B103" t="s">
        <v>373</v>
      </c>
      <c r="C103">
        <v>0.91030337266151895</v>
      </c>
      <c r="D103">
        <v>0.14471142624209801</v>
      </c>
      <c r="E103">
        <v>6.2904733668964701</v>
      </c>
      <c r="F103" s="1">
        <v>3.1649934980587399E-10</v>
      </c>
      <c r="G103">
        <v>1.0187877779518599</v>
      </c>
      <c r="H103">
        <v>0.21795587173265299</v>
      </c>
      <c r="I103">
        <v>4.6742846148302801</v>
      </c>
      <c r="J103" s="1">
        <v>2.9498002208326902E-6</v>
      </c>
      <c r="K103">
        <v>0.84406122326056898</v>
      </c>
      <c r="L103">
        <v>0.19369869097669101</v>
      </c>
      <c r="M103">
        <v>4.3575990059847198</v>
      </c>
      <c r="N103" s="1">
        <v>1.3149702041942499E-5</v>
      </c>
      <c r="O103">
        <v>0.89730102266867495</v>
      </c>
      <c r="P103">
        <v>0.144670088721332</v>
      </c>
      <c r="Q103">
        <v>6.2023949152134801</v>
      </c>
      <c r="R103" s="1">
        <v>5.5610316869466301E-10</v>
      </c>
      <c r="T103" t="str">
        <f t="shared" si="4"/>
        <v>***</v>
      </c>
      <c r="U103" t="str">
        <f t="shared" si="5"/>
        <v>***</v>
      </c>
      <c r="V103" t="str">
        <f t="shared" si="6"/>
        <v>***</v>
      </c>
      <c r="W103" t="str">
        <f t="shared" si="7"/>
        <v>***</v>
      </c>
    </row>
    <row r="104" spans="1:23" x14ac:dyDescent="0.25">
      <c r="A104">
        <v>103</v>
      </c>
      <c r="B104" t="s">
        <v>374</v>
      </c>
      <c r="C104">
        <v>0.55369839552612998</v>
      </c>
      <c r="D104">
        <v>0.17253287185538899</v>
      </c>
      <c r="E104">
        <v>3.2092342147426902</v>
      </c>
      <c r="F104">
        <v>1.33089029975938E-3</v>
      </c>
      <c r="G104">
        <v>0.32368689163821301</v>
      </c>
      <c r="H104">
        <v>0.301553178571009</v>
      </c>
      <c r="I104">
        <v>1.07339903751667</v>
      </c>
      <c r="J104">
        <v>0.283092116188432</v>
      </c>
      <c r="K104">
        <v>0.69348424132741704</v>
      </c>
      <c r="L104">
        <v>0.211768938748809</v>
      </c>
      <c r="M104">
        <v>3.2747212382737501</v>
      </c>
      <c r="N104">
        <v>1.0576628497867601E-3</v>
      </c>
      <c r="O104">
        <v>0.54027716944044102</v>
      </c>
      <c r="P104">
        <v>0.17249838358948699</v>
      </c>
      <c r="Q104">
        <v>3.1320709110306502</v>
      </c>
      <c r="R104">
        <v>1.7357794611107E-3</v>
      </c>
      <c r="T104" t="str">
        <f t="shared" si="4"/>
        <v>**</v>
      </c>
      <c r="U104" t="str">
        <f t="shared" si="5"/>
        <v/>
      </c>
      <c r="V104" t="str">
        <f t="shared" si="6"/>
        <v>**</v>
      </c>
      <c r="W104" t="str">
        <f t="shared" si="7"/>
        <v>**</v>
      </c>
    </row>
    <row r="105" spans="1:23" x14ac:dyDescent="0.25">
      <c r="A105">
        <v>104</v>
      </c>
      <c r="B105" t="s">
        <v>375</v>
      </c>
      <c r="C105">
        <v>0.45323959039547501</v>
      </c>
      <c r="D105">
        <v>0.183851580909832</v>
      </c>
      <c r="E105">
        <v>2.4652471746640101</v>
      </c>
      <c r="F105">
        <v>1.3691876363893799E-2</v>
      </c>
      <c r="G105">
        <v>0.66308508755888995</v>
      </c>
      <c r="H105">
        <v>0.265001801354663</v>
      </c>
      <c r="I105">
        <v>2.5021908687762302</v>
      </c>
      <c r="J105">
        <v>1.23427362522366E-2</v>
      </c>
      <c r="K105">
        <v>0.300860578400443</v>
      </c>
      <c r="L105">
        <v>0.255497922970021</v>
      </c>
      <c r="M105">
        <v>1.17754608297049</v>
      </c>
      <c r="N105">
        <v>0.23897761552907301</v>
      </c>
      <c r="O105">
        <v>0.43995111789188202</v>
      </c>
      <c r="P105">
        <v>0.183819848930627</v>
      </c>
      <c r="Q105">
        <v>2.3933820011892002</v>
      </c>
      <c r="R105">
        <v>1.6693850122532199E-2</v>
      </c>
      <c r="T105" t="str">
        <f t="shared" si="4"/>
        <v>*</v>
      </c>
      <c r="U105" t="str">
        <f t="shared" si="5"/>
        <v>*</v>
      </c>
      <c r="V105" t="str">
        <f t="shared" si="6"/>
        <v/>
      </c>
      <c r="W105" t="str">
        <f t="shared" si="7"/>
        <v>*</v>
      </c>
    </row>
    <row r="106" spans="1:23" x14ac:dyDescent="0.25">
      <c r="A106">
        <v>105</v>
      </c>
      <c r="B106" t="s">
        <v>376</v>
      </c>
      <c r="C106">
        <v>0.20612816912774301</v>
      </c>
      <c r="D106">
        <v>0.208652757669018</v>
      </c>
      <c r="E106">
        <v>0.98790052636026604</v>
      </c>
      <c r="F106">
        <v>0.32320136765396301</v>
      </c>
      <c r="G106">
        <v>0.21810202008209201</v>
      </c>
      <c r="H106">
        <v>0.32834249096336099</v>
      </c>
      <c r="I106">
        <v>0.66425158511217197</v>
      </c>
      <c r="J106">
        <v>0.50652930237617</v>
      </c>
      <c r="K106">
        <v>0.21250320991059499</v>
      </c>
      <c r="L106">
        <v>0.27054696032013398</v>
      </c>
      <c r="M106">
        <v>0.78545776178428905</v>
      </c>
      <c r="N106">
        <v>0.432185225766748</v>
      </c>
      <c r="O106">
        <v>0.19263574518315399</v>
      </c>
      <c r="P106">
        <v>0.208622531544392</v>
      </c>
      <c r="Q106">
        <v>0.92336979978676503</v>
      </c>
      <c r="R106">
        <v>0.355814524376459</v>
      </c>
      <c r="T106" t="str">
        <f t="shared" si="4"/>
        <v/>
      </c>
      <c r="U106" t="str">
        <f t="shared" si="5"/>
        <v/>
      </c>
      <c r="V106" t="str">
        <f t="shared" si="6"/>
        <v/>
      </c>
      <c r="W106" t="str">
        <f t="shared" si="7"/>
        <v/>
      </c>
    </row>
    <row r="107" spans="1:23" x14ac:dyDescent="0.25">
      <c r="A107">
        <v>106</v>
      </c>
      <c r="B107" t="s">
        <v>377</v>
      </c>
      <c r="C107">
        <v>0.89864588147788205</v>
      </c>
      <c r="D107">
        <v>0.15775515061313999</v>
      </c>
      <c r="E107">
        <v>5.6964598492356897</v>
      </c>
      <c r="F107" s="1">
        <v>1.22320680970412E-8</v>
      </c>
      <c r="G107">
        <v>0.97041483392338801</v>
      </c>
      <c r="H107">
        <v>0.24075344504422</v>
      </c>
      <c r="I107">
        <v>4.0307412163724203</v>
      </c>
      <c r="J107" s="1">
        <v>5.5601234519841899E-5</v>
      </c>
      <c r="K107">
        <v>0.86370208417163397</v>
      </c>
      <c r="L107">
        <v>0.20906750157515999</v>
      </c>
      <c r="M107">
        <v>4.1312115831696197</v>
      </c>
      <c r="N107" s="1">
        <v>3.6085624488651699E-5</v>
      </c>
      <c r="O107">
        <v>0.88475175325560995</v>
      </c>
      <c r="P107">
        <v>0.15771412555781</v>
      </c>
      <c r="Q107">
        <v>5.6098447119202604</v>
      </c>
      <c r="R107" s="1">
        <v>2.0250824515243201E-8</v>
      </c>
      <c r="T107" t="str">
        <f t="shared" si="4"/>
        <v>***</v>
      </c>
      <c r="U107" t="str">
        <f t="shared" si="5"/>
        <v>***</v>
      </c>
      <c r="V107" t="str">
        <f t="shared" si="6"/>
        <v>***</v>
      </c>
      <c r="W107" t="str">
        <f t="shared" si="7"/>
        <v>***</v>
      </c>
    </row>
    <row r="108" spans="1:23" x14ac:dyDescent="0.25">
      <c r="A108">
        <v>107</v>
      </c>
      <c r="B108" t="s">
        <v>378</v>
      </c>
      <c r="C108">
        <v>0.46070738327169702</v>
      </c>
      <c r="D108">
        <v>0.19532259585767001</v>
      </c>
      <c r="E108">
        <v>2.3586998792879501</v>
      </c>
      <c r="F108">
        <v>1.8339080648009501E-2</v>
      </c>
      <c r="G108">
        <v>0.411182996882</v>
      </c>
      <c r="H108">
        <v>0.31463164991587</v>
      </c>
      <c r="I108">
        <v>1.30687105697074</v>
      </c>
      <c r="J108">
        <v>0.19125650733524999</v>
      </c>
      <c r="K108">
        <v>0.50733540743981098</v>
      </c>
      <c r="L108">
        <v>0.249669422235025</v>
      </c>
      <c r="M108">
        <v>2.0320286036558901</v>
      </c>
      <c r="N108">
        <v>4.21507603183063E-2</v>
      </c>
      <c r="O108">
        <v>0.445782166444462</v>
      </c>
      <c r="P108">
        <v>0.195285848381406</v>
      </c>
      <c r="Q108">
        <v>2.2827161831707299</v>
      </c>
      <c r="R108">
        <v>2.2447091898638201E-2</v>
      </c>
      <c r="T108" t="str">
        <f t="shared" si="4"/>
        <v>*</v>
      </c>
      <c r="U108" t="str">
        <f t="shared" si="5"/>
        <v/>
      </c>
      <c r="V108" t="str">
        <f t="shared" si="6"/>
        <v>*</v>
      </c>
      <c r="W108" t="str">
        <f t="shared" si="7"/>
        <v>*</v>
      </c>
    </row>
    <row r="109" spans="1:23" x14ac:dyDescent="0.25">
      <c r="A109">
        <v>108</v>
      </c>
      <c r="B109" t="s">
        <v>379</v>
      </c>
      <c r="C109">
        <v>0.54409480766303397</v>
      </c>
      <c r="D109">
        <v>0.19250911803081899</v>
      </c>
      <c r="E109">
        <v>2.8263326601284899</v>
      </c>
      <c r="F109">
        <v>4.7084338141736301E-3</v>
      </c>
      <c r="G109">
        <v>0.35741186201638597</v>
      </c>
      <c r="H109">
        <v>0.32891700827313303</v>
      </c>
      <c r="I109">
        <v>1.0866323510993099</v>
      </c>
      <c r="J109">
        <v>0.27719932177731998</v>
      </c>
      <c r="K109">
        <v>0.66838211966082595</v>
      </c>
      <c r="L109">
        <v>0.23854649067289899</v>
      </c>
      <c r="M109">
        <v>2.8018945815360099</v>
      </c>
      <c r="N109">
        <v>5.0803471550944796E-3</v>
      </c>
      <c r="O109">
        <v>0.52930534783088301</v>
      </c>
      <c r="P109">
        <v>0.19247014209242599</v>
      </c>
      <c r="Q109">
        <v>2.7500647221255998</v>
      </c>
      <c r="R109">
        <v>5.9583494654693496E-3</v>
      </c>
      <c r="T109" t="str">
        <f t="shared" si="4"/>
        <v>**</v>
      </c>
      <c r="U109" t="str">
        <f t="shared" si="5"/>
        <v/>
      </c>
      <c r="V109" t="str">
        <f t="shared" si="6"/>
        <v>**</v>
      </c>
      <c r="W109" t="str">
        <f t="shared" si="7"/>
        <v>**</v>
      </c>
    </row>
    <row r="110" spans="1:23" x14ac:dyDescent="0.25">
      <c r="A110">
        <v>109</v>
      </c>
      <c r="B110" t="s">
        <v>380</v>
      </c>
      <c r="C110">
        <v>0.78189752112578104</v>
      </c>
      <c r="D110">
        <v>0.17770656259943801</v>
      </c>
      <c r="E110">
        <v>4.3999361064015803</v>
      </c>
      <c r="F110" s="1">
        <v>1.08282755919658E-5</v>
      </c>
      <c r="G110">
        <v>0.493700347876251</v>
      </c>
      <c r="H110">
        <v>0.31496401129426699</v>
      </c>
      <c r="I110">
        <v>1.56748177624329</v>
      </c>
      <c r="J110">
        <v>0.11700212260634101</v>
      </c>
      <c r="K110">
        <v>0.95971180993003902</v>
      </c>
      <c r="L110">
        <v>0.216982624960499</v>
      </c>
      <c r="M110">
        <v>4.4229892144808902</v>
      </c>
      <c r="N110" s="1">
        <v>9.73446027723694E-6</v>
      </c>
      <c r="O110">
        <v>0.76622205662310405</v>
      </c>
      <c r="P110">
        <v>0.17766231941504301</v>
      </c>
      <c r="Q110">
        <v>4.3128000306756498</v>
      </c>
      <c r="R110" s="1">
        <v>1.6119990720302501E-5</v>
      </c>
      <c r="T110" t="str">
        <f t="shared" si="4"/>
        <v>***</v>
      </c>
      <c r="U110" t="str">
        <f t="shared" si="5"/>
        <v/>
      </c>
      <c r="V110" t="str">
        <f t="shared" si="6"/>
        <v>***</v>
      </c>
      <c r="W110" t="str">
        <f t="shared" si="7"/>
        <v>***</v>
      </c>
    </row>
    <row r="111" spans="1:23" x14ac:dyDescent="0.25">
      <c r="A111">
        <v>110</v>
      </c>
      <c r="B111" t="s">
        <v>381</v>
      </c>
      <c r="C111">
        <v>1.7060457791465899</v>
      </c>
      <c r="D111">
        <v>0.12837054029567899</v>
      </c>
      <c r="E111">
        <v>13.290010116160699</v>
      </c>
      <c r="F111" s="1">
        <v>2.6454244959367501E-40</v>
      </c>
      <c r="G111">
        <v>1.80428576337145</v>
      </c>
      <c r="H111">
        <v>0.19093363018888701</v>
      </c>
      <c r="I111">
        <v>9.4498059958662406</v>
      </c>
      <c r="J111" s="1">
        <v>3.39459276393202E-21</v>
      </c>
      <c r="K111">
        <v>1.65125073927059</v>
      </c>
      <c r="L111">
        <v>0.173607686164091</v>
      </c>
      <c r="M111">
        <v>9.5113918960353807</v>
      </c>
      <c r="N111" s="1">
        <v>1.8812824023496E-21</v>
      </c>
      <c r="O111">
        <v>1.6900612690791399</v>
      </c>
      <c r="P111">
        <v>0.128307949959717</v>
      </c>
      <c r="Q111">
        <v>13.171913896292001</v>
      </c>
      <c r="R111" s="1">
        <v>1.27328435848618E-39</v>
      </c>
      <c r="T111" t="str">
        <f t="shared" si="4"/>
        <v>***</v>
      </c>
      <c r="U111" t="str">
        <f t="shared" si="5"/>
        <v>***</v>
      </c>
      <c r="V111" t="str">
        <f t="shared" si="6"/>
        <v>***</v>
      </c>
      <c r="W111" t="str">
        <f t="shared" si="7"/>
        <v>***</v>
      </c>
    </row>
    <row r="112" spans="1:23" x14ac:dyDescent="0.25">
      <c r="A112">
        <v>111</v>
      </c>
      <c r="B112" t="s">
        <v>382</v>
      </c>
      <c r="C112">
        <v>0.459426935718181</v>
      </c>
      <c r="D112">
        <v>0.22251705649982101</v>
      </c>
      <c r="E112">
        <v>2.0646818852673001</v>
      </c>
      <c r="F112">
        <v>3.8953109673206601E-2</v>
      </c>
      <c r="G112">
        <v>3.8746747503217299E-2</v>
      </c>
      <c r="H112">
        <v>0.41891844701242698</v>
      </c>
      <c r="I112">
        <v>9.2492340166791295E-2</v>
      </c>
      <c r="J112">
        <v>0.92630687679630996</v>
      </c>
      <c r="K112">
        <v>0.701188234622661</v>
      </c>
      <c r="L112">
        <v>0.26474701619424901</v>
      </c>
      <c r="M112">
        <v>2.6485217650505599</v>
      </c>
      <c r="N112">
        <v>8.0844643329732301E-3</v>
      </c>
      <c r="O112">
        <v>0.44354024850486001</v>
      </c>
      <c r="P112">
        <v>0.222479530923542</v>
      </c>
      <c r="Q112">
        <v>1.99362272413855</v>
      </c>
      <c r="R112">
        <v>4.6193300076480398E-2</v>
      </c>
      <c r="T112" t="str">
        <f t="shared" si="4"/>
        <v>*</v>
      </c>
      <c r="U112" t="str">
        <f t="shared" si="5"/>
        <v/>
      </c>
      <c r="V112" t="str">
        <f t="shared" si="6"/>
        <v>**</v>
      </c>
      <c r="W112" t="str">
        <f t="shared" si="7"/>
        <v>*</v>
      </c>
    </row>
    <row r="113" spans="1:23" x14ac:dyDescent="0.25">
      <c r="A113">
        <v>112</v>
      </c>
      <c r="B113" t="s">
        <v>383</v>
      </c>
      <c r="C113">
        <v>0.39947283110795601</v>
      </c>
      <c r="D113">
        <v>0.232635377627849</v>
      </c>
      <c r="E113">
        <v>1.7171628631093201</v>
      </c>
      <c r="F113">
        <v>8.5949418858501297E-2</v>
      </c>
      <c r="G113">
        <v>0.36003855569213</v>
      </c>
      <c r="H113">
        <v>0.36598789590120701</v>
      </c>
      <c r="I113">
        <v>0.98374443451353</v>
      </c>
      <c r="J113">
        <v>0.32524118612357</v>
      </c>
      <c r="K113">
        <v>0.45212465911900601</v>
      </c>
      <c r="L113">
        <v>0.30174296327727801</v>
      </c>
      <c r="M113">
        <v>1.4983768112051701</v>
      </c>
      <c r="N113">
        <v>0.13403537765661</v>
      </c>
      <c r="O113">
        <v>0.38385021522525598</v>
      </c>
      <c r="P113">
        <v>0.23259770700016</v>
      </c>
      <c r="Q113">
        <v>1.65027514748885</v>
      </c>
      <c r="R113">
        <v>9.8886672966128006E-2</v>
      </c>
      <c r="T113" t="str">
        <f t="shared" si="4"/>
        <v>^</v>
      </c>
      <c r="U113" t="str">
        <f t="shared" si="5"/>
        <v/>
      </c>
      <c r="V113" t="str">
        <f t="shared" si="6"/>
        <v/>
      </c>
      <c r="W113" t="str">
        <f t="shared" si="7"/>
        <v>^</v>
      </c>
    </row>
    <row r="114" spans="1:23" x14ac:dyDescent="0.25">
      <c r="A114">
        <v>113</v>
      </c>
      <c r="B114" t="s">
        <v>384</v>
      </c>
      <c r="C114">
        <v>0.54060586990292003</v>
      </c>
      <c r="D114">
        <v>0.22280927019482799</v>
      </c>
      <c r="E114">
        <v>2.4263167750166099</v>
      </c>
      <c r="F114">
        <v>1.52529501256291E-2</v>
      </c>
      <c r="G114">
        <v>0.39203507321622599</v>
      </c>
      <c r="H114">
        <v>0.36615597763271002</v>
      </c>
      <c r="I114">
        <v>1.0706777907896801</v>
      </c>
      <c r="J114">
        <v>0.28431433223605801</v>
      </c>
      <c r="K114">
        <v>0.663275244314667</v>
      </c>
      <c r="L114">
        <v>0.28158818399271901</v>
      </c>
      <c r="M114">
        <v>2.3554796757090402</v>
      </c>
      <c r="N114">
        <v>1.8498808967055799E-2</v>
      </c>
      <c r="O114">
        <v>0.52456601018982296</v>
      </c>
      <c r="P114">
        <v>0.22276803520211899</v>
      </c>
      <c r="Q114">
        <v>2.3547633739906999</v>
      </c>
      <c r="R114">
        <v>1.8534503999028399E-2</v>
      </c>
      <c r="T114" t="str">
        <f t="shared" si="4"/>
        <v>*</v>
      </c>
      <c r="U114" t="str">
        <f t="shared" si="5"/>
        <v/>
      </c>
      <c r="V114" t="str">
        <f t="shared" si="6"/>
        <v>*</v>
      </c>
      <c r="W114" t="str">
        <f t="shared" si="7"/>
        <v>*</v>
      </c>
    </row>
    <row r="115" spans="1:23" x14ac:dyDescent="0.25">
      <c r="A115">
        <v>114</v>
      </c>
      <c r="B115" t="s">
        <v>385</v>
      </c>
      <c r="C115">
        <v>0.31844772126334497</v>
      </c>
      <c r="D115">
        <v>0.25113992419272402</v>
      </c>
      <c r="E115">
        <v>1.2680091478365201</v>
      </c>
      <c r="F115">
        <v>0.204794683772792</v>
      </c>
      <c r="G115">
        <v>0.13381210615351499</v>
      </c>
      <c r="H115">
        <v>0.41932633014802401</v>
      </c>
      <c r="I115">
        <v>0.31911210084584701</v>
      </c>
      <c r="J115">
        <v>0.74964150786169503</v>
      </c>
      <c r="K115">
        <v>0.46406338646556899</v>
      </c>
      <c r="L115">
        <v>0.31449415438614903</v>
      </c>
      <c r="M115">
        <v>1.4755866841829199</v>
      </c>
      <c r="N115">
        <v>0.140054881959015</v>
      </c>
      <c r="O115">
        <v>0.30153961187716899</v>
      </c>
      <c r="P115">
        <v>0.25109968159045698</v>
      </c>
      <c r="Q115">
        <v>1.20087612205331</v>
      </c>
      <c r="R115">
        <v>0.229799257920109</v>
      </c>
      <c r="T115" t="str">
        <f t="shared" si="4"/>
        <v/>
      </c>
      <c r="U115" t="str">
        <f t="shared" si="5"/>
        <v/>
      </c>
      <c r="V115" t="str">
        <f t="shared" si="6"/>
        <v/>
      </c>
      <c r="W115" t="str">
        <f t="shared" si="7"/>
        <v/>
      </c>
    </row>
    <row r="116" spans="1:23" x14ac:dyDescent="0.25">
      <c r="A116">
        <v>115</v>
      </c>
      <c r="B116" t="s">
        <v>386</v>
      </c>
      <c r="C116">
        <v>1.04525966451154</v>
      </c>
      <c r="D116">
        <v>0.18619058410520301</v>
      </c>
      <c r="E116">
        <v>5.6139233330990699</v>
      </c>
      <c r="F116" s="1">
        <v>1.9778987573309999E-8</v>
      </c>
      <c r="G116">
        <v>1.0365090529215599</v>
      </c>
      <c r="H116">
        <v>0.28430672122612899</v>
      </c>
      <c r="I116">
        <v>3.6457423463343099</v>
      </c>
      <c r="J116">
        <v>2.6662101265583301E-4</v>
      </c>
      <c r="K116">
        <v>1.08115786380208</v>
      </c>
      <c r="L116">
        <v>0.24669889864003899</v>
      </c>
      <c r="M116">
        <v>4.3824997588643697</v>
      </c>
      <c r="N116" s="1">
        <v>1.1732529591098399E-5</v>
      </c>
      <c r="O116">
        <v>1.0276226869196501</v>
      </c>
      <c r="P116">
        <v>0.18613726782925699</v>
      </c>
      <c r="Q116">
        <v>5.5207788257764703</v>
      </c>
      <c r="R116" s="1">
        <v>3.3750037897222299E-8</v>
      </c>
      <c r="T116" t="str">
        <f t="shared" si="4"/>
        <v>***</v>
      </c>
      <c r="U116" t="str">
        <f t="shared" si="5"/>
        <v>***</v>
      </c>
      <c r="V116" t="str">
        <f t="shared" si="6"/>
        <v>***</v>
      </c>
      <c r="W116" t="str">
        <f t="shared" si="7"/>
        <v>***</v>
      </c>
    </row>
    <row r="117" spans="1:23" x14ac:dyDescent="0.25">
      <c r="A117">
        <v>116</v>
      </c>
      <c r="B117" t="s">
        <v>387</v>
      </c>
      <c r="C117">
        <v>0.46734399848374603</v>
      </c>
      <c r="D117">
        <v>0.24494156279173601</v>
      </c>
      <c r="E117">
        <v>1.9079816147050199</v>
      </c>
      <c r="F117">
        <v>5.6393592578575999E-2</v>
      </c>
      <c r="G117">
        <v>0.83290207502316704</v>
      </c>
      <c r="H117">
        <v>0.31705703694819598</v>
      </c>
      <c r="I117">
        <v>2.6269786756357498</v>
      </c>
      <c r="J117">
        <v>8.6146732464965192E-3</v>
      </c>
      <c r="K117">
        <v>0.103910193644719</v>
      </c>
      <c r="L117">
        <v>0.38882648450325002</v>
      </c>
      <c r="M117">
        <v>0.26724052446548502</v>
      </c>
      <c r="N117">
        <v>0.789283976365453</v>
      </c>
      <c r="O117">
        <v>0.45010227447430401</v>
      </c>
      <c r="P117">
        <v>0.24489959291015001</v>
      </c>
      <c r="Q117">
        <v>1.8379053600119299</v>
      </c>
      <c r="R117">
        <v>6.6076352160386598E-2</v>
      </c>
      <c r="T117" t="str">
        <f t="shared" si="4"/>
        <v>^</v>
      </c>
      <c r="U117" t="str">
        <f t="shared" si="5"/>
        <v>**</v>
      </c>
      <c r="V117" t="str">
        <f t="shared" si="6"/>
        <v/>
      </c>
      <c r="W117" t="str">
        <f t="shared" si="7"/>
        <v>^</v>
      </c>
    </row>
    <row r="118" spans="1:23" x14ac:dyDescent="0.25">
      <c r="A118">
        <v>117</v>
      </c>
      <c r="B118" t="s">
        <v>388</v>
      </c>
      <c r="C118">
        <v>0.71872284484267401</v>
      </c>
      <c r="D118">
        <v>0.223572526796051</v>
      </c>
      <c r="E118">
        <v>3.2147189779641998</v>
      </c>
      <c r="F118">
        <v>1.3057228193546701E-3</v>
      </c>
      <c r="G118">
        <v>0.68084287211012395</v>
      </c>
      <c r="H118">
        <v>0.347656302056223</v>
      </c>
      <c r="I118">
        <v>1.9583792040681001</v>
      </c>
      <c r="J118">
        <v>5.01855331272456E-2</v>
      </c>
      <c r="K118">
        <v>0.77769541254359098</v>
      </c>
      <c r="L118">
        <v>0.29235233993371501</v>
      </c>
      <c r="M118">
        <v>2.6601306243005198</v>
      </c>
      <c r="N118">
        <v>7.81103515707594E-3</v>
      </c>
      <c r="O118">
        <v>0.70102635763069698</v>
      </c>
      <c r="P118">
        <v>0.22352636062596401</v>
      </c>
      <c r="Q118">
        <v>3.13621335607818</v>
      </c>
      <c r="R118">
        <v>1.71144647257436E-3</v>
      </c>
      <c r="T118" t="str">
        <f t="shared" si="4"/>
        <v>**</v>
      </c>
      <c r="U118" t="str">
        <f t="shared" si="5"/>
        <v>^</v>
      </c>
      <c r="V118" t="str">
        <f t="shared" si="6"/>
        <v>**</v>
      </c>
      <c r="W118" t="str">
        <f t="shared" si="7"/>
        <v>**</v>
      </c>
    </row>
    <row r="119" spans="1:23" x14ac:dyDescent="0.25">
      <c r="A119">
        <v>118</v>
      </c>
      <c r="B119" t="s">
        <v>389</v>
      </c>
      <c r="C119">
        <v>0.56016593051264296</v>
      </c>
      <c r="D119">
        <v>0.245289357759675</v>
      </c>
      <c r="E119">
        <v>2.2836943911014398</v>
      </c>
      <c r="F119">
        <v>2.23894979283778E-2</v>
      </c>
      <c r="G119">
        <v>0.72435142125512697</v>
      </c>
      <c r="H119">
        <v>0.34794317250287798</v>
      </c>
      <c r="I119">
        <v>2.0818095554070299</v>
      </c>
      <c r="J119">
        <v>3.7359868608677897E-2</v>
      </c>
      <c r="K119">
        <v>0.44977863434648302</v>
      </c>
      <c r="L119">
        <v>0.34611425484750102</v>
      </c>
      <c r="M119">
        <v>1.29950913043052</v>
      </c>
      <c r="N119">
        <v>0.193769262109178</v>
      </c>
      <c r="O119">
        <v>0.54409208206860404</v>
      </c>
      <c r="P119">
        <v>0.24524327505558599</v>
      </c>
      <c r="Q119">
        <v>2.2185810475140801</v>
      </c>
      <c r="R119">
        <v>2.6515240110750099E-2</v>
      </c>
      <c r="T119" t="str">
        <f t="shared" si="4"/>
        <v>*</v>
      </c>
      <c r="U119" t="str">
        <f t="shared" si="5"/>
        <v>*</v>
      </c>
      <c r="V119" t="str">
        <f t="shared" si="6"/>
        <v/>
      </c>
      <c r="W119" t="str">
        <f t="shared" si="7"/>
        <v>*</v>
      </c>
    </row>
    <row r="120" spans="1:23" x14ac:dyDescent="0.25">
      <c r="A120">
        <v>119</v>
      </c>
      <c r="B120" t="s">
        <v>390</v>
      </c>
      <c r="C120">
        <v>0.60007262874505796</v>
      </c>
      <c r="D120">
        <v>0.24546395408789801</v>
      </c>
      <c r="E120">
        <v>2.4446466324345901</v>
      </c>
      <c r="F120">
        <v>1.4499412703406199E-2</v>
      </c>
      <c r="G120">
        <v>0.35549104462102799</v>
      </c>
      <c r="H120">
        <v>0.42043339974079003</v>
      </c>
      <c r="I120">
        <v>0.84553473829671699</v>
      </c>
      <c r="J120">
        <v>0.39781234569658203</v>
      </c>
      <c r="K120">
        <v>0.78148267733203602</v>
      </c>
      <c r="L120">
        <v>0.30367443223308699</v>
      </c>
      <c r="M120">
        <v>2.5734227000454402</v>
      </c>
      <c r="N120">
        <v>1.0069813833575801E-2</v>
      </c>
      <c r="O120">
        <v>0.58310348452851901</v>
      </c>
      <c r="P120">
        <v>0.245412933659445</v>
      </c>
      <c r="Q120">
        <v>2.3760095926227001</v>
      </c>
      <c r="R120">
        <v>1.7501007828863501E-2</v>
      </c>
      <c r="T120" t="str">
        <f t="shared" si="4"/>
        <v>*</v>
      </c>
      <c r="U120" t="str">
        <f t="shared" si="5"/>
        <v/>
      </c>
      <c r="V120" t="str">
        <f t="shared" si="6"/>
        <v>*</v>
      </c>
      <c r="W120" t="str">
        <f t="shared" si="7"/>
        <v>*</v>
      </c>
    </row>
    <row r="121" spans="1:23" x14ac:dyDescent="0.25">
      <c r="A121">
        <v>120</v>
      </c>
      <c r="B121" t="s">
        <v>391</v>
      </c>
      <c r="C121">
        <v>1.6243527000303899</v>
      </c>
      <c r="D121">
        <v>0.164776071398023</v>
      </c>
      <c r="E121">
        <v>9.8579404536639696</v>
      </c>
      <c r="F121" s="1">
        <v>6.3335153244310501E-23</v>
      </c>
      <c r="G121">
        <v>1.91320589214846</v>
      </c>
      <c r="H121">
        <v>0.225103623281764</v>
      </c>
      <c r="I121">
        <v>8.4992229989727299</v>
      </c>
      <c r="J121" s="1">
        <v>1.90863930927086E-17</v>
      </c>
      <c r="K121">
        <v>1.38076130864625</v>
      </c>
      <c r="L121">
        <v>0.24343567174898301</v>
      </c>
      <c r="M121">
        <v>5.6719760860273798</v>
      </c>
      <c r="N121" s="1">
        <v>1.4115968530017999E-8</v>
      </c>
      <c r="O121">
        <v>1.60684214062214</v>
      </c>
      <c r="P121">
        <v>0.16469304217792899</v>
      </c>
      <c r="Q121">
        <v>9.7565878884315804</v>
      </c>
      <c r="R121" s="1">
        <v>1.7287381159123799E-22</v>
      </c>
      <c r="T121" t="str">
        <f t="shared" si="4"/>
        <v>***</v>
      </c>
      <c r="U121" t="str">
        <f t="shared" si="5"/>
        <v>***</v>
      </c>
      <c r="V121" t="str">
        <f t="shared" si="6"/>
        <v>***</v>
      </c>
      <c r="W121" t="str">
        <f t="shared" si="7"/>
        <v>***</v>
      </c>
    </row>
    <row r="122" spans="1:23" x14ac:dyDescent="0.25">
      <c r="A122">
        <v>121</v>
      </c>
      <c r="B122" t="s">
        <v>392</v>
      </c>
      <c r="C122">
        <v>0.41154524324282099</v>
      </c>
      <c r="D122">
        <v>0.28628005908614401</v>
      </c>
      <c r="E122">
        <v>1.4375616819297301</v>
      </c>
      <c r="F122">
        <v>0.15055845967176801</v>
      </c>
      <c r="G122">
        <v>0.50128384317821095</v>
      </c>
      <c r="H122">
        <v>0.42142889525445199</v>
      </c>
      <c r="I122">
        <v>1.1894861715059799</v>
      </c>
      <c r="J122">
        <v>0.234248409457356</v>
      </c>
      <c r="K122">
        <v>0.371600970576554</v>
      </c>
      <c r="L122">
        <v>0.39025840924620497</v>
      </c>
      <c r="M122">
        <v>0.95219209060558496</v>
      </c>
      <c r="N122">
        <v>0.340999571540191</v>
      </c>
      <c r="O122">
        <v>0.395154545829633</v>
      </c>
      <c r="P122">
        <v>0.28622417042718501</v>
      </c>
      <c r="Q122">
        <v>1.3805771372832401</v>
      </c>
      <c r="R122">
        <v>0.167409016993115</v>
      </c>
      <c r="T122" t="str">
        <f t="shared" si="4"/>
        <v/>
      </c>
      <c r="U122" t="str">
        <f t="shared" si="5"/>
        <v/>
      </c>
      <c r="V122" t="str">
        <f t="shared" si="6"/>
        <v/>
      </c>
      <c r="W122" t="str">
        <f t="shared" si="7"/>
        <v/>
      </c>
    </row>
    <row r="123" spans="1:23" x14ac:dyDescent="0.25">
      <c r="A123">
        <v>122</v>
      </c>
      <c r="B123" t="s">
        <v>393</v>
      </c>
      <c r="C123">
        <v>1.1379363428340199</v>
      </c>
      <c r="D123">
        <v>0.21257590179503499</v>
      </c>
      <c r="E123">
        <v>5.3530825141751697</v>
      </c>
      <c r="F123" s="1">
        <v>8.6468394078422403E-8</v>
      </c>
      <c r="G123">
        <v>1.5228736460144701</v>
      </c>
      <c r="H123">
        <v>0.27924672931475297</v>
      </c>
      <c r="I123">
        <v>5.4535057572615804</v>
      </c>
      <c r="J123" s="1">
        <v>4.9386346290519001E-8</v>
      </c>
      <c r="K123">
        <v>0.77513613649769497</v>
      </c>
      <c r="L123">
        <v>0.33119270511487198</v>
      </c>
      <c r="M123">
        <v>2.34043843516675</v>
      </c>
      <c r="N123">
        <v>1.92611137108149E-2</v>
      </c>
      <c r="O123">
        <v>1.12080290142983</v>
      </c>
      <c r="P123">
        <v>0.21250466742476601</v>
      </c>
      <c r="Q123">
        <v>5.2742507494647599</v>
      </c>
      <c r="R123" s="1">
        <v>1.33299548024073E-7</v>
      </c>
      <c r="T123" t="str">
        <f t="shared" si="4"/>
        <v>***</v>
      </c>
      <c r="U123" t="str">
        <f t="shared" si="5"/>
        <v>***</v>
      </c>
      <c r="V123" t="str">
        <f t="shared" si="6"/>
        <v>*</v>
      </c>
      <c r="W123" t="str">
        <f t="shared" si="7"/>
        <v>***</v>
      </c>
    </row>
    <row r="124" spans="1:23" x14ac:dyDescent="0.25">
      <c r="A124">
        <v>123</v>
      </c>
      <c r="B124" t="s">
        <v>394</v>
      </c>
      <c r="C124">
        <v>0.25905706207659601</v>
      </c>
      <c r="D124">
        <v>0.32443839605660701</v>
      </c>
      <c r="E124">
        <v>0.79847843296388699</v>
      </c>
      <c r="F124">
        <v>0.424592903826018</v>
      </c>
      <c r="G124">
        <v>0.812055971579284</v>
      </c>
      <c r="H124">
        <v>0.39306530342320001</v>
      </c>
      <c r="I124">
        <v>2.0659568893695299</v>
      </c>
      <c r="J124">
        <v>3.8832550408206601E-2</v>
      </c>
      <c r="K124">
        <v>-0.401825255896197</v>
      </c>
      <c r="L124">
        <v>0.58566037969132601</v>
      </c>
      <c r="M124">
        <v>-0.68610626538879005</v>
      </c>
      <c r="N124">
        <v>0.49264610028281802</v>
      </c>
      <c r="O124">
        <v>0.24120770393131299</v>
      </c>
      <c r="P124">
        <v>0.324387188549984</v>
      </c>
      <c r="Q124">
        <v>0.743579624736462</v>
      </c>
      <c r="R124">
        <v>0.45713083363278101</v>
      </c>
      <c r="T124" t="str">
        <f t="shared" si="4"/>
        <v/>
      </c>
      <c r="U124" t="str">
        <f t="shared" si="5"/>
        <v>*</v>
      </c>
      <c r="V124" t="str">
        <f t="shared" si="6"/>
        <v/>
      </c>
      <c r="W124" t="str">
        <f t="shared" si="7"/>
        <v/>
      </c>
    </row>
    <row r="125" spans="1:23" x14ac:dyDescent="0.25">
      <c r="A125">
        <v>124</v>
      </c>
      <c r="B125" t="s">
        <v>395</v>
      </c>
      <c r="C125">
        <v>0.56371193769890304</v>
      </c>
      <c r="D125">
        <v>0.28686323024802202</v>
      </c>
      <c r="E125">
        <v>1.9650895557841901</v>
      </c>
      <c r="F125">
        <v>4.9403873217353102E-2</v>
      </c>
      <c r="G125">
        <v>-1.01519948253414E-2</v>
      </c>
      <c r="H125">
        <v>0.58742223145828298</v>
      </c>
      <c r="I125">
        <v>-1.7282278881647E-2</v>
      </c>
      <c r="J125">
        <v>0.98621142289710995</v>
      </c>
      <c r="K125">
        <v>0.85709417228935403</v>
      </c>
      <c r="L125">
        <v>0.331683568372733</v>
      </c>
      <c r="M125">
        <v>2.5840718504517</v>
      </c>
      <c r="N125">
        <v>9.7641450885075105E-3</v>
      </c>
      <c r="O125">
        <v>0.54539801644785102</v>
      </c>
      <c r="P125">
        <v>0.286803661186461</v>
      </c>
      <c r="Q125">
        <v>1.90164244832729</v>
      </c>
      <c r="R125">
        <v>5.7217914523151003E-2</v>
      </c>
      <c r="T125" t="str">
        <f t="shared" si="4"/>
        <v>*</v>
      </c>
      <c r="U125" t="str">
        <f t="shared" si="5"/>
        <v/>
      </c>
      <c r="V125" t="str">
        <f t="shared" si="6"/>
        <v>**</v>
      </c>
      <c r="W125" t="str">
        <f t="shared" si="7"/>
        <v>^</v>
      </c>
    </row>
    <row r="126" spans="1:23" x14ac:dyDescent="0.25">
      <c r="A126">
        <v>125</v>
      </c>
      <c r="B126" t="s">
        <v>396</v>
      </c>
      <c r="C126">
        <v>0.43432679578900701</v>
      </c>
      <c r="D126">
        <v>0.31041341576895298</v>
      </c>
      <c r="E126">
        <v>1.39918822359239</v>
      </c>
      <c r="F126">
        <v>0.16175654707607701</v>
      </c>
      <c r="G126">
        <v>0.72769528140287598</v>
      </c>
      <c r="H126">
        <v>0.42266142592918698</v>
      </c>
      <c r="I126">
        <v>1.72169788100037</v>
      </c>
      <c r="J126">
        <v>8.5124261397977796E-2</v>
      </c>
      <c r="K126">
        <v>0.19469772119977</v>
      </c>
      <c r="L126">
        <v>0.45839058581412401</v>
      </c>
      <c r="M126">
        <v>0.42474197163970401</v>
      </c>
      <c r="N126">
        <v>0.67102478353120798</v>
      </c>
      <c r="O126">
        <v>0.41701475239040903</v>
      </c>
      <c r="P126">
        <v>0.31035530974512099</v>
      </c>
      <c r="Q126">
        <v>1.3436688185965999</v>
      </c>
      <c r="R126">
        <v>0.179055504734973</v>
      </c>
      <c r="T126" t="str">
        <f t="shared" si="4"/>
        <v/>
      </c>
      <c r="U126" t="str">
        <f t="shared" si="5"/>
        <v>^</v>
      </c>
      <c r="V126" t="str">
        <f t="shared" si="6"/>
        <v/>
      </c>
      <c r="W126" t="str">
        <f t="shared" si="7"/>
        <v/>
      </c>
    </row>
    <row r="127" spans="1:23" x14ac:dyDescent="0.25">
      <c r="A127">
        <v>126</v>
      </c>
      <c r="B127" t="s">
        <v>397</v>
      </c>
      <c r="C127">
        <v>0.98841104767528198</v>
      </c>
      <c r="D127">
        <v>0.247299127486416</v>
      </c>
      <c r="E127">
        <v>3.99682383727608</v>
      </c>
      <c r="F127" s="1">
        <v>6.4198038637006894E-5</v>
      </c>
      <c r="G127">
        <v>1.31223015919675</v>
      </c>
      <c r="H127">
        <v>0.33522516385284001</v>
      </c>
      <c r="I127">
        <v>3.9144739139356601</v>
      </c>
      <c r="J127" s="1">
        <v>9.0601531695289503E-5</v>
      </c>
      <c r="K127">
        <v>0.71668655139378601</v>
      </c>
      <c r="L127">
        <v>0.36792158422224203</v>
      </c>
      <c r="M127">
        <v>1.94793288061315</v>
      </c>
      <c r="N127">
        <v>5.1422994841610302E-2</v>
      </c>
      <c r="O127">
        <v>0.97022156962805595</v>
      </c>
      <c r="P127">
        <v>0.24722225337731599</v>
      </c>
      <c r="Q127">
        <v>3.9244912477489802</v>
      </c>
      <c r="R127" s="1">
        <v>8.6913218964189106E-5</v>
      </c>
      <c r="T127" t="str">
        <f t="shared" si="4"/>
        <v>***</v>
      </c>
      <c r="U127" t="str">
        <f t="shared" si="5"/>
        <v>***</v>
      </c>
      <c r="V127" t="str">
        <f t="shared" si="6"/>
        <v>^</v>
      </c>
      <c r="W127" t="str">
        <f t="shared" si="7"/>
        <v>***</v>
      </c>
    </row>
    <row r="128" spans="1:23" x14ac:dyDescent="0.25">
      <c r="A128">
        <v>127</v>
      </c>
      <c r="B128" t="s">
        <v>398</v>
      </c>
      <c r="C128">
        <v>0.20618049313157899</v>
      </c>
      <c r="D128">
        <v>0.36148759215399001</v>
      </c>
      <c r="E128">
        <v>0.57036672241781505</v>
      </c>
      <c r="F128">
        <v>0.56842899511638501</v>
      </c>
      <c r="G128">
        <v>0.145300859478907</v>
      </c>
      <c r="H128">
        <v>0.588097575763041</v>
      </c>
      <c r="I128">
        <v>0.24706930527707499</v>
      </c>
      <c r="J128">
        <v>0.80485458828006395</v>
      </c>
      <c r="K128">
        <v>0.270577166790264</v>
      </c>
      <c r="L128">
        <v>0.45881806675597298</v>
      </c>
      <c r="M128">
        <v>0.58972648724003596</v>
      </c>
      <c r="N128">
        <v>0.55537403447563005</v>
      </c>
      <c r="O128">
        <v>0.187506290413187</v>
      </c>
      <c r="P128">
        <v>0.36143294606302701</v>
      </c>
      <c r="Q128">
        <v>0.51878582861809597</v>
      </c>
      <c r="R128">
        <v>0.60391010136472401</v>
      </c>
      <c r="T128" t="str">
        <f t="shared" si="4"/>
        <v/>
      </c>
      <c r="U128" t="str">
        <f t="shared" si="5"/>
        <v/>
      </c>
      <c r="V128" t="str">
        <f t="shared" si="6"/>
        <v/>
      </c>
      <c r="W128" t="str">
        <f t="shared" si="7"/>
        <v/>
      </c>
    </row>
    <row r="129" spans="1:23" x14ac:dyDescent="0.25">
      <c r="A129">
        <v>128</v>
      </c>
      <c r="B129" t="s">
        <v>399</v>
      </c>
      <c r="C129">
        <v>0.65713797614693203</v>
      </c>
      <c r="D129">
        <v>0.29855352579789401</v>
      </c>
      <c r="E129">
        <v>2.2010725694520299</v>
      </c>
      <c r="F129">
        <v>2.7730886824111001E-2</v>
      </c>
      <c r="G129">
        <v>1.05497882128141</v>
      </c>
      <c r="H129">
        <v>0.39463950100179601</v>
      </c>
      <c r="I129">
        <v>2.6732722360618699</v>
      </c>
      <c r="J129">
        <v>7.5115265038854604E-3</v>
      </c>
      <c r="K129">
        <v>0.30397488154907198</v>
      </c>
      <c r="L129">
        <v>0.45900008710636397</v>
      </c>
      <c r="M129">
        <v>0.662254518218931</v>
      </c>
      <c r="N129">
        <v>0.50780811984666996</v>
      </c>
      <c r="O129">
        <v>0.63777645460687904</v>
      </c>
      <c r="P129">
        <v>0.29848578298357598</v>
      </c>
      <c r="Q129">
        <v>2.1367063055126199</v>
      </c>
      <c r="R129">
        <v>3.2621886830303502E-2</v>
      </c>
      <c r="T129" t="str">
        <f t="shared" si="4"/>
        <v>*</v>
      </c>
      <c r="U129" t="str">
        <f t="shared" si="5"/>
        <v>**</v>
      </c>
      <c r="V129" t="str">
        <f t="shared" si="6"/>
        <v/>
      </c>
      <c r="W129" t="str">
        <f t="shared" si="7"/>
        <v>*</v>
      </c>
    </row>
    <row r="130" spans="1:23" x14ac:dyDescent="0.25">
      <c r="A130">
        <v>129</v>
      </c>
      <c r="B130" t="s">
        <v>400</v>
      </c>
      <c r="C130">
        <v>0.69162045703470298</v>
      </c>
      <c r="D130">
        <v>0.29877193940165803</v>
      </c>
      <c r="E130">
        <v>2.3148775565061199</v>
      </c>
      <c r="F130">
        <v>2.06196339457086E-2</v>
      </c>
      <c r="G130">
        <v>1.09921554379773</v>
      </c>
      <c r="H130">
        <v>0.39513657235613098</v>
      </c>
      <c r="I130">
        <v>2.78186232482429</v>
      </c>
      <c r="J130">
        <v>5.4047962629106801E-3</v>
      </c>
      <c r="K130">
        <v>0.32861394571659303</v>
      </c>
      <c r="L130">
        <v>0.45919091743441598</v>
      </c>
      <c r="M130">
        <v>0.71563685874411298</v>
      </c>
      <c r="N130">
        <v>0.47421560811420299</v>
      </c>
      <c r="O130">
        <v>0.671470055456587</v>
      </c>
      <c r="P130">
        <v>0.29870058852171899</v>
      </c>
      <c r="Q130">
        <v>2.2479703129468902</v>
      </c>
      <c r="R130">
        <v>2.4578082990602299E-2</v>
      </c>
      <c r="T130" t="str">
        <f t="shared" si="4"/>
        <v>*</v>
      </c>
      <c r="U130" t="str">
        <f t="shared" si="5"/>
        <v>**</v>
      </c>
      <c r="V130" t="str">
        <f t="shared" si="6"/>
        <v/>
      </c>
      <c r="W130" t="str">
        <f t="shared" si="7"/>
        <v>*</v>
      </c>
    </row>
    <row r="131" spans="1:23" x14ac:dyDescent="0.25">
      <c r="A131">
        <v>130</v>
      </c>
      <c r="B131" t="s">
        <v>401</v>
      </c>
      <c r="C131">
        <v>1.0350715230033101</v>
      </c>
      <c r="D131">
        <v>0.26192312324297001</v>
      </c>
      <c r="E131">
        <v>3.95181422009516</v>
      </c>
      <c r="F131" s="1">
        <v>7.7560944840855995E-5</v>
      </c>
      <c r="G131">
        <v>1.4228054444467</v>
      </c>
      <c r="H131">
        <v>0.35330307309211401</v>
      </c>
      <c r="I131">
        <v>4.0271527558316498</v>
      </c>
      <c r="J131" s="1">
        <v>5.6456356188683003E-5</v>
      </c>
      <c r="K131">
        <v>0.70987619000296798</v>
      </c>
      <c r="L131">
        <v>0.39242526252472298</v>
      </c>
      <c r="M131">
        <v>1.8089462065614199</v>
      </c>
      <c r="N131">
        <v>7.0459360929393394E-2</v>
      </c>
      <c r="O131">
        <v>1.0160755243861299</v>
      </c>
      <c r="P131">
        <v>0.26184687006620999</v>
      </c>
      <c r="Q131">
        <v>3.8804188269625199</v>
      </c>
      <c r="R131">
        <v>1.04276743140148E-4</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402</v>
      </c>
      <c r="C132">
        <v>0.49993767773995001</v>
      </c>
      <c r="D132">
        <v>0.34251621415246097</v>
      </c>
      <c r="E132">
        <v>1.4596029533288499</v>
      </c>
      <c r="F132">
        <v>0.14439922712223399</v>
      </c>
      <c r="G132">
        <v>0.88808735781245896</v>
      </c>
      <c r="H132">
        <v>0.46272066602096301</v>
      </c>
      <c r="I132">
        <v>1.9192731663561</v>
      </c>
      <c r="J132">
        <v>5.4949772117174299E-2</v>
      </c>
      <c r="K132">
        <v>0.183227961952175</v>
      </c>
      <c r="L132">
        <v>0.51111696690749597</v>
      </c>
      <c r="M132">
        <v>0.35848538361149102</v>
      </c>
      <c r="N132">
        <v>0.71998010424716696</v>
      </c>
      <c r="O132">
        <v>0.48111886324470898</v>
      </c>
      <c r="P132">
        <v>0.342453954915168</v>
      </c>
      <c r="Q132">
        <v>1.4049154823278101</v>
      </c>
      <c r="R132">
        <v>0.160046412137855</v>
      </c>
      <c r="T132" t="str">
        <f t="shared" si="8"/>
        <v/>
      </c>
      <c r="U132" t="str">
        <f t="shared" si="9"/>
        <v>^</v>
      </c>
      <c r="V132" t="str">
        <f t="shared" si="10"/>
        <v/>
      </c>
      <c r="W132" t="str">
        <f t="shared" si="11"/>
        <v/>
      </c>
    </row>
    <row r="133" spans="1:23" x14ac:dyDescent="0.25">
      <c r="A133">
        <v>132</v>
      </c>
      <c r="B133" t="s">
        <v>403</v>
      </c>
      <c r="C133">
        <v>-6.5064456042310495E-2</v>
      </c>
      <c r="D133">
        <v>0.45414225137839997</v>
      </c>
      <c r="E133">
        <v>-0.143268889527078</v>
      </c>
      <c r="F133">
        <v>0.886077824892888</v>
      </c>
      <c r="G133">
        <v>-3.13132352528827E-3</v>
      </c>
      <c r="H133">
        <v>0.71706523782031195</v>
      </c>
      <c r="I133">
        <v>-4.3668600290911602E-3</v>
      </c>
      <c r="J133">
        <v>0.99651576087736804</v>
      </c>
      <c r="K133">
        <v>-8.3072664060725707E-2</v>
      </c>
      <c r="L133">
        <v>0.58707588216362705</v>
      </c>
      <c r="M133">
        <v>-0.14150243023877401</v>
      </c>
      <c r="N133">
        <v>0.88747304030819396</v>
      </c>
      <c r="O133">
        <v>-8.4927363455325297E-2</v>
      </c>
      <c r="P133">
        <v>0.45409352960496702</v>
      </c>
      <c r="Q133">
        <v>-0.18702614751900701</v>
      </c>
      <c r="R133">
        <v>0.85164013189714405</v>
      </c>
      <c r="T133" t="str">
        <f t="shared" si="8"/>
        <v/>
      </c>
      <c r="U133" t="str">
        <f t="shared" si="9"/>
        <v/>
      </c>
      <c r="V133" t="str">
        <f t="shared" si="10"/>
        <v/>
      </c>
      <c r="W133" t="str">
        <f t="shared" si="11"/>
        <v/>
      </c>
    </row>
    <row r="134" spans="1:23" x14ac:dyDescent="0.25">
      <c r="A134">
        <v>133</v>
      </c>
      <c r="B134" t="s">
        <v>404</v>
      </c>
      <c r="C134">
        <v>0.76828922358460305</v>
      </c>
      <c r="D134">
        <v>0.31197746592638098</v>
      </c>
      <c r="E134">
        <v>2.4626433236235798</v>
      </c>
      <c r="F134">
        <v>1.3791703872442501E-2</v>
      </c>
      <c r="G134">
        <v>0.73230132254093605</v>
      </c>
      <c r="H134">
        <v>0.51431251575098103</v>
      </c>
      <c r="I134">
        <v>1.42384503607044</v>
      </c>
      <c r="J134">
        <v>0.15449133551583999</v>
      </c>
      <c r="K134">
        <v>0.81207342059272203</v>
      </c>
      <c r="L134">
        <v>0.39311649757232597</v>
      </c>
      <c r="M134">
        <v>2.0657322335939798</v>
      </c>
      <c r="N134">
        <v>3.8853769919924203E-2</v>
      </c>
      <c r="O134">
        <v>0.747982790111691</v>
      </c>
      <c r="P134">
        <v>0.31190701104823498</v>
      </c>
      <c r="Q134">
        <v>2.39809546953729</v>
      </c>
      <c r="R134">
        <v>1.6480569177716901E-2</v>
      </c>
      <c r="T134" t="str">
        <f t="shared" si="8"/>
        <v>*</v>
      </c>
      <c r="U134" t="str">
        <f t="shared" si="9"/>
        <v/>
      </c>
      <c r="V134" t="str">
        <f t="shared" si="10"/>
        <v>*</v>
      </c>
      <c r="W134" t="str">
        <f t="shared" si="11"/>
        <v>*</v>
      </c>
    </row>
    <row r="135" spans="1:23" x14ac:dyDescent="0.25">
      <c r="A135">
        <v>134</v>
      </c>
      <c r="B135" t="s">
        <v>405</v>
      </c>
      <c r="C135">
        <v>0.19107821627564001</v>
      </c>
      <c r="D135">
        <v>0.41610285806872999</v>
      </c>
      <c r="E135">
        <v>0.45920909354599598</v>
      </c>
      <c r="F135">
        <v>0.64608402101788898</v>
      </c>
      <c r="G135">
        <v>0.46752310881581699</v>
      </c>
      <c r="H135">
        <v>0.58994126141859404</v>
      </c>
      <c r="I135">
        <v>0.79249094679628596</v>
      </c>
      <c r="J135">
        <v>0.42807446847824099</v>
      </c>
      <c r="K135">
        <v>-3.7708136512115101E-3</v>
      </c>
      <c r="L135">
        <v>0.58743925647402195</v>
      </c>
      <c r="M135">
        <v>-6.4190699032356299E-3</v>
      </c>
      <c r="N135">
        <v>0.99487835840192995</v>
      </c>
      <c r="O135">
        <v>0.171960865470518</v>
      </c>
      <c r="P135">
        <v>0.41605221538425702</v>
      </c>
      <c r="Q135">
        <v>0.413315586630631</v>
      </c>
      <c r="R135">
        <v>0.67937541164469595</v>
      </c>
      <c r="T135" t="str">
        <f t="shared" si="8"/>
        <v/>
      </c>
      <c r="U135" t="str">
        <f t="shared" si="9"/>
        <v/>
      </c>
      <c r="V135" t="str">
        <f t="shared" si="10"/>
        <v/>
      </c>
      <c r="W135" t="str">
        <f t="shared" si="11"/>
        <v/>
      </c>
    </row>
    <row r="136" spans="1:23" x14ac:dyDescent="0.25">
      <c r="A136">
        <v>135</v>
      </c>
      <c r="B136" t="s">
        <v>406</v>
      </c>
      <c r="C136">
        <v>0.37215067545105901</v>
      </c>
      <c r="D136">
        <v>0.38658545375341402</v>
      </c>
      <c r="E136">
        <v>0.96266083433247196</v>
      </c>
      <c r="F136">
        <v>0.33571775763649903</v>
      </c>
      <c r="G136">
        <v>0.49413590482796199</v>
      </c>
      <c r="H136">
        <v>0.59013638283810899</v>
      </c>
      <c r="I136">
        <v>0.83732492894531096</v>
      </c>
      <c r="J136">
        <v>0.40240995037850302</v>
      </c>
      <c r="K136">
        <v>0.31292269173568898</v>
      </c>
      <c r="L136">
        <v>0.51184897892181203</v>
      </c>
      <c r="M136">
        <v>0.61135746015328096</v>
      </c>
      <c r="N136">
        <v>0.54096295857866095</v>
      </c>
      <c r="O136">
        <v>0.35275340983279801</v>
      </c>
      <c r="P136">
        <v>0.38653151822253501</v>
      </c>
      <c r="Q136">
        <v>0.912612279213178</v>
      </c>
      <c r="R136">
        <v>0.36144649392975597</v>
      </c>
      <c r="T136" t="str">
        <f t="shared" si="8"/>
        <v/>
      </c>
      <c r="U136" t="str">
        <f t="shared" si="9"/>
        <v/>
      </c>
      <c r="V136" t="str">
        <f t="shared" si="10"/>
        <v/>
      </c>
      <c r="W136" t="str">
        <f t="shared" si="11"/>
        <v/>
      </c>
    </row>
    <row r="137" spans="1:23" x14ac:dyDescent="0.25">
      <c r="A137">
        <v>136</v>
      </c>
      <c r="B137" t="s">
        <v>407</v>
      </c>
      <c r="C137">
        <v>0.24647903291515599</v>
      </c>
      <c r="D137">
        <v>0.41635124105162602</v>
      </c>
      <c r="E137">
        <v>0.59199783407056905</v>
      </c>
      <c r="F137">
        <v>0.55385203877600198</v>
      </c>
      <c r="G137">
        <v>0.10411787614525</v>
      </c>
      <c r="H137">
        <v>0.71767925777036201</v>
      </c>
      <c r="I137">
        <v>0.145075777261163</v>
      </c>
      <c r="J137">
        <v>0.88465104288454499</v>
      </c>
      <c r="K137">
        <v>0.35361054006511999</v>
      </c>
      <c r="L137">
        <v>0.51204824464368304</v>
      </c>
      <c r="M137">
        <v>0.69058051416851496</v>
      </c>
      <c r="N137">
        <v>0.48982919640956502</v>
      </c>
      <c r="O137">
        <v>0.227495979083985</v>
      </c>
      <c r="P137">
        <v>0.41629433398362697</v>
      </c>
      <c r="Q137">
        <v>0.54647868229917496</v>
      </c>
      <c r="R137">
        <v>0.58473693743927602</v>
      </c>
      <c r="T137" t="str">
        <f t="shared" si="8"/>
        <v/>
      </c>
      <c r="U137" t="str">
        <f t="shared" si="9"/>
        <v/>
      </c>
      <c r="V137" t="str">
        <f t="shared" si="10"/>
        <v/>
      </c>
      <c r="W137" t="str">
        <f t="shared" si="11"/>
        <v/>
      </c>
    </row>
    <row r="138" spans="1:23" x14ac:dyDescent="0.25">
      <c r="A138">
        <v>137</v>
      </c>
      <c r="B138" t="s">
        <v>408</v>
      </c>
      <c r="C138">
        <v>8.6085684708121099E-2</v>
      </c>
      <c r="D138">
        <v>0.454705119029222</v>
      </c>
      <c r="E138">
        <v>0.189322004757525</v>
      </c>
      <c r="F138">
        <v>0.84984044987987895</v>
      </c>
      <c r="G138">
        <v>0.54460420397901399</v>
      </c>
      <c r="H138">
        <v>0.59052073450840703</v>
      </c>
      <c r="I138">
        <v>0.92224399949712599</v>
      </c>
      <c r="J138">
        <v>0.35640131718030399</v>
      </c>
      <c r="K138">
        <v>-0.32603056138736197</v>
      </c>
      <c r="L138">
        <v>0.71568717231045398</v>
      </c>
      <c r="M138">
        <v>-0.45554898005903499</v>
      </c>
      <c r="N138">
        <v>0.64871433853695704</v>
      </c>
      <c r="O138">
        <v>6.6843021960015098E-2</v>
      </c>
      <c r="P138">
        <v>0.454650243802312</v>
      </c>
      <c r="Q138">
        <v>0.14702075468165701</v>
      </c>
      <c r="R138">
        <v>0.88311563846306396</v>
      </c>
      <c r="T138" t="str">
        <f t="shared" si="8"/>
        <v/>
      </c>
      <c r="U138" t="str">
        <f t="shared" si="9"/>
        <v/>
      </c>
      <c r="V138" t="str">
        <f t="shared" si="10"/>
        <v/>
      </c>
      <c r="W138" t="str">
        <f t="shared" si="11"/>
        <v/>
      </c>
    </row>
    <row r="139" spans="1:23" x14ac:dyDescent="0.25">
      <c r="A139">
        <v>138</v>
      </c>
      <c r="B139" t="s">
        <v>409</v>
      </c>
      <c r="C139">
        <v>0.71217853170727596</v>
      </c>
      <c r="D139">
        <v>0.34357546659062299</v>
      </c>
      <c r="E139">
        <v>2.0728445449681998</v>
      </c>
      <c r="F139">
        <v>3.8186749337610799E-2</v>
      </c>
      <c r="G139">
        <v>1.11028147720979</v>
      </c>
      <c r="H139">
        <v>0.464583960269636</v>
      </c>
      <c r="I139">
        <v>2.3898403133965398</v>
      </c>
      <c r="J139">
        <v>1.6855699772940901E-2</v>
      </c>
      <c r="K139">
        <v>0.39472454008255398</v>
      </c>
      <c r="L139">
        <v>0.51236161428293403</v>
      </c>
      <c r="M139">
        <v>0.77040224926877698</v>
      </c>
      <c r="N139">
        <v>0.44106131959385497</v>
      </c>
      <c r="O139">
        <v>0.69205556118673595</v>
      </c>
      <c r="P139">
        <v>0.34350273049896701</v>
      </c>
      <c r="Q139">
        <v>2.0147017759697801</v>
      </c>
      <c r="R139">
        <v>4.3935906020320402E-2</v>
      </c>
      <c r="T139" t="str">
        <f t="shared" si="8"/>
        <v>*</v>
      </c>
      <c r="U139" t="str">
        <f t="shared" si="9"/>
        <v>*</v>
      </c>
      <c r="V139" t="str">
        <f t="shared" si="10"/>
        <v/>
      </c>
      <c r="W139" t="str">
        <f t="shared" si="11"/>
        <v>*</v>
      </c>
    </row>
    <row r="140" spans="1:23" x14ac:dyDescent="0.25">
      <c r="A140">
        <v>139</v>
      </c>
      <c r="B140" t="s">
        <v>410</v>
      </c>
      <c r="C140">
        <v>0.85699258417365298</v>
      </c>
      <c r="D140">
        <v>0.32729283990814301</v>
      </c>
      <c r="E140">
        <v>2.6184275354577702</v>
      </c>
      <c r="F140">
        <v>8.8336051360908292E-3</v>
      </c>
      <c r="G140">
        <v>0.210688431156553</v>
      </c>
      <c r="H140">
        <v>0.71832538005533397</v>
      </c>
      <c r="I140">
        <v>0.29330500773942197</v>
      </c>
      <c r="J140">
        <v>0.769289026270354</v>
      </c>
      <c r="K140">
        <v>1.1467460876039199</v>
      </c>
      <c r="L140">
        <v>0.37148555737079397</v>
      </c>
      <c r="M140">
        <v>3.0869197061658902</v>
      </c>
      <c r="N140">
        <v>2.0224221730566999E-3</v>
      </c>
      <c r="O140">
        <v>0.83702103585040799</v>
      </c>
      <c r="P140">
        <v>0.32721027893737098</v>
      </c>
      <c r="Q140">
        <v>2.5580523893340699</v>
      </c>
      <c r="R140">
        <v>1.0526023309299999E-2</v>
      </c>
      <c r="T140" t="str">
        <f t="shared" si="8"/>
        <v>**</v>
      </c>
      <c r="U140" t="str">
        <f t="shared" si="9"/>
        <v/>
      </c>
      <c r="V140" t="str">
        <f t="shared" si="10"/>
        <v>**</v>
      </c>
      <c r="W140" t="str">
        <f t="shared" si="11"/>
        <v>*</v>
      </c>
    </row>
    <row r="141" spans="1:23" x14ac:dyDescent="0.25">
      <c r="A141">
        <v>140</v>
      </c>
      <c r="B141" t="s">
        <v>411</v>
      </c>
      <c r="C141">
        <v>0.80601016151195404</v>
      </c>
      <c r="D141">
        <v>0.344087644991525</v>
      </c>
      <c r="E141">
        <v>2.3424559795856901</v>
      </c>
      <c r="F141">
        <v>1.91572937438877E-2</v>
      </c>
      <c r="G141">
        <v>0.95616681436663098</v>
      </c>
      <c r="H141">
        <v>0.51617601230413501</v>
      </c>
      <c r="I141">
        <v>1.8524045898577099</v>
      </c>
      <c r="J141">
        <v>6.3967746713781595E-2</v>
      </c>
      <c r="K141">
        <v>0.73214290073865795</v>
      </c>
      <c r="L141">
        <v>0.46184910742791002</v>
      </c>
      <c r="M141">
        <v>1.58524264519216</v>
      </c>
      <c r="N141">
        <v>0.11291121473792499</v>
      </c>
      <c r="O141">
        <v>0.78296077521721497</v>
      </c>
      <c r="P141">
        <v>0.34401127740663301</v>
      </c>
      <c r="Q141">
        <v>2.2759741515442502</v>
      </c>
      <c r="R141">
        <v>2.2847556743298799E-2</v>
      </c>
      <c r="T141" t="str">
        <f t="shared" si="8"/>
        <v>*</v>
      </c>
      <c r="U141" t="str">
        <f t="shared" si="9"/>
        <v>^</v>
      </c>
      <c r="V141" t="str">
        <f t="shared" si="10"/>
        <v/>
      </c>
      <c r="W141" t="str">
        <f t="shared" si="11"/>
        <v>*</v>
      </c>
    </row>
    <row r="142" spans="1:23" x14ac:dyDescent="0.25">
      <c r="A142">
        <v>141</v>
      </c>
      <c r="B142" t="s">
        <v>412</v>
      </c>
      <c r="C142">
        <v>0.72870470588087599</v>
      </c>
      <c r="D142">
        <v>0.36397287125464101</v>
      </c>
      <c r="E142">
        <v>2.0020852196180901</v>
      </c>
      <c r="F142">
        <v>4.5275566882510297E-2</v>
      </c>
      <c r="G142">
        <v>-0.41309332696352102</v>
      </c>
      <c r="H142">
        <v>1.0081538156508401</v>
      </c>
      <c r="I142">
        <v>-0.40975228239039901</v>
      </c>
      <c r="J142">
        <v>0.68198767332437804</v>
      </c>
      <c r="K142">
        <v>1.1279250868003301</v>
      </c>
      <c r="L142">
        <v>0.39584482214469302</v>
      </c>
      <c r="M142">
        <v>2.8494122537443101</v>
      </c>
      <c r="N142">
        <v>4.3800085652948798E-3</v>
      </c>
      <c r="O142">
        <v>0.70459692475630298</v>
      </c>
      <c r="P142">
        <v>0.36389729058833897</v>
      </c>
      <c r="Q142">
        <v>1.9362521870309399</v>
      </c>
      <c r="R142">
        <v>5.2836821622378301E-2</v>
      </c>
      <c r="T142" t="str">
        <f t="shared" si="8"/>
        <v>*</v>
      </c>
      <c r="U142" t="str">
        <f t="shared" si="9"/>
        <v/>
      </c>
      <c r="V142" t="str">
        <f t="shared" si="10"/>
        <v>**</v>
      </c>
      <c r="W142" t="str">
        <f t="shared" si="11"/>
        <v>^</v>
      </c>
    </row>
    <row r="143" spans="1:23" x14ac:dyDescent="0.25">
      <c r="A143">
        <v>142</v>
      </c>
      <c r="B143" t="s">
        <v>413</v>
      </c>
      <c r="C143">
        <v>0.483670508253775</v>
      </c>
      <c r="D143">
        <v>0.41745608136260898</v>
      </c>
      <c r="E143">
        <v>1.1586141149867499</v>
      </c>
      <c r="F143">
        <v>0.24661351279143701</v>
      </c>
      <c r="G143">
        <v>0.72338770414415099</v>
      </c>
      <c r="H143">
        <v>0.59182351442472103</v>
      </c>
      <c r="I143">
        <v>1.22230307940251</v>
      </c>
      <c r="J143">
        <v>0.221593035182758</v>
      </c>
      <c r="K143">
        <v>0.32374641302642998</v>
      </c>
      <c r="L143">
        <v>0.58939815655574701</v>
      </c>
      <c r="M143">
        <v>0.54928304309314302</v>
      </c>
      <c r="N143">
        <v>0.58281122243369698</v>
      </c>
      <c r="O143">
        <v>0.45926214737709598</v>
      </c>
      <c r="P143">
        <v>0.41738475153371901</v>
      </c>
      <c r="Q143">
        <v>1.1003328360451501</v>
      </c>
      <c r="R143">
        <v>0.27118713032513297</v>
      </c>
      <c r="T143" t="str">
        <f t="shared" si="8"/>
        <v/>
      </c>
      <c r="U143" t="str">
        <f t="shared" si="9"/>
        <v/>
      </c>
      <c r="V143" t="str">
        <f t="shared" si="10"/>
        <v/>
      </c>
      <c r="W143" t="str">
        <f t="shared" si="11"/>
        <v/>
      </c>
    </row>
    <row r="144" spans="1:23" x14ac:dyDescent="0.25">
      <c r="A144">
        <v>143</v>
      </c>
      <c r="B144" t="s">
        <v>414</v>
      </c>
      <c r="C144">
        <v>0.67605945143102797</v>
      </c>
      <c r="D144">
        <v>0.38812455721281303</v>
      </c>
      <c r="E144">
        <v>1.7418620874853299</v>
      </c>
      <c r="F144">
        <v>8.1532579339119907E-2</v>
      </c>
      <c r="G144">
        <v>0.76331253280803901</v>
      </c>
      <c r="H144">
        <v>0.59213946883051505</v>
      </c>
      <c r="I144">
        <v>1.28907558605339</v>
      </c>
      <c r="J144">
        <v>0.19737181017828101</v>
      </c>
      <c r="K144">
        <v>0.64968430473893701</v>
      </c>
      <c r="L144">
        <v>0.51421160900378304</v>
      </c>
      <c r="M144">
        <v>1.2634570930781099</v>
      </c>
      <c r="N144">
        <v>0.20642495716714299</v>
      </c>
      <c r="O144">
        <v>0.65184646344403696</v>
      </c>
      <c r="P144">
        <v>0.38804859205155201</v>
      </c>
      <c r="Q144">
        <v>1.67980628404764</v>
      </c>
      <c r="R144">
        <v>9.2995012115782899E-2</v>
      </c>
      <c r="T144" t="str">
        <f t="shared" si="8"/>
        <v>^</v>
      </c>
      <c r="U144" t="str">
        <f t="shared" si="9"/>
        <v/>
      </c>
      <c r="V144" t="str">
        <f t="shared" si="10"/>
        <v/>
      </c>
      <c r="W144" t="str">
        <f t="shared" si="11"/>
        <v>^</v>
      </c>
    </row>
    <row r="145" spans="1:23" x14ac:dyDescent="0.25">
      <c r="A145">
        <v>144</v>
      </c>
      <c r="B145" t="s">
        <v>415</v>
      </c>
      <c r="C145">
        <v>0.712516526456619</v>
      </c>
      <c r="D145">
        <v>0.38837345431759301</v>
      </c>
      <c r="E145">
        <v>1.8346169609057701</v>
      </c>
      <c r="F145">
        <v>6.65624638068677E-2</v>
      </c>
      <c r="G145">
        <v>0.38348579205939398</v>
      </c>
      <c r="H145">
        <v>0.71939646223127796</v>
      </c>
      <c r="I145">
        <v>0.53306599655769205</v>
      </c>
      <c r="J145">
        <v>0.59398789626058301</v>
      </c>
      <c r="K145">
        <v>0.91896135433938897</v>
      </c>
      <c r="L145">
        <v>0.463551203006076</v>
      </c>
      <c r="M145">
        <v>1.98243764309106</v>
      </c>
      <c r="N145">
        <v>4.7430280010927403E-2</v>
      </c>
      <c r="O145">
        <v>0.68914015246169003</v>
      </c>
      <c r="P145">
        <v>0.38830027391752803</v>
      </c>
      <c r="Q145">
        <v>1.7747609228008401</v>
      </c>
      <c r="R145">
        <v>7.5937371160079495E-2</v>
      </c>
      <c r="T145" t="str">
        <f t="shared" si="8"/>
        <v>^</v>
      </c>
      <c r="U145" t="str">
        <f t="shared" si="9"/>
        <v/>
      </c>
      <c r="V145" t="str">
        <f t="shared" si="10"/>
        <v>*</v>
      </c>
      <c r="W145" t="str">
        <f t="shared" si="11"/>
        <v>^</v>
      </c>
    </row>
    <row r="146" spans="1:23" x14ac:dyDescent="0.25">
      <c r="A146">
        <v>145</v>
      </c>
      <c r="B146" t="s">
        <v>416</v>
      </c>
      <c r="C146">
        <v>1.01261566807285</v>
      </c>
      <c r="D146">
        <v>0.34544863222038702</v>
      </c>
      <c r="E146">
        <v>2.93130605718197</v>
      </c>
      <c r="F146">
        <v>3.37540054665058E-3</v>
      </c>
      <c r="G146">
        <v>0.83440790693433398</v>
      </c>
      <c r="H146">
        <v>0.59263887131016202</v>
      </c>
      <c r="I146">
        <v>1.4079533883588899</v>
      </c>
      <c r="J146">
        <v>0.15914487263159</v>
      </c>
      <c r="K146">
        <v>1.15588694445164</v>
      </c>
      <c r="L146">
        <v>0.42678186431734599</v>
      </c>
      <c r="M146">
        <v>2.7083787787012099</v>
      </c>
      <c r="N146">
        <v>6.76128068463837E-3</v>
      </c>
      <c r="O146">
        <v>0.98798672273606403</v>
      </c>
      <c r="P146">
        <v>0.34536011133755501</v>
      </c>
      <c r="Q146">
        <v>2.8607435841668698</v>
      </c>
      <c r="R146">
        <v>4.2264873577911996E-3</v>
      </c>
      <c r="T146" t="str">
        <f t="shared" si="8"/>
        <v>**</v>
      </c>
      <c r="U146" t="str">
        <f t="shared" si="9"/>
        <v/>
      </c>
      <c r="V146" t="str">
        <f t="shared" si="10"/>
        <v>**</v>
      </c>
      <c r="W146" t="str">
        <f t="shared" si="11"/>
        <v>**</v>
      </c>
    </row>
    <row r="147" spans="1:23" x14ac:dyDescent="0.25">
      <c r="A147">
        <v>146</v>
      </c>
      <c r="B147" t="s">
        <v>417</v>
      </c>
      <c r="C147">
        <v>0.93641414787725397</v>
      </c>
      <c r="D147">
        <v>0.36532757708838998</v>
      </c>
      <c r="E147">
        <v>2.56321779850387</v>
      </c>
      <c r="F147">
        <v>1.03706969602791E-2</v>
      </c>
      <c r="G147">
        <v>0.86662285197389799</v>
      </c>
      <c r="H147">
        <v>0.59299795844899195</v>
      </c>
      <c r="I147">
        <v>1.4614263668640299</v>
      </c>
      <c r="J147">
        <v>0.14389846916737001</v>
      </c>
      <c r="K147">
        <v>1.0247444086767701</v>
      </c>
      <c r="L147">
        <v>0.46478124833932</v>
      </c>
      <c r="M147">
        <v>2.2047886233324099</v>
      </c>
      <c r="N147">
        <v>2.74689307437865E-2</v>
      </c>
      <c r="O147">
        <v>0.91262529642937096</v>
      </c>
      <c r="P147">
        <v>0.36523026042369</v>
      </c>
      <c r="Q147">
        <v>2.4987669295820898</v>
      </c>
      <c r="R147">
        <v>1.2462624594535E-2</v>
      </c>
      <c r="T147" t="str">
        <f t="shared" si="8"/>
        <v>*</v>
      </c>
      <c r="U147" t="str">
        <f t="shared" si="9"/>
        <v/>
      </c>
      <c r="V147" t="str">
        <f t="shared" si="10"/>
        <v>*</v>
      </c>
      <c r="W147" t="str">
        <f t="shared" si="11"/>
        <v>*</v>
      </c>
    </row>
    <row r="148" spans="1:23" x14ac:dyDescent="0.25">
      <c r="A148">
        <v>147</v>
      </c>
      <c r="B148" t="s">
        <v>418</v>
      </c>
      <c r="C148">
        <v>0.84397507116586301</v>
      </c>
      <c r="D148">
        <v>0.38928215977014902</v>
      </c>
      <c r="E148">
        <v>2.1680291531062901</v>
      </c>
      <c r="F148">
        <v>3.0156468492292698E-2</v>
      </c>
      <c r="G148">
        <v>0.90952707668345201</v>
      </c>
      <c r="H148">
        <v>0.59326284504086302</v>
      </c>
      <c r="I148">
        <v>1.5330929355955301</v>
      </c>
      <c r="J148">
        <v>0.12525295805321399</v>
      </c>
      <c r="K148">
        <v>0.83938550283486901</v>
      </c>
      <c r="L148">
        <v>0.51627939909270704</v>
      </c>
      <c r="M148">
        <v>1.62583574767845</v>
      </c>
      <c r="N148">
        <v>0.103984601499037</v>
      </c>
      <c r="O148">
        <v>0.82218574326725802</v>
      </c>
      <c r="P148">
        <v>0.38919538049197899</v>
      </c>
      <c r="Q148">
        <v>2.1125269838196399</v>
      </c>
      <c r="R148">
        <v>3.4641274017901201E-2</v>
      </c>
      <c r="T148" t="str">
        <f t="shared" si="8"/>
        <v>*</v>
      </c>
      <c r="U148" t="str">
        <f t="shared" si="9"/>
        <v/>
      </c>
      <c r="V148" t="str">
        <f t="shared" si="10"/>
        <v/>
      </c>
      <c r="W148" t="str">
        <f t="shared" si="11"/>
        <v>*</v>
      </c>
    </row>
    <row r="149" spans="1:23" x14ac:dyDescent="0.25">
      <c r="A149">
        <v>148</v>
      </c>
      <c r="B149" t="s">
        <v>419</v>
      </c>
      <c r="C149">
        <v>0.73042998157920502</v>
      </c>
      <c r="D149">
        <v>0.41894821611379701</v>
      </c>
      <c r="E149">
        <v>1.7434851217526199</v>
      </c>
      <c r="F149">
        <v>8.1248910951798398E-2</v>
      </c>
      <c r="G149">
        <v>-0.182030679545375</v>
      </c>
      <c r="H149">
        <v>1.0092247596801101</v>
      </c>
      <c r="I149">
        <v>-0.18036683880315499</v>
      </c>
      <c r="J149">
        <v>0.85686458615369399</v>
      </c>
      <c r="K149">
        <v>1.1297187390735901</v>
      </c>
      <c r="L149">
        <v>0.46593001754639601</v>
      </c>
      <c r="M149">
        <v>2.4246532666487801</v>
      </c>
      <c r="N149">
        <v>1.5323013805638599E-2</v>
      </c>
      <c r="O149">
        <v>0.70880186894416497</v>
      </c>
      <c r="P149">
        <v>0.41886974695058699</v>
      </c>
      <c r="Q149">
        <v>1.6921772797016501</v>
      </c>
      <c r="R149">
        <v>9.06121771877198E-2</v>
      </c>
      <c r="T149" t="str">
        <f t="shared" si="8"/>
        <v>^</v>
      </c>
      <c r="U149" t="str">
        <f t="shared" si="9"/>
        <v/>
      </c>
      <c r="V149" t="str">
        <f t="shared" si="10"/>
        <v>*</v>
      </c>
      <c r="W149" t="str">
        <f t="shared" si="11"/>
        <v>^</v>
      </c>
    </row>
    <row r="150" spans="1:23" x14ac:dyDescent="0.25">
      <c r="A150">
        <v>149</v>
      </c>
      <c r="B150" t="s">
        <v>420</v>
      </c>
      <c r="C150">
        <v>-0.347465750263177</v>
      </c>
      <c r="D150">
        <v>0.71328149023860199</v>
      </c>
      <c r="E150">
        <v>-0.48713692282544002</v>
      </c>
      <c r="F150">
        <v>0.62616130210743703</v>
      </c>
      <c r="G150">
        <v>-0.16586105474537599</v>
      </c>
      <c r="H150">
        <v>1.0093109839546599</v>
      </c>
      <c r="I150">
        <v>-0.164330971704582</v>
      </c>
      <c r="J150">
        <v>0.86947060121174302</v>
      </c>
      <c r="K150">
        <v>-0.458590338195629</v>
      </c>
      <c r="L150">
        <v>1.0083878695223301</v>
      </c>
      <c r="M150">
        <v>-0.45477573863801102</v>
      </c>
      <c r="N150">
        <v>0.64927058615857303</v>
      </c>
      <c r="O150">
        <v>-0.36975810248618601</v>
      </c>
      <c r="P150">
        <v>0.71322917560069099</v>
      </c>
      <c r="Q150">
        <v>-0.51842817867730995</v>
      </c>
      <c r="R150">
        <v>0.60415955840580504</v>
      </c>
      <c r="T150" t="str">
        <f t="shared" si="8"/>
        <v/>
      </c>
      <c r="U150" t="str">
        <f t="shared" si="9"/>
        <v/>
      </c>
      <c r="V150" t="str">
        <f t="shared" si="10"/>
        <v/>
      </c>
      <c r="W150" t="str">
        <f t="shared" si="11"/>
        <v/>
      </c>
    </row>
    <row r="151" spans="1:23" x14ac:dyDescent="0.25">
      <c r="A151">
        <v>150</v>
      </c>
      <c r="B151" t="s">
        <v>421</v>
      </c>
      <c r="C151">
        <v>0.94670890070050695</v>
      </c>
      <c r="D151">
        <v>0.389916828554837</v>
      </c>
      <c r="E151">
        <v>2.4279765102966402</v>
      </c>
      <c r="F151">
        <v>1.5183326622773601E-2</v>
      </c>
      <c r="G151">
        <v>1.2677294242722299</v>
      </c>
      <c r="H151">
        <v>0.519200774456956</v>
      </c>
      <c r="I151">
        <v>2.4416940163430598</v>
      </c>
      <c r="J151">
        <v>1.46185309540266E-2</v>
      </c>
      <c r="K151">
        <v>0.67579458382152802</v>
      </c>
      <c r="L151">
        <v>0.59240764466404305</v>
      </c>
      <c r="M151">
        <v>1.14075939078196</v>
      </c>
      <c r="N151">
        <v>0.25397006402869998</v>
      </c>
      <c r="O151">
        <v>0.92382047849253202</v>
      </c>
      <c r="P151">
        <v>0.38982833808343098</v>
      </c>
      <c r="Q151">
        <v>2.3698135518686101</v>
      </c>
      <c r="R151">
        <v>1.7797057476530102E-2</v>
      </c>
      <c r="T151" t="str">
        <f t="shared" si="8"/>
        <v>*</v>
      </c>
      <c r="U151" t="str">
        <f t="shared" si="9"/>
        <v>*</v>
      </c>
      <c r="V151" t="str">
        <f t="shared" si="10"/>
        <v/>
      </c>
      <c r="W151" t="str">
        <f t="shared" si="11"/>
        <v>*</v>
      </c>
    </row>
    <row r="152" spans="1:23" x14ac:dyDescent="0.25">
      <c r="A152">
        <v>151</v>
      </c>
      <c r="B152" t="s">
        <v>422</v>
      </c>
      <c r="C152">
        <v>0.65057463768142398</v>
      </c>
      <c r="D152">
        <v>0.45750760906134302</v>
      </c>
      <c r="E152">
        <v>1.42199741555379</v>
      </c>
      <c r="F152">
        <v>0.155027001213801</v>
      </c>
      <c r="G152">
        <v>-7.5089530472357099E-2</v>
      </c>
      <c r="H152">
        <v>1.00954297504942</v>
      </c>
      <c r="I152">
        <v>-7.4379726597257001E-2</v>
      </c>
      <c r="J152">
        <v>0.94070823994441599</v>
      </c>
      <c r="K152">
        <v>1.00724099581691</v>
      </c>
      <c r="L152">
        <v>0.51794241434921495</v>
      </c>
      <c r="M152">
        <v>1.94469687732079</v>
      </c>
      <c r="N152">
        <v>5.1811471604420498E-2</v>
      </c>
      <c r="O152">
        <v>0.62715084609763605</v>
      </c>
      <c r="P152">
        <v>0.45742984792260899</v>
      </c>
      <c r="Q152">
        <v>1.37103175261913</v>
      </c>
      <c r="R152">
        <v>0.17036505794847401</v>
      </c>
      <c r="T152" t="str">
        <f t="shared" si="8"/>
        <v/>
      </c>
      <c r="U152" t="str">
        <f t="shared" si="9"/>
        <v/>
      </c>
      <c r="V152" t="str">
        <f t="shared" si="10"/>
        <v>^</v>
      </c>
      <c r="W152" t="str">
        <f t="shared" si="11"/>
        <v/>
      </c>
    </row>
    <row r="153" spans="1:23" x14ac:dyDescent="0.25">
      <c r="A153">
        <v>152</v>
      </c>
      <c r="B153" t="s">
        <v>423</v>
      </c>
      <c r="C153">
        <v>0.16559677416081001</v>
      </c>
      <c r="D153">
        <v>0.58540089728425504</v>
      </c>
      <c r="E153">
        <v>0.28287755438885298</v>
      </c>
      <c r="F153">
        <v>0.77727070114244701</v>
      </c>
      <c r="G153">
        <v>-6.1250993993578903E-2</v>
      </c>
      <c r="H153">
        <v>1.0096414533398099</v>
      </c>
      <c r="I153">
        <v>-6.0666084767979203E-2</v>
      </c>
      <c r="J153">
        <v>0.95162514234442197</v>
      </c>
      <c r="K153">
        <v>0.35151445140402698</v>
      </c>
      <c r="L153">
        <v>0.72002945412330899</v>
      </c>
      <c r="M153">
        <v>0.48819454453015698</v>
      </c>
      <c r="N153">
        <v>0.625412048388724</v>
      </c>
      <c r="O153">
        <v>0.14176940006974001</v>
      </c>
      <c r="P153">
        <v>0.58533813481020402</v>
      </c>
      <c r="Q153">
        <v>0.24220086073105199</v>
      </c>
      <c r="R153">
        <v>0.80862452813591201</v>
      </c>
      <c r="T153" t="str">
        <f t="shared" si="8"/>
        <v/>
      </c>
      <c r="U153" t="str">
        <f t="shared" si="9"/>
        <v/>
      </c>
      <c r="V153" t="str">
        <f t="shared" si="10"/>
        <v/>
      </c>
      <c r="W153" t="str">
        <f t="shared" si="11"/>
        <v/>
      </c>
    </row>
    <row r="154" spans="1:23" x14ac:dyDescent="0.25">
      <c r="A154">
        <v>153</v>
      </c>
      <c r="B154" t="s">
        <v>424</v>
      </c>
      <c r="C154">
        <v>-0.92416259908840004</v>
      </c>
      <c r="D154">
        <v>1.00453100120128</v>
      </c>
      <c r="E154">
        <v>-0.91999410469485998</v>
      </c>
      <c r="F154">
        <v>0.357575839962047</v>
      </c>
      <c r="G154">
        <v>-4.6968709033716097E-2</v>
      </c>
      <c r="H154">
        <v>1.0097267298905801</v>
      </c>
      <c r="I154">
        <v>-4.6516257957047502E-2</v>
      </c>
      <c r="J154">
        <v>0.96289877613661401</v>
      </c>
      <c r="K154">
        <v>-13.417174666523699</v>
      </c>
      <c r="L154">
        <v>419.10109497499502</v>
      </c>
      <c r="M154">
        <v>-3.2014172302089201E-2</v>
      </c>
      <c r="N154">
        <v>0.97446074882830203</v>
      </c>
      <c r="O154">
        <v>-0.94809870016546405</v>
      </c>
      <c r="P154">
        <v>1.00448758751792</v>
      </c>
      <c r="Q154">
        <v>-0.94386303220352197</v>
      </c>
      <c r="R154">
        <v>0.34523964518830802</v>
      </c>
      <c r="T154" t="str">
        <f t="shared" si="8"/>
        <v/>
      </c>
      <c r="U154" t="str">
        <f t="shared" si="9"/>
        <v/>
      </c>
      <c r="V154" t="str">
        <f t="shared" si="10"/>
        <v/>
      </c>
      <c r="W154" t="str">
        <f t="shared" si="11"/>
        <v/>
      </c>
    </row>
    <row r="155" spans="1:23" x14ac:dyDescent="0.25">
      <c r="A155">
        <v>154</v>
      </c>
      <c r="B155" t="s">
        <v>425</v>
      </c>
      <c r="C155">
        <v>0.196696863498275</v>
      </c>
      <c r="D155">
        <v>0.58556431926617902</v>
      </c>
      <c r="E155">
        <v>0.33590991975872497</v>
      </c>
      <c r="F155">
        <v>0.73693879639520798</v>
      </c>
      <c r="G155">
        <v>-2.84133507983883E-2</v>
      </c>
      <c r="H155">
        <v>1.0098318116785501</v>
      </c>
      <c r="I155">
        <v>-2.8136715906344301E-2</v>
      </c>
      <c r="J155">
        <v>0.97755311059841499</v>
      </c>
      <c r="K155">
        <v>0.378860855791819</v>
      </c>
      <c r="L155">
        <v>0.72030201536880301</v>
      </c>
      <c r="M155">
        <v>0.52597500452339796</v>
      </c>
      <c r="N155">
        <v>0.59890557397807198</v>
      </c>
      <c r="O155">
        <v>0.17199546955450701</v>
      </c>
      <c r="P155">
        <v>0.58550163267134403</v>
      </c>
      <c r="Q155">
        <v>0.29375745507280698</v>
      </c>
      <c r="R155">
        <v>0.76894324731494201</v>
      </c>
      <c r="T155" t="str">
        <f t="shared" si="8"/>
        <v/>
      </c>
      <c r="U155" t="str">
        <f t="shared" si="9"/>
        <v/>
      </c>
      <c r="V155" t="str">
        <f t="shared" si="10"/>
        <v/>
      </c>
      <c r="W155" t="str">
        <f t="shared" si="11"/>
        <v/>
      </c>
    </row>
    <row r="156" spans="1:23" x14ac:dyDescent="0.25">
      <c r="A156">
        <v>155</v>
      </c>
      <c r="B156" t="s">
        <v>426</v>
      </c>
      <c r="C156">
        <v>0.21476145006733399</v>
      </c>
      <c r="D156">
        <v>0.58567943459460703</v>
      </c>
      <c r="E156">
        <v>0.36668770897852498</v>
      </c>
      <c r="F156">
        <v>0.71385197571811598</v>
      </c>
      <c r="G156">
        <v>0.68724991312726502</v>
      </c>
      <c r="H156">
        <v>0.72132624174374405</v>
      </c>
      <c r="I156">
        <v>0.95275878424427995</v>
      </c>
      <c r="J156">
        <v>0.34071230147856002</v>
      </c>
      <c r="K156">
        <v>-0.30082820801807297</v>
      </c>
      <c r="L156">
        <v>1.0093474682441801</v>
      </c>
      <c r="M156">
        <v>-0.29804226738823703</v>
      </c>
      <c r="N156">
        <v>0.76567090400721205</v>
      </c>
      <c r="O156">
        <v>0.18946043049477199</v>
      </c>
      <c r="P156">
        <v>0.58561491366103502</v>
      </c>
      <c r="Q156">
        <v>0.32352391661329</v>
      </c>
      <c r="R156">
        <v>0.746298497750291</v>
      </c>
      <c r="T156" t="str">
        <f t="shared" si="8"/>
        <v/>
      </c>
      <c r="U156" t="str">
        <f t="shared" si="9"/>
        <v/>
      </c>
      <c r="V156" t="str">
        <f t="shared" si="10"/>
        <v/>
      </c>
      <c r="W156" t="str">
        <f t="shared" si="11"/>
        <v/>
      </c>
    </row>
    <row r="157" spans="1:23" x14ac:dyDescent="0.25">
      <c r="A157">
        <v>156</v>
      </c>
      <c r="B157" t="s">
        <v>427</v>
      </c>
      <c r="C157">
        <v>0.53124564126011298</v>
      </c>
      <c r="D157">
        <v>0.50982154782173295</v>
      </c>
      <c r="E157">
        <v>1.042022730365</v>
      </c>
      <c r="F157">
        <v>0.29740114064461498</v>
      </c>
      <c r="G157">
        <v>1.05830759489371E-2</v>
      </c>
      <c r="H157">
        <v>1.0101082262282</v>
      </c>
      <c r="I157">
        <v>1.04771703408999E-2</v>
      </c>
      <c r="J157">
        <v>0.99164058048148396</v>
      </c>
      <c r="K157">
        <v>0.84166573955277302</v>
      </c>
      <c r="L157">
        <v>0.59415086821265195</v>
      </c>
      <c r="M157">
        <v>1.41658589523685</v>
      </c>
      <c r="N157">
        <v>0.15660403472340001</v>
      </c>
      <c r="O157">
        <v>0.50722388834878196</v>
      </c>
      <c r="P157">
        <v>0.50974846695593101</v>
      </c>
      <c r="Q157">
        <v>0.99504740323747498</v>
      </c>
      <c r="R157">
        <v>0.31971320980226597</v>
      </c>
      <c r="T157" t="str">
        <f t="shared" si="8"/>
        <v/>
      </c>
      <c r="U157" t="str">
        <f t="shared" si="9"/>
        <v/>
      </c>
      <c r="V157" t="str">
        <f t="shared" si="10"/>
        <v/>
      </c>
      <c r="W157" t="str">
        <f t="shared" si="11"/>
        <v/>
      </c>
    </row>
    <row r="158" spans="1:23" x14ac:dyDescent="0.25">
      <c r="A158">
        <v>157</v>
      </c>
      <c r="B158" t="s">
        <v>428</v>
      </c>
      <c r="C158">
        <v>-0.146558042486476</v>
      </c>
      <c r="D158">
        <v>0.71407976953108399</v>
      </c>
      <c r="E158">
        <v>-0.20524043494848901</v>
      </c>
      <c r="F158">
        <v>0.83738427929118098</v>
      </c>
      <c r="G158">
        <v>0.73006798594183597</v>
      </c>
      <c r="H158">
        <v>0.72175639760756405</v>
      </c>
      <c r="I158">
        <v>1.0115157806177</v>
      </c>
      <c r="J158">
        <v>0.31176963210926001</v>
      </c>
      <c r="K158">
        <v>-13.400425244039599</v>
      </c>
      <c r="L158">
        <v>434.21593832006198</v>
      </c>
      <c r="M158">
        <v>-3.0861200756205499E-2</v>
      </c>
      <c r="N158">
        <v>0.97538023248483297</v>
      </c>
      <c r="O158">
        <v>-0.171533587447048</v>
      </c>
      <c r="P158">
        <v>0.71401954827795</v>
      </c>
      <c r="Q158">
        <v>-0.24023654234782099</v>
      </c>
      <c r="R158">
        <v>0.810146886322756</v>
      </c>
      <c r="T158" t="str">
        <f t="shared" si="8"/>
        <v/>
      </c>
      <c r="U158" t="str">
        <f t="shared" si="9"/>
        <v/>
      </c>
      <c r="V158" t="str">
        <f t="shared" si="10"/>
        <v/>
      </c>
      <c r="W158" t="str">
        <f t="shared" si="11"/>
        <v/>
      </c>
    </row>
    <row r="159" spans="1:23" x14ac:dyDescent="0.25">
      <c r="A159">
        <v>158</v>
      </c>
      <c r="B159" t="s">
        <v>439</v>
      </c>
      <c r="C159">
        <v>2.0500170460812099</v>
      </c>
      <c r="D159">
        <v>0.33928097266000301</v>
      </c>
      <c r="E159">
        <v>6.0422399464633498</v>
      </c>
      <c r="F159" s="1">
        <v>1.5198920278862001E-9</v>
      </c>
      <c r="G159">
        <v>2.4790903889431499</v>
      </c>
      <c r="H159">
        <v>0.44674294422716998</v>
      </c>
      <c r="I159">
        <v>5.5492547134276098</v>
      </c>
      <c r="J159" s="1">
        <v>2.8688994655105401E-8</v>
      </c>
      <c r="K159">
        <v>1.66943556529656</v>
      </c>
      <c r="L159">
        <v>0.52765298537969896</v>
      </c>
      <c r="M159">
        <v>3.16388916874077</v>
      </c>
      <c r="N159">
        <v>1.55676066190626E-3</v>
      </c>
      <c r="O159">
        <v>2.0174798368437901</v>
      </c>
      <c r="P159">
        <v>0.33919543740622299</v>
      </c>
      <c r="Q159">
        <v>5.9478389575967103</v>
      </c>
      <c r="R159" s="1">
        <v>2.71705711203761E-9</v>
      </c>
      <c r="T159" t="str">
        <f t="shared" si="8"/>
        <v>***</v>
      </c>
      <c r="U159" t="str">
        <f t="shared" si="9"/>
        <v>***</v>
      </c>
      <c r="V159" t="str">
        <f t="shared" si="10"/>
        <v>**</v>
      </c>
      <c r="W159" t="str">
        <f t="shared" si="11"/>
        <v>***</v>
      </c>
    </row>
    <row r="160" spans="1:23" x14ac:dyDescent="0.25">
      <c r="A160">
        <v>159</v>
      </c>
      <c r="B160" t="s">
        <v>429</v>
      </c>
      <c r="C160">
        <v>0.27778822404499898</v>
      </c>
      <c r="D160">
        <v>0.58606987712445702</v>
      </c>
      <c r="E160">
        <v>0.47398481800150299</v>
      </c>
      <c r="F160">
        <v>0.63551073359339505</v>
      </c>
      <c r="G160">
        <v>0.75210403733944098</v>
      </c>
      <c r="H160">
        <v>0.72204883375431095</v>
      </c>
      <c r="I160">
        <v>1.04162489042307</v>
      </c>
      <c r="J160">
        <v>0.297585624137572</v>
      </c>
      <c r="K160">
        <v>-0.238952810744574</v>
      </c>
      <c r="L160">
        <v>1.0097557197229701</v>
      </c>
      <c r="M160">
        <v>-0.236644176484715</v>
      </c>
      <c r="N160">
        <v>0.81293284554324496</v>
      </c>
      <c r="O160">
        <v>0.25394387281051101</v>
      </c>
      <c r="P160">
        <v>0.58600268286350998</v>
      </c>
      <c r="Q160">
        <v>0.43334933480101301</v>
      </c>
      <c r="R160">
        <v>0.66476100212728895</v>
      </c>
      <c r="T160" t="str">
        <f t="shared" si="8"/>
        <v/>
      </c>
      <c r="U160" t="str">
        <f t="shared" si="9"/>
        <v/>
      </c>
      <c r="V160" t="str">
        <f t="shared" si="10"/>
        <v/>
      </c>
      <c r="W160" t="str">
        <f t="shared" si="11"/>
        <v/>
      </c>
    </row>
    <row r="161" spans="1:23" x14ac:dyDescent="0.25">
      <c r="A161">
        <v>160</v>
      </c>
      <c r="B161" t="s">
        <v>430</v>
      </c>
      <c r="C161">
        <v>-12.3195417046123</v>
      </c>
      <c r="D161">
        <v>190.126825190989</v>
      </c>
      <c r="E161">
        <v>-6.4796441492340304E-2</v>
      </c>
      <c r="F161">
        <v>0.94833607477578696</v>
      </c>
      <c r="G161">
        <v>-13.163373874966</v>
      </c>
      <c r="H161">
        <v>449.51725027133102</v>
      </c>
      <c r="I161">
        <v>-2.92833564607821E-2</v>
      </c>
      <c r="J161">
        <v>0.97663860083072995</v>
      </c>
      <c r="K161">
        <v>-13.399766109925601</v>
      </c>
      <c r="L161">
        <v>436.93296199744901</v>
      </c>
      <c r="M161">
        <v>-3.0667784935859001E-2</v>
      </c>
      <c r="N161">
        <v>0.97553448296869305</v>
      </c>
      <c r="O161">
        <v>-12.343180801605</v>
      </c>
      <c r="P161">
        <v>190.148929246351</v>
      </c>
      <c r="Q161">
        <v>-6.4913228018305097E-2</v>
      </c>
      <c r="R161">
        <v>0.94824308837300297</v>
      </c>
      <c r="T161" t="str">
        <f t="shared" si="8"/>
        <v/>
      </c>
      <c r="U161" t="str">
        <f t="shared" si="9"/>
        <v/>
      </c>
      <c r="V161" t="str">
        <f t="shared" si="10"/>
        <v/>
      </c>
      <c r="W161" t="str">
        <f t="shared" si="11"/>
        <v/>
      </c>
    </row>
    <row r="162" spans="1:23" x14ac:dyDescent="0.25">
      <c r="A162">
        <v>161</v>
      </c>
      <c r="B162" t="s">
        <v>431</v>
      </c>
      <c r="C162">
        <v>1.4408772811910699</v>
      </c>
      <c r="D162">
        <v>0.34902439174621003</v>
      </c>
      <c r="E162">
        <v>4.1282996697800698</v>
      </c>
      <c r="F162" s="1">
        <v>3.6545563776400703E-5</v>
      </c>
      <c r="G162">
        <v>1.7402758337487501</v>
      </c>
      <c r="H162">
        <v>0.47173672579836101</v>
      </c>
      <c r="I162">
        <v>3.6890827840540399</v>
      </c>
      <c r="J162">
        <v>2.25063983291851E-4</v>
      </c>
      <c r="K162">
        <v>1.2054655532752601</v>
      </c>
      <c r="L162">
        <v>0.52039159118280698</v>
      </c>
      <c r="M162">
        <v>2.31645855486506</v>
      </c>
      <c r="N162">
        <v>2.0533244835480101E-2</v>
      </c>
      <c r="O162">
        <v>1.41714420111654</v>
      </c>
      <c r="P162">
        <v>0.34892173905704799</v>
      </c>
      <c r="Q162">
        <v>4.0614958670856396</v>
      </c>
      <c r="R162" s="1">
        <v>4.87592816265586E-5</v>
      </c>
      <c r="T162" t="str">
        <f t="shared" si="8"/>
        <v>***</v>
      </c>
      <c r="U162" t="str">
        <f t="shared" si="9"/>
        <v>***</v>
      </c>
      <c r="V162" t="str">
        <f t="shared" si="10"/>
        <v>*</v>
      </c>
      <c r="W162" t="str">
        <f t="shared" si="11"/>
        <v>***</v>
      </c>
    </row>
    <row r="163" spans="1:23" x14ac:dyDescent="0.25">
      <c r="A163">
        <v>162</v>
      </c>
      <c r="B163" t="s">
        <v>432</v>
      </c>
      <c r="C163">
        <v>-0.74983224750814903</v>
      </c>
      <c r="D163">
        <v>1.0051641726935601</v>
      </c>
      <c r="E163">
        <v>-0.74597987858919601</v>
      </c>
      <c r="F163">
        <v>0.455679570062196</v>
      </c>
      <c r="G163">
        <v>-13.167997111544199</v>
      </c>
      <c r="H163">
        <v>465.448162668083</v>
      </c>
      <c r="I163">
        <v>-2.8291006749412199E-2</v>
      </c>
      <c r="J163">
        <v>0.97743005330488297</v>
      </c>
      <c r="K163">
        <v>-0.157111283435412</v>
      </c>
      <c r="L163">
        <v>1.0102993167758501</v>
      </c>
      <c r="M163">
        <v>-0.15550964038736401</v>
      </c>
      <c r="N163">
        <v>0.87641955446666997</v>
      </c>
      <c r="O163">
        <v>-0.77222614173456805</v>
      </c>
      <c r="P163">
        <v>1.0051216846989299</v>
      </c>
      <c r="Q163">
        <v>-0.76829119646929001</v>
      </c>
      <c r="R163">
        <v>0.44231420367894803</v>
      </c>
      <c r="T163" t="str">
        <f t="shared" si="8"/>
        <v/>
      </c>
      <c r="U163" t="str">
        <f t="shared" si="9"/>
        <v/>
      </c>
      <c r="V163" t="str">
        <f t="shared" si="10"/>
        <v/>
      </c>
      <c r="W163" t="str">
        <f t="shared" si="11"/>
        <v/>
      </c>
    </row>
    <row r="164" spans="1:23" x14ac:dyDescent="0.25">
      <c r="A164">
        <v>163</v>
      </c>
      <c r="B164" t="s">
        <v>433</v>
      </c>
      <c r="C164">
        <v>-4.2026161937042998E-2</v>
      </c>
      <c r="D164">
        <v>0.71466982222313802</v>
      </c>
      <c r="E164">
        <v>-5.8805004255407502E-2</v>
      </c>
      <c r="F164">
        <v>0.95310742254127701</v>
      </c>
      <c r="G164">
        <v>0.134329612803435</v>
      </c>
      <c r="H164">
        <v>1.01122211991411</v>
      </c>
      <c r="I164">
        <v>0.132838878974329</v>
      </c>
      <c r="J164">
        <v>0.894320805843418</v>
      </c>
      <c r="K164">
        <v>-0.14547843618824199</v>
      </c>
      <c r="L164">
        <v>1.01042040003648</v>
      </c>
      <c r="M164">
        <v>-0.143978126513469</v>
      </c>
      <c r="N164">
        <v>0.88551774216795598</v>
      </c>
      <c r="O164">
        <v>-6.5160891837415205E-2</v>
      </c>
      <c r="P164">
        <v>0.71461338223016502</v>
      </c>
      <c r="Q164">
        <v>-9.1183419535275395E-2</v>
      </c>
      <c r="R164">
        <v>0.92734684935887801</v>
      </c>
      <c r="T164" t="str">
        <f t="shared" si="8"/>
        <v/>
      </c>
      <c r="U164" t="str">
        <f t="shared" si="9"/>
        <v/>
      </c>
      <c r="V164" t="str">
        <f t="shared" si="10"/>
        <v/>
      </c>
      <c r="W164" t="str">
        <f t="shared" si="11"/>
        <v/>
      </c>
    </row>
    <row r="165" spans="1:23" x14ac:dyDescent="0.25">
      <c r="A165">
        <v>164</v>
      </c>
      <c r="B165" t="s">
        <v>434</v>
      </c>
      <c r="C165">
        <v>0.92011597295772296</v>
      </c>
      <c r="D165">
        <v>0.45957498633201699</v>
      </c>
      <c r="E165">
        <v>2.0021019427132001</v>
      </c>
      <c r="F165">
        <v>4.5273768639652698E-2</v>
      </c>
      <c r="G165">
        <v>0.86715053445120405</v>
      </c>
      <c r="H165">
        <v>0.72340079924280598</v>
      </c>
      <c r="I165">
        <v>1.19871381861737</v>
      </c>
      <c r="J165">
        <v>0.23063924296296301</v>
      </c>
      <c r="K165">
        <v>1.00414613952853</v>
      </c>
      <c r="L165">
        <v>0.59613326864745497</v>
      </c>
      <c r="M165">
        <v>1.6844323112628801</v>
      </c>
      <c r="N165">
        <v>9.2098150712442803E-2</v>
      </c>
      <c r="O165">
        <v>0.89612463487696203</v>
      </c>
      <c r="P165">
        <v>0.459492821187032</v>
      </c>
      <c r="Q165">
        <v>1.9502473021492599</v>
      </c>
      <c r="R165">
        <v>5.11466503518367E-2</v>
      </c>
      <c r="T165" t="str">
        <f t="shared" si="8"/>
        <v>*</v>
      </c>
      <c r="U165" t="str">
        <f t="shared" si="9"/>
        <v/>
      </c>
      <c r="V165" t="str">
        <f t="shared" si="10"/>
        <v>^</v>
      </c>
      <c r="W165" t="str">
        <f t="shared" si="11"/>
        <v>^</v>
      </c>
    </row>
    <row r="166" spans="1:23" x14ac:dyDescent="0.25">
      <c r="A166">
        <v>165</v>
      </c>
      <c r="B166" t="s">
        <v>435</v>
      </c>
      <c r="C166">
        <v>1.1526545559038901</v>
      </c>
      <c r="D166">
        <v>0.42228057539673303</v>
      </c>
      <c r="E166">
        <v>2.7295940733740101</v>
      </c>
      <c r="F166">
        <v>6.3412353745063103E-3</v>
      </c>
      <c r="G166">
        <v>1.63141989026814</v>
      </c>
      <c r="H166">
        <v>0.52396973383204004</v>
      </c>
      <c r="I166">
        <v>3.1135765769079602</v>
      </c>
      <c r="J166">
        <v>1.8483453811215199E-3</v>
      </c>
      <c r="K166">
        <v>0.63186550856397194</v>
      </c>
      <c r="L166">
        <v>0.72290774158890703</v>
      </c>
      <c r="M166">
        <v>0.87406106230813096</v>
      </c>
      <c r="N166">
        <v>0.38208500093604603</v>
      </c>
      <c r="O166">
        <v>1.12773786731727</v>
      </c>
      <c r="P166">
        <v>0.42218507724041299</v>
      </c>
      <c r="Q166">
        <v>2.6711931049023798</v>
      </c>
      <c r="R166">
        <v>7.5582151683595902E-3</v>
      </c>
      <c r="T166" t="str">
        <f t="shared" si="8"/>
        <v>**</v>
      </c>
      <c r="U166" t="str">
        <f t="shared" si="9"/>
        <v>**</v>
      </c>
      <c r="V166" t="str">
        <f t="shared" si="10"/>
        <v/>
      </c>
      <c r="W166" t="str">
        <f t="shared" si="11"/>
        <v>**</v>
      </c>
    </row>
    <row r="167" spans="1:23" x14ac:dyDescent="0.25">
      <c r="A167">
        <v>166</v>
      </c>
      <c r="B167" t="s">
        <v>436</v>
      </c>
      <c r="C167">
        <v>1.1980075323296799</v>
      </c>
      <c r="D167">
        <v>0.42283457137459202</v>
      </c>
      <c r="E167">
        <v>2.8332771571517399</v>
      </c>
      <c r="F167">
        <v>4.6073419501647499E-3</v>
      </c>
      <c r="G167">
        <v>1.6997662676629299</v>
      </c>
      <c r="H167">
        <v>0.52531076377079899</v>
      </c>
      <c r="I167">
        <v>3.23573470199167</v>
      </c>
      <c r="J167">
        <v>1.2133009368172E-3</v>
      </c>
      <c r="K167">
        <v>0.65869873464356399</v>
      </c>
      <c r="L167">
        <v>0.72330892043517703</v>
      </c>
      <c r="M167">
        <v>0.91067414770339095</v>
      </c>
      <c r="N167">
        <v>0.36246708946629702</v>
      </c>
      <c r="O167">
        <v>1.1730906623000701</v>
      </c>
      <c r="P167">
        <v>0.42274334523002899</v>
      </c>
      <c r="Q167">
        <v>2.7749476734205101</v>
      </c>
      <c r="R167">
        <v>5.5210590105401903E-3</v>
      </c>
      <c r="T167" t="str">
        <f t="shared" si="8"/>
        <v>**</v>
      </c>
      <c r="U167" t="str">
        <f t="shared" si="9"/>
        <v>**</v>
      </c>
      <c r="V167" t="str">
        <f t="shared" si="10"/>
        <v/>
      </c>
      <c r="W167" t="str">
        <f t="shared" si="11"/>
        <v>**</v>
      </c>
    </row>
    <row r="168" spans="1:23" x14ac:dyDescent="0.25">
      <c r="A168">
        <v>167</v>
      </c>
      <c r="B168" t="s">
        <v>437</v>
      </c>
      <c r="C168">
        <v>1.56254626176881</v>
      </c>
      <c r="D168">
        <v>0.37109132966827102</v>
      </c>
      <c r="E168">
        <v>4.2106784417884802</v>
      </c>
      <c r="F168" s="1">
        <v>2.5460492747901299E-5</v>
      </c>
      <c r="G168">
        <v>1.78556551890403</v>
      </c>
      <c r="H168">
        <v>0.52647617560498805</v>
      </c>
      <c r="I168">
        <v>3.3915409692607401</v>
      </c>
      <c r="J168">
        <v>6.9500771549146402E-4</v>
      </c>
      <c r="K168">
        <v>1.42273585877651</v>
      </c>
      <c r="L168">
        <v>0.52378923437703895</v>
      </c>
      <c r="M168">
        <v>2.7162373057716902</v>
      </c>
      <c r="N168">
        <v>6.6028571543330899E-3</v>
      </c>
      <c r="O168">
        <v>1.5357550472139001</v>
      </c>
      <c r="P168">
        <v>0.37100425427939498</v>
      </c>
      <c r="Q168">
        <v>4.1394540076011204</v>
      </c>
      <c r="R168" s="1">
        <v>3.4813338381307898E-5</v>
      </c>
      <c r="T168" t="str">
        <f t="shared" si="8"/>
        <v>***</v>
      </c>
      <c r="U168" t="str">
        <f t="shared" si="9"/>
        <v>***</v>
      </c>
      <c r="V168" t="str">
        <f t="shared" si="10"/>
        <v>**</v>
      </c>
      <c r="W168" t="str">
        <f t="shared" si="11"/>
        <v>***</v>
      </c>
    </row>
    <row r="169" spans="1:23" x14ac:dyDescent="0.25">
      <c r="A169">
        <v>168</v>
      </c>
      <c r="B169" t="s">
        <v>438</v>
      </c>
      <c r="C169">
        <v>1.4991969601929001</v>
      </c>
      <c r="D169">
        <v>0.39526781207042899</v>
      </c>
      <c r="E169">
        <v>3.7928637607500799</v>
      </c>
      <c r="F169">
        <v>1.4891986926989E-4</v>
      </c>
      <c r="G169">
        <v>1.55956251474678</v>
      </c>
      <c r="H169">
        <v>0.60156355524014304</v>
      </c>
      <c r="I169">
        <v>2.5925149573334898</v>
      </c>
      <c r="J169">
        <v>9.5277038209455201E-3</v>
      </c>
      <c r="K169">
        <v>1.50084026272546</v>
      </c>
      <c r="L169">
        <v>0.52512810243847396</v>
      </c>
      <c r="M169">
        <v>2.85804598107811</v>
      </c>
      <c r="N169">
        <v>4.2625861885044998E-3</v>
      </c>
      <c r="O169">
        <v>1.46986830036715</v>
      </c>
      <c r="P169">
        <v>0.39518551891606202</v>
      </c>
      <c r="Q169">
        <v>3.7194386687012</v>
      </c>
      <c r="R169">
        <v>1.99666021510748E-4</v>
      </c>
      <c r="T169" t="str">
        <f t="shared" si="8"/>
        <v>***</v>
      </c>
      <c r="U169" t="str">
        <f t="shared" si="9"/>
        <v>**</v>
      </c>
      <c r="V169" t="str">
        <f t="shared" si="10"/>
        <v>**</v>
      </c>
      <c r="W169" t="str">
        <f t="shared" si="11"/>
        <v>***</v>
      </c>
    </row>
    <row r="170" spans="1:23" x14ac:dyDescent="0.25">
      <c r="A170">
        <v>169</v>
      </c>
      <c r="B170" t="s">
        <v>440</v>
      </c>
      <c r="C170">
        <v>0.27659799201612201</v>
      </c>
      <c r="D170">
        <v>0.71651277425900795</v>
      </c>
      <c r="E170">
        <v>0.38603358091161599</v>
      </c>
      <c r="F170">
        <v>0.69947179881238097</v>
      </c>
      <c r="G170">
        <v>0.46407072256966703</v>
      </c>
      <c r="H170">
        <v>1.0142063532480301</v>
      </c>
      <c r="I170">
        <v>0.45757031701040302</v>
      </c>
      <c r="J170">
        <v>0.64726117299992003</v>
      </c>
      <c r="K170">
        <v>0.16700880141592001</v>
      </c>
      <c r="L170">
        <v>1.01280937585147</v>
      </c>
      <c r="M170">
        <v>0.164896579156879</v>
      </c>
      <c r="N170">
        <v>0.86902538498040605</v>
      </c>
      <c r="O170">
        <v>0.24463580969207599</v>
      </c>
      <c r="P170">
        <v>0.71645881071878803</v>
      </c>
      <c r="Q170">
        <v>0.341451324252185</v>
      </c>
      <c r="R170">
        <v>0.73276384289697105</v>
      </c>
      <c r="T170" t="str">
        <f t="shared" si="8"/>
        <v/>
      </c>
      <c r="U170" t="str">
        <f t="shared" si="9"/>
        <v/>
      </c>
      <c r="V170" t="str">
        <f t="shared" si="10"/>
        <v/>
      </c>
      <c r="W170" t="str">
        <f t="shared" si="11"/>
        <v/>
      </c>
    </row>
    <row r="171" spans="1:23" x14ac:dyDescent="0.25">
      <c r="A171">
        <v>170</v>
      </c>
      <c r="B171" t="s">
        <v>441</v>
      </c>
      <c r="C171">
        <v>1.01411166423538</v>
      </c>
      <c r="D171">
        <v>0.51370291222335596</v>
      </c>
      <c r="E171">
        <v>1.9741209171779901</v>
      </c>
      <c r="F171">
        <v>4.8367995442814102E-2</v>
      </c>
      <c r="G171">
        <v>1.21758195044813</v>
      </c>
      <c r="H171">
        <v>0.72776369935609797</v>
      </c>
      <c r="I171">
        <v>1.67304573108745</v>
      </c>
      <c r="J171">
        <v>9.43182937013574E-2</v>
      </c>
      <c r="K171">
        <v>0.89282761026111301</v>
      </c>
      <c r="L171">
        <v>0.72573632278106703</v>
      </c>
      <c r="M171">
        <v>1.2302369086884599</v>
      </c>
      <c r="N171">
        <v>0.21860840238198301</v>
      </c>
      <c r="O171">
        <v>0.98312719200069498</v>
      </c>
      <c r="P171">
        <v>0.51364228132785705</v>
      </c>
      <c r="Q171">
        <v>1.9140308883044701</v>
      </c>
      <c r="R171">
        <v>5.5616209134367003E-2</v>
      </c>
      <c r="T171" t="str">
        <f t="shared" si="8"/>
        <v>*</v>
      </c>
      <c r="U171" t="str">
        <f t="shared" si="9"/>
        <v>^</v>
      </c>
      <c r="V171" t="str">
        <f t="shared" si="10"/>
        <v/>
      </c>
      <c r="W171" t="str">
        <f t="shared" si="11"/>
        <v>^</v>
      </c>
    </row>
    <row r="172" spans="1:23" x14ac:dyDescent="0.25">
      <c r="A172">
        <v>171</v>
      </c>
      <c r="B172" t="s">
        <v>442</v>
      </c>
      <c r="C172">
        <v>1.61151556750179</v>
      </c>
      <c r="D172">
        <v>0.42744029915797799</v>
      </c>
      <c r="E172">
        <v>3.77015356454771</v>
      </c>
      <c r="F172">
        <v>1.63147129005908E-4</v>
      </c>
      <c r="G172">
        <v>1.8868741098042701</v>
      </c>
      <c r="H172">
        <v>0.60696185458933205</v>
      </c>
      <c r="I172">
        <v>3.1087194286384299</v>
      </c>
      <c r="J172">
        <v>1.8790006024222399E-3</v>
      </c>
      <c r="K172">
        <v>1.43301688333063</v>
      </c>
      <c r="L172">
        <v>0.60278543426389497</v>
      </c>
      <c r="M172">
        <v>2.3773250013590599</v>
      </c>
      <c r="N172">
        <v>1.7438715518772501E-2</v>
      </c>
      <c r="O172">
        <v>1.57643123058957</v>
      </c>
      <c r="P172">
        <v>0.427366223030333</v>
      </c>
      <c r="Q172">
        <v>3.6887127377815201</v>
      </c>
      <c r="R172">
        <v>2.2539152280927401E-4</v>
      </c>
      <c r="T172" t="str">
        <f t="shared" si="8"/>
        <v>***</v>
      </c>
      <c r="U172" t="str">
        <f t="shared" si="9"/>
        <v>**</v>
      </c>
      <c r="V172" t="str">
        <f t="shared" si="10"/>
        <v>*</v>
      </c>
      <c r="W172" t="str">
        <f t="shared" si="11"/>
        <v>***</v>
      </c>
    </row>
    <row r="173" spans="1:23" x14ac:dyDescent="0.25">
      <c r="A173">
        <v>172</v>
      </c>
      <c r="B173" t="s">
        <v>443</v>
      </c>
      <c r="C173">
        <v>0.54158065413060796</v>
      </c>
      <c r="D173">
        <v>0.71849265091774805</v>
      </c>
      <c r="E173">
        <v>0.753773408035328</v>
      </c>
      <c r="F173">
        <v>0.450985294124922</v>
      </c>
      <c r="G173">
        <v>1.54547835235001</v>
      </c>
      <c r="H173">
        <v>0.73249983991557399</v>
      </c>
      <c r="I173">
        <v>2.1098685189175499</v>
      </c>
      <c r="J173">
        <v>3.4869682547805599E-2</v>
      </c>
      <c r="K173">
        <v>-13.332619939117</v>
      </c>
      <c r="L173">
        <v>563.52899126769705</v>
      </c>
      <c r="M173">
        <v>-2.3659155333116601E-2</v>
      </c>
      <c r="N173">
        <v>0.98112448620035198</v>
      </c>
      <c r="O173">
        <v>0.50748183267279101</v>
      </c>
      <c r="P173">
        <v>0.71843092865650304</v>
      </c>
      <c r="Q173">
        <v>0.70637525812231405</v>
      </c>
      <c r="R173">
        <v>0.47995480313130701</v>
      </c>
      <c r="T173" t="str">
        <f t="shared" si="8"/>
        <v/>
      </c>
      <c r="U173" t="str">
        <f t="shared" si="9"/>
        <v>*</v>
      </c>
      <c r="V173" t="str">
        <f t="shared" si="10"/>
        <v/>
      </c>
      <c r="W173" t="str">
        <f t="shared" si="11"/>
        <v/>
      </c>
    </row>
    <row r="174" spans="1:23" x14ac:dyDescent="0.25">
      <c r="A174">
        <v>173</v>
      </c>
      <c r="B174" t="s">
        <v>444</v>
      </c>
      <c r="C174">
        <v>0.98715822308948298</v>
      </c>
      <c r="D174">
        <v>0.59176657770941699</v>
      </c>
      <c r="E174">
        <v>1.6681547425515799</v>
      </c>
      <c r="F174">
        <v>9.5285012420651002E-2</v>
      </c>
      <c r="G174">
        <v>0.88915609429071496</v>
      </c>
      <c r="H174">
        <v>1.0185054721823701</v>
      </c>
      <c r="I174">
        <v>0.87300080222985998</v>
      </c>
      <c r="J174">
        <v>0.38266264045548098</v>
      </c>
      <c r="K174">
        <v>1.0772021730702499</v>
      </c>
      <c r="L174">
        <v>0.72871900135564405</v>
      </c>
      <c r="M174">
        <v>1.4782133731470199</v>
      </c>
      <c r="N174">
        <v>0.13935067553957201</v>
      </c>
      <c r="O174">
        <v>0.952648606802593</v>
      </c>
      <c r="P174">
        <v>0.59169388664234301</v>
      </c>
      <c r="Q174">
        <v>1.61003625068453</v>
      </c>
      <c r="R174">
        <v>0.107389942657212</v>
      </c>
      <c r="T174" t="str">
        <f t="shared" si="8"/>
        <v>^</v>
      </c>
      <c r="U174" t="str">
        <f t="shared" si="9"/>
        <v/>
      </c>
      <c r="V174" t="str">
        <f t="shared" si="10"/>
        <v/>
      </c>
      <c r="W174" t="str">
        <f t="shared" si="11"/>
        <v/>
      </c>
    </row>
    <row r="175" spans="1:23" x14ac:dyDescent="0.25">
      <c r="A175">
        <v>174</v>
      </c>
      <c r="B175" t="s">
        <v>445</v>
      </c>
      <c r="C175">
        <v>1.02266512542518</v>
      </c>
      <c r="D175">
        <v>0.59222821347655696</v>
      </c>
      <c r="E175">
        <v>1.7268091964444301</v>
      </c>
      <c r="F175">
        <v>8.4201936322581994E-2</v>
      </c>
      <c r="G175">
        <v>0.90789623234178496</v>
      </c>
      <c r="H175">
        <v>1.01891307110896</v>
      </c>
      <c r="I175">
        <v>0.89104385652217899</v>
      </c>
      <c r="J175">
        <v>0.37290564268466497</v>
      </c>
      <c r="K175">
        <v>1.1221515037027701</v>
      </c>
      <c r="L175">
        <v>0.72957983470357601</v>
      </c>
      <c r="M175">
        <v>1.5380791111896499</v>
      </c>
      <c r="N175">
        <v>0.12402927275902</v>
      </c>
      <c r="O175">
        <v>0.98672203485808296</v>
      </c>
      <c r="P175">
        <v>0.59214318353723405</v>
      </c>
      <c r="Q175">
        <v>1.6663571620697999</v>
      </c>
      <c r="R175">
        <v>9.5642297692894299E-2</v>
      </c>
      <c r="T175" t="str">
        <f t="shared" si="8"/>
        <v>^</v>
      </c>
      <c r="U175" t="str">
        <f t="shared" si="9"/>
        <v/>
      </c>
      <c r="V175" t="str">
        <f t="shared" si="10"/>
        <v/>
      </c>
      <c r="W175" t="str">
        <f t="shared" si="11"/>
        <v>^</v>
      </c>
    </row>
    <row r="176" spans="1:23" x14ac:dyDescent="0.25">
      <c r="A176">
        <v>175</v>
      </c>
      <c r="B176" t="s">
        <v>446</v>
      </c>
      <c r="C176">
        <v>-3.3763135249207099E-2</v>
      </c>
      <c r="D176">
        <v>1.0084550723917101</v>
      </c>
      <c r="E176">
        <v>-3.3480058927297898E-2</v>
      </c>
      <c r="F176">
        <v>0.97329176758713698</v>
      </c>
      <c r="G176">
        <v>-13.044425756698599</v>
      </c>
      <c r="H176">
        <v>654.10459526366606</v>
      </c>
      <c r="I176">
        <v>-1.99424157101976E-2</v>
      </c>
      <c r="J176">
        <v>0.98408930902019698</v>
      </c>
      <c r="K176">
        <v>0.49286464060317903</v>
      </c>
      <c r="L176">
        <v>1.0159326295926401</v>
      </c>
      <c r="M176">
        <v>0.48513516176835803</v>
      </c>
      <c r="N176">
        <v>0.62758047142911</v>
      </c>
      <c r="O176">
        <v>-6.9168433008878899E-2</v>
      </c>
      <c r="P176">
        <v>1.00837905704054</v>
      </c>
      <c r="Q176">
        <v>-6.8593682629505298E-2</v>
      </c>
      <c r="R176">
        <v>0.94531304755565204</v>
      </c>
      <c r="T176" t="str">
        <f t="shared" si="8"/>
        <v/>
      </c>
      <c r="U176" t="str">
        <f t="shared" si="9"/>
        <v/>
      </c>
      <c r="V176" t="str">
        <f t="shared" si="10"/>
        <v/>
      </c>
      <c r="W176" t="str">
        <f t="shared" si="11"/>
        <v/>
      </c>
    </row>
    <row r="177" spans="1:23" x14ac:dyDescent="0.25">
      <c r="A177">
        <v>176</v>
      </c>
      <c r="B177" t="s">
        <v>447</v>
      </c>
      <c r="C177">
        <v>1.10766019359676</v>
      </c>
      <c r="D177">
        <v>0.59272356922979197</v>
      </c>
      <c r="E177">
        <v>1.8687635368306601</v>
      </c>
      <c r="F177">
        <v>6.1655719938269599E-2</v>
      </c>
      <c r="G177">
        <v>1.6783207884666</v>
      </c>
      <c r="H177">
        <v>0.73505586062277095</v>
      </c>
      <c r="I177">
        <v>2.2832561147728998</v>
      </c>
      <c r="J177">
        <v>2.2415286428586499E-2</v>
      </c>
      <c r="K177">
        <v>0.51729658956040103</v>
      </c>
      <c r="L177">
        <v>1.01629766964123</v>
      </c>
      <c r="M177">
        <v>0.50900105846253996</v>
      </c>
      <c r="N177">
        <v>0.61075148219526698</v>
      </c>
      <c r="O177">
        <v>1.07207006236967</v>
      </c>
      <c r="P177">
        <v>0.59261729013554598</v>
      </c>
      <c r="Q177">
        <v>1.8090428345829499</v>
      </c>
      <c r="R177">
        <v>7.0444348975085405E-2</v>
      </c>
      <c r="T177" t="str">
        <f t="shared" si="8"/>
        <v>^</v>
      </c>
      <c r="U177" t="str">
        <f t="shared" si="9"/>
        <v>*</v>
      </c>
      <c r="V177" t="str">
        <f t="shared" si="10"/>
        <v/>
      </c>
      <c r="W177" t="str">
        <f t="shared" si="11"/>
        <v>^</v>
      </c>
    </row>
    <row r="178" spans="1:23" x14ac:dyDescent="0.25">
      <c r="A178">
        <v>177</v>
      </c>
      <c r="B178" t="s">
        <v>448</v>
      </c>
      <c r="C178">
        <v>2.8058103751151101E-2</v>
      </c>
      <c r="D178">
        <v>1.0088617035066201</v>
      </c>
      <c r="E178">
        <v>2.7811645197380701E-2</v>
      </c>
      <c r="F178">
        <v>0.977812378031792</v>
      </c>
      <c r="G178">
        <v>-13.0247111574368</v>
      </c>
      <c r="H178">
        <v>674.60177763229103</v>
      </c>
      <c r="I178">
        <v>-1.9307258873747402E-2</v>
      </c>
      <c r="J178">
        <v>0.98459599326505298</v>
      </c>
      <c r="K178">
        <v>0.54130744712220302</v>
      </c>
      <c r="L178">
        <v>1.0166758129055899</v>
      </c>
      <c r="M178">
        <v>0.532428764657223</v>
      </c>
      <c r="N178">
        <v>0.59442906718751098</v>
      </c>
      <c r="O178">
        <v>-8.66084602476027E-3</v>
      </c>
      <c r="P178">
        <v>1.00878230476497</v>
      </c>
      <c r="Q178">
        <v>-8.5854460212583996E-3</v>
      </c>
      <c r="R178">
        <v>0.99314988932561099</v>
      </c>
      <c r="T178" t="str">
        <f t="shared" si="8"/>
        <v/>
      </c>
      <c r="U178" t="str">
        <f t="shared" si="9"/>
        <v/>
      </c>
      <c r="V178" t="str">
        <f t="shared" si="10"/>
        <v/>
      </c>
      <c r="W178" t="str">
        <f t="shared" si="11"/>
        <v/>
      </c>
    </row>
    <row r="179" spans="1:23" x14ac:dyDescent="0.25">
      <c r="A179">
        <v>178</v>
      </c>
      <c r="B179" t="s">
        <v>449</v>
      </c>
      <c r="C179">
        <v>3.9502825840813598E-2</v>
      </c>
      <c r="D179">
        <v>1.0089661693742</v>
      </c>
      <c r="E179">
        <v>3.9151784311375601E-2</v>
      </c>
      <c r="F179">
        <v>0.968769374681408</v>
      </c>
      <c r="G179">
        <v>1.0360820332865099</v>
      </c>
      <c r="H179">
        <v>1.0202636572544299</v>
      </c>
      <c r="I179">
        <v>1.0155042041531099</v>
      </c>
      <c r="J179">
        <v>0.30986554352244999</v>
      </c>
      <c r="K179">
        <v>-13.290317337970601</v>
      </c>
      <c r="L179">
        <v>609.93568836438305</v>
      </c>
      <c r="M179">
        <v>-2.1789702736710201E-2</v>
      </c>
      <c r="N179">
        <v>0.98261570826407696</v>
      </c>
      <c r="O179">
        <v>2.76720094157941E-3</v>
      </c>
      <c r="P179">
        <v>1.0088858222291499</v>
      </c>
      <c r="Q179">
        <v>2.7428286537571002E-3</v>
      </c>
      <c r="R179">
        <v>0.99781154210824097</v>
      </c>
      <c r="T179" t="str">
        <f t="shared" si="8"/>
        <v/>
      </c>
      <c r="U179" t="str">
        <f t="shared" si="9"/>
        <v/>
      </c>
      <c r="V179" t="str">
        <f t="shared" si="10"/>
        <v/>
      </c>
      <c r="W179" t="str">
        <f t="shared" si="11"/>
        <v/>
      </c>
    </row>
    <row r="180" spans="1:23" x14ac:dyDescent="0.25">
      <c r="A180">
        <v>179</v>
      </c>
      <c r="B180" t="s">
        <v>450</v>
      </c>
      <c r="C180">
        <v>0.76183224371037706</v>
      </c>
      <c r="D180">
        <v>0.72027718685325104</v>
      </c>
      <c r="E180">
        <v>1.0576931459382599</v>
      </c>
      <c r="F180">
        <v>0.29019536105958299</v>
      </c>
      <c r="G180">
        <v>1.07117000497628</v>
      </c>
      <c r="H180">
        <v>1.02086893754687</v>
      </c>
      <c r="I180">
        <v>1.0492727965161599</v>
      </c>
      <c r="J180">
        <v>0.29405258258773098</v>
      </c>
      <c r="K180">
        <v>0.56395613499359798</v>
      </c>
      <c r="L180">
        <v>1.01705965853977</v>
      </c>
      <c r="M180">
        <v>0.55449661212921697</v>
      </c>
      <c r="N180">
        <v>0.57923902360070301</v>
      </c>
      <c r="O180">
        <v>0.72478139327540803</v>
      </c>
      <c r="P180">
        <v>0.72017834560159499</v>
      </c>
      <c r="Q180">
        <v>1.0063915385708599</v>
      </c>
      <c r="R180">
        <v>0.31422726228937797</v>
      </c>
      <c r="T180" t="str">
        <f t="shared" si="8"/>
        <v/>
      </c>
      <c r="U180" t="str">
        <f t="shared" si="9"/>
        <v/>
      </c>
      <c r="V180" t="str">
        <f t="shared" si="10"/>
        <v/>
      </c>
      <c r="W180" t="str">
        <f t="shared" si="11"/>
        <v/>
      </c>
    </row>
    <row r="181" spans="1:23" x14ac:dyDescent="0.25">
      <c r="A181">
        <v>180</v>
      </c>
      <c r="B181" t="s">
        <v>451</v>
      </c>
      <c r="C181">
        <v>0.80094108342640702</v>
      </c>
      <c r="D181">
        <v>0.72058863534100104</v>
      </c>
      <c r="E181">
        <v>1.11150945788561</v>
      </c>
      <c r="F181">
        <v>0.26634912129933103</v>
      </c>
      <c r="G181">
        <v>1.10787077627826</v>
      </c>
      <c r="H181">
        <v>1.02154245593321</v>
      </c>
      <c r="I181">
        <v>1.0845078144756899</v>
      </c>
      <c r="J181">
        <v>0.27813970406038702</v>
      </c>
      <c r="K181">
        <v>0.60589184237831495</v>
      </c>
      <c r="L181">
        <v>1.017379210563</v>
      </c>
      <c r="M181">
        <v>0.595541796104745</v>
      </c>
      <c r="N181">
        <v>0.55148136944868298</v>
      </c>
      <c r="O181">
        <v>0.76271645220032203</v>
      </c>
      <c r="P181">
        <v>0.72048835521364096</v>
      </c>
      <c r="Q181">
        <v>1.0586103809743901</v>
      </c>
      <c r="R181">
        <v>0.28977725721923703</v>
      </c>
      <c r="T181" t="str">
        <f t="shared" si="8"/>
        <v/>
      </c>
      <c r="U181" t="str">
        <f t="shared" si="9"/>
        <v/>
      </c>
      <c r="V181" t="str">
        <f t="shared" si="10"/>
        <v/>
      </c>
      <c r="W181" t="str">
        <f t="shared" si="11"/>
        <v/>
      </c>
    </row>
    <row r="182" spans="1:23" x14ac:dyDescent="0.25">
      <c r="A182">
        <v>181</v>
      </c>
      <c r="B182" t="s">
        <v>452</v>
      </c>
      <c r="C182">
        <v>1.7923770306459801</v>
      </c>
      <c r="D182">
        <v>0.46978030364533802</v>
      </c>
      <c r="E182">
        <v>3.81535159464485</v>
      </c>
      <c r="F182">
        <v>1.3598916589656701E-4</v>
      </c>
      <c r="G182">
        <v>1.8631027971201499</v>
      </c>
      <c r="H182">
        <v>0.739160799274171</v>
      </c>
      <c r="I182">
        <v>2.5205649419580198</v>
      </c>
      <c r="J182">
        <v>1.1716661553948101E-2</v>
      </c>
      <c r="K182">
        <v>1.7926271163424801</v>
      </c>
      <c r="L182">
        <v>0.60935293740113705</v>
      </c>
      <c r="M182">
        <v>2.9418535733789302</v>
      </c>
      <c r="N182">
        <v>3.2625415571547801E-3</v>
      </c>
      <c r="O182">
        <v>1.75253724457895</v>
      </c>
      <c r="P182">
        <v>0.46963636274982401</v>
      </c>
      <c r="Q182">
        <v>3.73168984257833</v>
      </c>
      <c r="R182">
        <v>1.9019959280020199E-4</v>
      </c>
      <c r="T182" t="str">
        <f t="shared" si="8"/>
        <v>***</v>
      </c>
      <c r="U182" t="str">
        <f t="shared" si="9"/>
        <v>*</v>
      </c>
      <c r="V182" t="str">
        <f t="shared" si="10"/>
        <v>**</v>
      </c>
      <c r="W182" t="str">
        <f t="shared" si="11"/>
        <v>***</v>
      </c>
    </row>
    <row r="183" spans="1:23" x14ac:dyDescent="0.25">
      <c r="A183">
        <v>182</v>
      </c>
      <c r="B183" t="s">
        <v>453</v>
      </c>
      <c r="C183">
        <v>1.34243780432119</v>
      </c>
      <c r="D183">
        <v>0.59570747909080701</v>
      </c>
      <c r="E183">
        <v>2.25351846575784</v>
      </c>
      <c r="F183">
        <v>2.42264777630774E-2</v>
      </c>
      <c r="G183">
        <v>1.23587063733293</v>
      </c>
      <c r="H183">
        <v>1.0234248646539199</v>
      </c>
      <c r="I183">
        <v>1.20758316513137</v>
      </c>
      <c r="J183">
        <v>0.22720763794339</v>
      </c>
      <c r="K183">
        <v>1.44957808531996</v>
      </c>
      <c r="L183">
        <v>0.73478529883686206</v>
      </c>
      <c r="M183">
        <v>1.97279135499117</v>
      </c>
      <c r="N183">
        <v>4.8519338518519903E-2</v>
      </c>
      <c r="O183">
        <v>1.30136202920154</v>
      </c>
      <c r="P183">
        <v>0.59557376484188496</v>
      </c>
      <c r="Q183">
        <v>2.1850560014963598</v>
      </c>
      <c r="R183">
        <v>2.8884740738277001E-2</v>
      </c>
      <c r="T183" t="str">
        <f t="shared" si="8"/>
        <v>*</v>
      </c>
      <c r="U183" t="str">
        <f t="shared" si="9"/>
        <v/>
      </c>
      <c r="V183" t="str">
        <f t="shared" si="10"/>
        <v>*</v>
      </c>
      <c r="W183" t="str">
        <f t="shared" si="11"/>
        <v>*</v>
      </c>
    </row>
    <row r="184" spans="1:23" x14ac:dyDescent="0.25">
      <c r="A184">
        <v>183</v>
      </c>
      <c r="B184" t="s">
        <v>454</v>
      </c>
      <c r="C184">
        <v>1.39067226492976</v>
      </c>
      <c r="D184">
        <v>0.59647572548871597</v>
      </c>
      <c r="E184">
        <v>2.3314817443582099</v>
      </c>
      <c r="F184">
        <v>1.9727971589049698E-2</v>
      </c>
      <c r="G184">
        <v>2.442481493951</v>
      </c>
      <c r="H184">
        <v>0.62110630010101298</v>
      </c>
      <c r="I184">
        <v>3.9324693591962698</v>
      </c>
      <c r="J184" s="1">
        <v>8.4077699426570306E-5</v>
      </c>
      <c r="K184">
        <v>-13.257488063555799</v>
      </c>
      <c r="L184">
        <v>670.17148526269102</v>
      </c>
      <c r="M184">
        <v>-1.9782232391399299E-2</v>
      </c>
      <c r="N184">
        <v>0.984217091608664</v>
      </c>
      <c r="O184">
        <v>1.34837559937739</v>
      </c>
      <c r="P184">
        <v>0.59632833596851798</v>
      </c>
      <c r="Q184">
        <v>2.26112951212933</v>
      </c>
      <c r="R184">
        <v>2.3751238362673E-2</v>
      </c>
      <c r="T184" t="str">
        <f t="shared" si="8"/>
        <v>*</v>
      </c>
      <c r="U184" t="str">
        <f t="shared" si="9"/>
        <v>***</v>
      </c>
      <c r="V184" t="str">
        <f t="shared" si="10"/>
        <v/>
      </c>
      <c r="W184" t="str">
        <f t="shared" si="11"/>
        <v>*</v>
      </c>
    </row>
    <row r="185" spans="1:23" x14ac:dyDescent="0.25">
      <c r="A185">
        <v>184</v>
      </c>
      <c r="B185" t="s">
        <v>455</v>
      </c>
      <c r="C185">
        <v>-12.1803114110109</v>
      </c>
      <c r="D185">
        <v>309.65994698584802</v>
      </c>
      <c r="E185">
        <v>-3.9334474895997999E-2</v>
      </c>
      <c r="F185">
        <v>0.96862372088304305</v>
      </c>
      <c r="G185">
        <v>-12.9953741099051</v>
      </c>
      <c r="H185">
        <v>788.56968663047701</v>
      </c>
      <c r="I185">
        <v>-1.6479677484730299E-2</v>
      </c>
      <c r="J185">
        <v>0.98685171490532397</v>
      </c>
      <c r="K185">
        <v>-13.2574880635557</v>
      </c>
      <c r="L185">
        <v>670.17148526268295</v>
      </c>
      <c r="M185">
        <v>-1.97822323913995E-2</v>
      </c>
      <c r="N185">
        <v>0.984217091608664</v>
      </c>
      <c r="O185">
        <v>-12.223845183822</v>
      </c>
      <c r="P185">
        <v>309.54126817140798</v>
      </c>
      <c r="Q185">
        <v>-3.94901954625742E-2</v>
      </c>
      <c r="R185">
        <v>0.96849957030829303</v>
      </c>
      <c r="T185" t="str">
        <f t="shared" si="8"/>
        <v/>
      </c>
      <c r="U185" t="str">
        <f t="shared" si="9"/>
        <v/>
      </c>
      <c r="V185" t="str">
        <f t="shared" si="10"/>
        <v/>
      </c>
      <c r="W185" t="str">
        <f t="shared" si="11"/>
        <v/>
      </c>
    </row>
    <row r="186" spans="1:23" x14ac:dyDescent="0.25">
      <c r="A186">
        <v>185</v>
      </c>
      <c r="B186" t="s">
        <v>456</v>
      </c>
      <c r="C186">
        <v>-12.180311411010999</v>
      </c>
      <c r="D186">
        <v>309.659946985857</v>
      </c>
      <c r="E186">
        <v>-3.9334474895997097E-2</v>
      </c>
      <c r="F186">
        <v>0.96862372088304405</v>
      </c>
      <c r="G186">
        <v>-12.9953741099051</v>
      </c>
      <c r="H186">
        <v>788.56968663048099</v>
      </c>
      <c r="I186">
        <v>-1.6479677484730299E-2</v>
      </c>
      <c r="J186">
        <v>0.98685171490532397</v>
      </c>
      <c r="K186">
        <v>-13.2574880635557</v>
      </c>
      <c r="L186">
        <v>670.17148526268602</v>
      </c>
      <c r="M186">
        <v>-1.9782232391399399E-2</v>
      </c>
      <c r="N186">
        <v>0.984217091608664</v>
      </c>
      <c r="O186">
        <v>-12.223845183822</v>
      </c>
      <c r="P186">
        <v>309.54126817140201</v>
      </c>
      <c r="Q186">
        <v>-3.9490195462574901E-2</v>
      </c>
      <c r="R186">
        <v>0.96849957030829203</v>
      </c>
      <c r="T186" t="str">
        <f t="shared" si="8"/>
        <v/>
      </c>
      <c r="U186" t="str">
        <f t="shared" si="9"/>
        <v/>
      </c>
      <c r="V186" t="str">
        <f t="shared" si="10"/>
        <v/>
      </c>
      <c r="W186" t="str">
        <f t="shared" si="11"/>
        <v/>
      </c>
    </row>
    <row r="187" spans="1:23" x14ac:dyDescent="0.25">
      <c r="A187">
        <v>186</v>
      </c>
      <c r="B187" t="s">
        <v>457</v>
      </c>
      <c r="C187">
        <v>1.44695540163431</v>
      </c>
      <c r="D187">
        <v>0.59742844677740103</v>
      </c>
      <c r="E187">
        <v>2.4219727223224199</v>
      </c>
      <c r="F187">
        <v>1.5436509208334601E-2</v>
      </c>
      <c r="G187">
        <v>2.1296188831291198</v>
      </c>
      <c r="H187">
        <v>0.746337732193468</v>
      </c>
      <c r="I187">
        <v>2.8534251871069398</v>
      </c>
      <c r="J187">
        <v>4.3250710289495396E-3</v>
      </c>
      <c r="K187">
        <v>0.79114196852970897</v>
      </c>
      <c r="L187">
        <v>1.0201993702912</v>
      </c>
      <c r="M187">
        <v>0.77547780519006604</v>
      </c>
      <c r="N187">
        <v>0.438057375472032</v>
      </c>
      <c r="O187">
        <v>1.40249026099532</v>
      </c>
      <c r="P187">
        <v>0.59726921234474795</v>
      </c>
      <c r="Q187">
        <v>2.3481710290899702</v>
      </c>
      <c r="R187">
        <v>1.8865856325760599E-2</v>
      </c>
      <c r="T187" t="str">
        <f t="shared" si="8"/>
        <v>*</v>
      </c>
      <c r="U187" t="str">
        <f t="shared" si="9"/>
        <v>**</v>
      </c>
      <c r="V187" t="str">
        <f t="shared" si="10"/>
        <v/>
      </c>
      <c r="W187" t="str">
        <f t="shared" si="11"/>
        <v>*</v>
      </c>
    </row>
    <row r="188" spans="1:23" x14ac:dyDescent="0.25">
      <c r="A188">
        <v>187</v>
      </c>
      <c r="B188" t="s">
        <v>458</v>
      </c>
      <c r="C188">
        <v>1.0751133403180599</v>
      </c>
      <c r="D188">
        <v>0.72410809739523896</v>
      </c>
      <c r="E188">
        <v>1.4847414967260499</v>
      </c>
      <c r="F188">
        <v>0.137612314701959</v>
      </c>
      <c r="G188">
        <v>1.4724085109092899</v>
      </c>
      <c r="H188">
        <v>1.0293517477659899</v>
      </c>
      <c r="I188">
        <v>1.4304230930824799</v>
      </c>
      <c r="J188">
        <v>0.15259562423886899</v>
      </c>
      <c r="K188">
        <v>0.82581416442453204</v>
      </c>
      <c r="L188">
        <v>1.0207988834769099</v>
      </c>
      <c r="M188">
        <v>0.808988114888753</v>
      </c>
      <c r="N188">
        <v>0.41852198266028501</v>
      </c>
      <c r="O188">
        <v>1.02999651825327</v>
      </c>
      <c r="P188">
        <v>0.72396139219857802</v>
      </c>
      <c r="Q188">
        <v>1.4227229923481199</v>
      </c>
      <c r="R188">
        <v>0.154816472655704</v>
      </c>
      <c r="T188" t="str">
        <f t="shared" si="8"/>
        <v/>
      </c>
      <c r="U188" t="str">
        <f t="shared" si="9"/>
        <v/>
      </c>
      <c r="V188" t="str">
        <f t="shared" si="10"/>
        <v/>
      </c>
      <c r="W188" t="str">
        <f t="shared" si="11"/>
        <v/>
      </c>
    </row>
    <row r="189" spans="1:23" x14ac:dyDescent="0.25">
      <c r="A189">
        <v>188</v>
      </c>
      <c r="B189" t="s">
        <v>459</v>
      </c>
      <c r="C189">
        <v>0.40083879125710298</v>
      </c>
      <c r="D189">
        <v>1.01217256000471</v>
      </c>
      <c r="E189">
        <v>0.39601823552225002</v>
      </c>
      <c r="F189">
        <v>0.69209157567476598</v>
      </c>
      <c r="G189">
        <v>1.52363093672535</v>
      </c>
      <c r="H189">
        <v>1.0308031403232101</v>
      </c>
      <c r="I189">
        <v>1.4781007906588299</v>
      </c>
      <c r="J189">
        <v>0.139380802505535</v>
      </c>
      <c r="K189">
        <v>-13.258506856497499</v>
      </c>
      <c r="L189">
        <v>691.28069611522699</v>
      </c>
      <c r="M189">
        <v>-1.91796283781769E-2</v>
      </c>
      <c r="N189">
        <v>0.98469780881347801</v>
      </c>
      <c r="O189">
        <v>0.35936050962507299</v>
      </c>
      <c r="P189">
        <v>1.0120382029356401</v>
      </c>
      <c r="Q189">
        <v>0.35508591334068901</v>
      </c>
      <c r="R189">
        <v>0.72252522945007203</v>
      </c>
      <c r="T189" t="str">
        <f t="shared" si="8"/>
        <v/>
      </c>
      <c r="U189" t="str">
        <f t="shared" si="9"/>
        <v/>
      </c>
      <c r="V189" t="str">
        <f t="shared" si="10"/>
        <v/>
      </c>
      <c r="W189" t="str">
        <f t="shared" si="11"/>
        <v/>
      </c>
    </row>
    <row r="190" spans="1:23" x14ac:dyDescent="0.25">
      <c r="A190">
        <v>189</v>
      </c>
      <c r="B190" t="s">
        <v>460</v>
      </c>
      <c r="C190">
        <v>1.13339490578428</v>
      </c>
      <c r="D190">
        <v>0.72512475214762295</v>
      </c>
      <c r="E190">
        <v>1.5630343639869799</v>
      </c>
      <c r="F190">
        <v>0.11804451228051201</v>
      </c>
      <c r="G190">
        <v>1.57203507680526</v>
      </c>
      <c r="H190">
        <v>1.0323677191098499</v>
      </c>
      <c r="I190">
        <v>1.52274722243421</v>
      </c>
      <c r="J190">
        <v>0.12782195867889401</v>
      </c>
      <c r="K190">
        <v>0.85450209716077397</v>
      </c>
      <c r="L190">
        <v>1.02148623101183</v>
      </c>
      <c r="M190">
        <v>0.83652825776648199</v>
      </c>
      <c r="N190">
        <v>0.402857786604292</v>
      </c>
      <c r="O190">
        <v>1.0912426051929001</v>
      </c>
      <c r="P190">
        <v>0.72494392097291005</v>
      </c>
      <c r="Q190">
        <v>1.5052786479378999</v>
      </c>
      <c r="R190">
        <v>0.13225245235376401</v>
      </c>
      <c r="T190" t="str">
        <f t="shared" si="8"/>
        <v/>
      </c>
      <c r="U190" t="str">
        <f t="shared" si="9"/>
        <v/>
      </c>
      <c r="V190" t="str">
        <f t="shared" si="10"/>
        <v/>
      </c>
      <c r="W190" t="str">
        <f t="shared" si="11"/>
        <v/>
      </c>
    </row>
    <row r="191" spans="1:23" x14ac:dyDescent="0.25">
      <c r="A191">
        <v>190</v>
      </c>
      <c r="B191" t="s">
        <v>461</v>
      </c>
      <c r="C191">
        <v>-12.1659966735225</v>
      </c>
      <c r="D191">
        <v>333.88187828702002</v>
      </c>
      <c r="E191">
        <v>-3.6438026334163903E-2</v>
      </c>
      <c r="F191">
        <v>0.97093309367023894</v>
      </c>
      <c r="G191">
        <v>-12.9981582855781</v>
      </c>
      <c r="H191">
        <v>887.48064016589501</v>
      </c>
      <c r="I191">
        <v>-1.46461316419797E-2</v>
      </c>
      <c r="J191">
        <v>0.98831449546352201</v>
      </c>
      <c r="K191">
        <v>-13.234855266518901</v>
      </c>
      <c r="L191">
        <v>703.36320036764698</v>
      </c>
      <c r="M191">
        <v>-1.8816530719265701E-2</v>
      </c>
      <c r="N191">
        <v>0.98498746655062597</v>
      </c>
      <c r="O191">
        <v>-12.207110471589299</v>
      </c>
      <c r="P191">
        <v>333.849433461682</v>
      </c>
      <c r="Q191">
        <v>-3.6564718247426201E-2</v>
      </c>
      <c r="R191">
        <v>0.97083207546696604</v>
      </c>
      <c r="T191" t="str">
        <f t="shared" si="8"/>
        <v/>
      </c>
      <c r="U191" t="str">
        <f t="shared" si="9"/>
        <v/>
      </c>
      <c r="V191" t="str">
        <f t="shared" si="10"/>
        <v/>
      </c>
      <c r="W191" t="str">
        <f t="shared" si="11"/>
        <v/>
      </c>
    </row>
    <row r="192" spans="1:23" x14ac:dyDescent="0.25">
      <c r="A192">
        <v>191</v>
      </c>
      <c r="B192" t="s">
        <v>462</v>
      </c>
      <c r="C192">
        <v>-12.1659966735225</v>
      </c>
      <c r="D192">
        <v>333.88187828702098</v>
      </c>
      <c r="E192">
        <v>-3.6438026334163799E-2</v>
      </c>
      <c r="F192">
        <v>0.97093309367023894</v>
      </c>
      <c r="G192">
        <v>-12.9981582855781</v>
      </c>
      <c r="H192">
        <v>887.48064016589205</v>
      </c>
      <c r="I192">
        <v>-1.46461316419797E-2</v>
      </c>
      <c r="J192">
        <v>0.98831449546352201</v>
      </c>
      <c r="K192">
        <v>-13.234855266518901</v>
      </c>
      <c r="L192">
        <v>703.36320036764403</v>
      </c>
      <c r="M192">
        <v>-1.8816530719265801E-2</v>
      </c>
      <c r="N192">
        <v>0.98498746655062597</v>
      </c>
      <c r="O192">
        <v>-12.207110471589299</v>
      </c>
      <c r="P192">
        <v>333.84943346168001</v>
      </c>
      <c r="Q192">
        <v>-3.6564718247426402E-2</v>
      </c>
      <c r="R192">
        <v>0.97083207546696604</v>
      </c>
      <c r="T192" t="str">
        <f t="shared" si="8"/>
        <v/>
      </c>
      <c r="U192" t="str">
        <f t="shared" si="9"/>
        <v/>
      </c>
      <c r="V192" t="str">
        <f t="shared" si="10"/>
        <v/>
      </c>
      <c r="W192" t="str">
        <f t="shared" si="11"/>
        <v/>
      </c>
    </row>
    <row r="193" spans="1:23" x14ac:dyDescent="0.25">
      <c r="A193">
        <v>192</v>
      </c>
      <c r="B193" t="s">
        <v>463</v>
      </c>
      <c r="C193">
        <v>1.19316015217773</v>
      </c>
      <c r="D193">
        <v>0.72575233904986403</v>
      </c>
      <c r="E193">
        <v>1.6440321139574701</v>
      </c>
      <c r="F193">
        <v>0.10016956905923299</v>
      </c>
      <c r="G193">
        <v>1.63594668648903</v>
      </c>
      <c r="H193">
        <v>1.0341213465299399</v>
      </c>
      <c r="I193">
        <v>1.5819678144915399</v>
      </c>
      <c r="J193">
        <v>0.11365691819563201</v>
      </c>
      <c r="K193">
        <v>0.91362095469972804</v>
      </c>
      <c r="L193">
        <v>1.02199113297698</v>
      </c>
      <c r="M193">
        <v>0.89396172356058001</v>
      </c>
      <c r="N193">
        <v>0.37134237102464901</v>
      </c>
      <c r="O193">
        <v>1.1516276016639</v>
      </c>
      <c r="P193">
        <v>0.72556770983659602</v>
      </c>
      <c r="Q193">
        <v>1.5872090034481401</v>
      </c>
      <c r="R193">
        <v>0.11246531629543099</v>
      </c>
      <c r="T193" t="str">
        <f t="shared" si="8"/>
        <v/>
      </c>
      <c r="U193" t="str">
        <f t="shared" si="9"/>
        <v/>
      </c>
      <c r="V193" t="str">
        <f t="shared" si="10"/>
        <v/>
      </c>
      <c r="W193" t="str">
        <f t="shared" si="11"/>
        <v/>
      </c>
    </row>
    <row r="194" spans="1:23" x14ac:dyDescent="0.25">
      <c r="A194">
        <v>193</v>
      </c>
      <c r="B194" t="s">
        <v>464</v>
      </c>
      <c r="C194">
        <v>0.52011835202909795</v>
      </c>
      <c r="D194">
        <v>1.01335540393712</v>
      </c>
      <c r="E194">
        <v>0.51326351051991803</v>
      </c>
      <c r="F194">
        <v>0.60776700503146797</v>
      </c>
      <c r="G194">
        <v>1.71011319829916</v>
      </c>
      <c r="H194">
        <v>1.03597042197704</v>
      </c>
      <c r="I194">
        <v>1.65073554420172</v>
      </c>
      <c r="J194">
        <v>9.8792586590373793E-2</v>
      </c>
      <c r="K194">
        <v>-13.2406284947246</v>
      </c>
      <c r="L194">
        <v>715.04796597735196</v>
      </c>
      <c r="M194">
        <v>-1.8517119304894299E-2</v>
      </c>
      <c r="N194">
        <v>0.98522632067656102</v>
      </c>
      <c r="O194">
        <v>0.48228063603987797</v>
      </c>
      <c r="P194">
        <v>1.0132239870506199</v>
      </c>
      <c r="Q194">
        <v>0.475986200685734</v>
      </c>
      <c r="R194">
        <v>0.63408420892442396</v>
      </c>
      <c r="T194" t="str">
        <f t="shared" si="8"/>
        <v/>
      </c>
      <c r="U194" t="str">
        <f t="shared" si="9"/>
        <v>^</v>
      </c>
      <c r="V194" t="str">
        <f t="shared" si="10"/>
        <v/>
      </c>
      <c r="W194" t="str">
        <f t="shared" si="11"/>
        <v/>
      </c>
    </row>
    <row r="195" spans="1:23" x14ac:dyDescent="0.25">
      <c r="A195">
        <v>194</v>
      </c>
      <c r="B195" t="s">
        <v>465</v>
      </c>
      <c r="C195">
        <v>1.2677660044160199</v>
      </c>
      <c r="D195">
        <v>0.72690183556486299</v>
      </c>
      <c r="E195">
        <v>1.74406768890721</v>
      </c>
      <c r="F195">
        <v>8.1147287425543294E-2</v>
      </c>
      <c r="G195">
        <v>1.7901682040837601</v>
      </c>
      <c r="H195">
        <v>1.0379768237803499</v>
      </c>
      <c r="I195">
        <v>1.7246706892393899</v>
      </c>
      <c r="J195">
        <v>8.4586836163124096E-2</v>
      </c>
      <c r="K195">
        <v>0.94210316739216404</v>
      </c>
      <c r="L195">
        <v>1.0226622274347199</v>
      </c>
      <c r="M195">
        <v>0.92122613128614705</v>
      </c>
      <c r="N195">
        <v>0.35693237802800099</v>
      </c>
      <c r="O195">
        <v>1.23283898606441</v>
      </c>
      <c r="P195">
        <v>0.72669741091252604</v>
      </c>
      <c r="Q195">
        <v>1.6964956356681</v>
      </c>
      <c r="R195">
        <v>8.97920559907458E-2</v>
      </c>
      <c r="T195" t="str">
        <f t="shared" ref="T195:T258" si="12">IF(F195&lt;0.001,"***",IF(F195&lt;0.01,"**",IF(F195&lt;0.05,"*",IF(F195&lt;0.1,"^",""))))</f>
        <v>^</v>
      </c>
      <c r="U195" t="str">
        <f t="shared" ref="U195:U258" si="13">IF(J195&lt;0.001,"***",IF(J195&lt;0.01,"**",IF(J195&lt;0.05,"*",IF(J195&lt;0.1,"^",""))))</f>
        <v>^</v>
      </c>
      <c r="V195" t="str">
        <f t="shared" ref="V195:V258" si="14">IF(N195&lt;0.001,"***",IF(N195&lt;0.01,"**",IF(N195&lt;0.05,"*",IF(N195&lt;0.1,"^",""))))</f>
        <v/>
      </c>
      <c r="W195" t="str">
        <f t="shared" ref="W195:W258" si="15">IF(R195&lt;0.001,"***",IF(R195&lt;0.01,"**",IF(R195&lt;0.05,"*",IF(R195&lt;0.1,"^",""))))</f>
        <v>^</v>
      </c>
    </row>
    <row r="196" spans="1:23" x14ac:dyDescent="0.25">
      <c r="A196">
        <v>195</v>
      </c>
      <c r="B196" t="s">
        <v>466</v>
      </c>
      <c r="C196">
        <v>-12.1490739869209</v>
      </c>
      <c r="D196">
        <v>352.71466538947402</v>
      </c>
      <c r="E196">
        <v>-3.4444482124114897E-2</v>
      </c>
      <c r="F196">
        <v>0.97252271289363901</v>
      </c>
      <c r="G196">
        <v>-12.972435761445199</v>
      </c>
      <c r="H196">
        <v>972.94612596656702</v>
      </c>
      <c r="I196">
        <v>-1.33331490976006E-2</v>
      </c>
      <c r="J196">
        <v>0.98936200138032404</v>
      </c>
      <c r="K196">
        <v>-13.224693000435799</v>
      </c>
      <c r="L196">
        <v>727.48554083125202</v>
      </c>
      <c r="M196">
        <v>-1.81786334685426E-2</v>
      </c>
      <c r="N196">
        <v>0.98549634784273299</v>
      </c>
      <c r="O196">
        <v>-12.185425447730401</v>
      </c>
      <c r="P196">
        <v>352.87960204581498</v>
      </c>
      <c r="Q196">
        <v>-3.4531396479381499E-2</v>
      </c>
      <c r="R196">
        <v>0.97245340650087397</v>
      </c>
      <c r="T196" t="str">
        <f t="shared" si="12"/>
        <v/>
      </c>
      <c r="U196" t="str">
        <f t="shared" si="13"/>
        <v/>
      </c>
      <c r="V196" t="str">
        <f t="shared" si="14"/>
        <v/>
      </c>
      <c r="W196" t="str">
        <f t="shared" si="15"/>
        <v/>
      </c>
    </row>
    <row r="197" spans="1:23" x14ac:dyDescent="0.25">
      <c r="A197">
        <v>196</v>
      </c>
      <c r="B197" t="s">
        <v>467</v>
      </c>
      <c r="C197">
        <v>0.60678037037735699</v>
      </c>
      <c r="D197">
        <v>1.0142481861009101</v>
      </c>
      <c r="E197">
        <v>0.59825630323285095</v>
      </c>
      <c r="F197">
        <v>0.54966892834577796</v>
      </c>
      <c r="G197">
        <v>1.85685310782962</v>
      </c>
      <c r="H197">
        <v>1.0405548752879701</v>
      </c>
      <c r="I197">
        <v>1.78448359805698</v>
      </c>
      <c r="J197">
        <v>7.4345117672478006E-2</v>
      </c>
      <c r="K197">
        <v>-13.224693000435799</v>
      </c>
      <c r="L197">
        <v>727.48554083125805</v>
      </c>
      <c r="M197">
        <v>-1.8178633468542399E-2</v>
      </c>
      <c r="N197">
        <v>0.98549634784273299</v>
      </c>
      <c r="O197">
        <v>0.57120290923796402</v>
      </c>
      <c r="P197">
        <v>1.01409484074648</v>
      </c>
      <c r="Q197">
        <v>0.56326379573877094</v>
      </c>
      <c r="R197">
        <v>0.57325526727111997</v>
      </c>
      <c r="T197" t="str">
        <f t="shared" si="12"/>
        <v/>
      </c>
      <c r="U197" t="str">
        <f t="shared" si="13"/>
        <v>^</v>
      </c>
      <c r="V197" t="str">
        <f t="shared" si="14"/>
        <v/>
      </c>
      <c r="W197" t="str">
        <f t="shared" si="15"/>
        <v/>
      </c>
    </row>
    <row r="198" spans="1:23" x14ac:dyDescent="0.25">
      <c r="A198">
        <v>197</v>
      </c>
      <c r="B198" t="s">
        <v>468</v>
      </c>
      <c r="C198">
        <v>0.63426866340634502</v>
      </c>
      <c r="D198">
        <v>1.0145775497976699</v>
      </c>
      <c r="E198">
        <v>0.62515542900868604</v>
      </c>
      <c r="F198">
        <v>0.53186905158444497</v>
      </c>
      <c r="G198">
        <v>-12.9532726610975</v>
      </c>
      <c r="H198">
        <v>1005.03541601231</v>
      </c>
      <c r="I198">
        <v>-1.2888374334600401E-2</v>
      </c>
      <c r="J198">
        <v>0.98971684979470698</v>
      </c>
      <c r="K198">
        <v>0.99386607234629198</v>
      </c>
      <c r="L198">
        <v>1.02342281811525</v>
      </c>
      <c r="M198">
        <v>0.97111971196480196</v>
      </c>
      <c r="N198">
        <v>0.33148866886127198</v>
      </c>
      <c r="O198">
        <v>0.59505891080621998</v>
      </c>
      <c r="P198">
        <v>1.0144188128669001</v>
      </c>
      <c r="Q198">
        <v>0.58660082330737995</v>
      </c>
      <c r="R198">
        <v>0.55747182961070596</v>
      </c>
      <c r="T198" t="str">
        <f t="shared" si="12"/>
        <v/>
      </c>
      <c r="U198" t="str">
        <f t="shared" si="13"/>
        <v/>
      </c>
      <c r="V198" t="str">
        <f t="shared" si="14"/>
        <v/>
      </c>
      <c r="W198" t="str">
        <f t="shared" si="15"/>
        <v/>
      </c>
    </row>
    <row r="199" spans="1:23" x14ac:dyDescent="0.25">
      <c r="A199">
        <v>198</v>
      </c>
      <c r="B199" t="s">
        <v>469</v>
      </c>
      <c r="C199">
        <v>0.65582910458953303</v>
      </c>
      <c r="D199">
        <v>1.0149151404552601</v>
      </c>
      <c r="E199">
        <v>0.64619107396047804</v>
      </c>
      <c r="F199">
        <v>0.51815561950484501</v>
      </c>
      <c r="G199">
        <v>-12.9532726610975</v>
      </c>
      <c r="H199">
        <v>1005.03541601231</v>
      </c>
      <c r="I199">
        <v>-1.2888374334600401E-2</v>
      </c>
      <c r="J199">
        <v>0.98971684979470698</v>
      </c>
      <c r="K199">
        <v>1.0276714357234</v>
      </c>
      <c r="L199">
        <v>1.0242634809016999</v>
      </c>
      <c r="M199">
        <v>1.0033272247670999</v>
      </c>
      <c r="N199">
        <v>0.31570300460158002</v>
      </c>
      <c r="O199">
        <v>0.61667170281138195</v>
      </c>
      <c r="P199">
        <v>1.01475047255367</v>
      </c>
      <c r="Q199">
        <v>0.60770772666850403</v>
      </c>
      <c r="R199">
        <v>0.543381337514248</v>
      </c>
      <c r="T199" t="str">
        <f t="shared" si="12"/>
        <v/>
      </c>
      <c r="U199" t="str">
        <f t="shared" si="13"/>
        <v/>
      </c>
      <c r="V199" t="str">
        <f t="shared" si="14"/>
        <v/>
      </c>
      <c r="W199" t="str">
        <f t="shared" si="15"/>
        <v/>
      </c>
    </row>
    <row r="200" spans="1:23" x14ac:dyDescent="0.25">
      <c r="A200">
        <v>199</v>
      </c>
      <c r="B200" t="s">
        <v>470</v>
      </c>
      <c r="C200">
        <v>0.67772457448454104</v>
      </c>
      <c r="D200">
        <v>1.0152949446574</v>
      </c>
      <c r="E200">
        <v>0.66751496996100002</v>
      </c>
      <c r="F200">
        <v>0.50444325079282104</v>
      </c>
      <c r="G200">
        <v>1.9456925819775399</v>
      </c>
      <c r="H200">
        <v>1.0433047644084299</v>
      </c>
      <c r="I200">
        <v>1.8649321352239601</v>
      </c>
      <c r="J200">
        <v>6.2190917373120699E-2</v>
      </c>
      <c r="K200">
        <v>-13.228538551835801</v>
      </c>
      <c r="L200">
        <v>754.46234193534201</v>
      </c>
      <c r="M200">
        <v>-1.7533729407755501E-2</v>
      </c>
      <c r="N200">
        <v>0.98601082480183799</v>
      </c>
      <c r="O200">
        <v>0.63976440890417197</v>
      </c>
      <c r="P200">
        <v>1.01512837200246</v>
      </c>
      <c r="Q200">
        <v>0.63023005419714395</v>
      </c>
      <c r="R200">
        <v>0.52854407851088103</v>
      </c>
      <c r="T200" t="str">
        <f t="shared" si="12"/>
        <v/>
      </c>
      <c r="U200" t="str">
        <f t="shared" si="13"/>
        <v>^</v>
      </c>
      <c r="V200" t="str">
        <f t="shared" si="14"/>
        <v/>
      </c>
      <c r="W200" t="str">
        <f t="shared" si="15"/>
        <v/>
      </c>
    </row>
    <row r="201" spans="1:23" x14ac:dyDescent="0.25">
      <c r="A201">
        <v>200</v>
      </c>
      <c r="B201" t="s">
        <v>471</v>
      </c>
      <c r="C201">
        <v>1.42345692358812</v>
      </c>
      <c r="D201">
        <v>0.72986351266607896</v>
      </c>
      <c r="E201">
        <v>1.9503056378150101</v>
      </c>
      <c r="F201">
        <v>5.1139701105855299E-2</v>
      </c>
      <c r="G201">
        <v>-12.9603875903658</v>
      </c>
      <c r="H201">
        <v>1039.39766525504</v>
      </c>
      <c r="I201">
        <v>-1.24691328676264E-2</v>
      </c>
      <c r="J201">
        <v>0.99005132920100902</v>
      </c>
      <c r="K201">
        <v>1.8035249275851799</v>
      </c>
      <c r="L201">
        <v>0.74378007443175498</v>
      </c>
      <c r="M201">
        <v>2.4248094155561599</v>
      </c>
      <c r="N201">
        <v>1.53164250948329E-2</v>
      </c>
      <c r="O201">
        <v>1.3834799151347901</v>
      </c>
      <c r="P201">
        <v>0.72960740308178695</v>
      </c>
      <c r="Q201">
        <v>1.8961977486674599</v>
      </c>
      <c r="R201">
        <v>5.7933900778876099E-2</v>
      </c>
      <c r="T201" t="str">
        <f t="shared" si="12"/>
        <v>^</v>
      </c>
      <c r="U201" t="str">
        <f t="shared" si="13"/>
        <v/>
      </c>
      <c r="V201" t="str">
        <f t="shared" si="14"/>
        <v>*</v>
      </c>
      <c r="W201" t="str">
        <f t="shared" si="15"/>
        <v>^</v>
      </c>
    </row>
    <row r="202" spans="1:23" x14ac:dyDescent="0.25">
      <c r="A202">
        <v>201</v>
      </c>
      <c r="B202" t="s">
        <v>472</v>
      </c>
      <c r="C202">
        <v>0.76332384637044204</v>
      </c>
      <c r="D202">
        <v>1.01637983126153</v>
      </c>
      <c r="E202">
        <v>0.75102222898599302</v>
      </c>
      <c r="F202">
        <v>0.45263927798240799</v>
      </c>
      <c r="G202">
        <v>2.0114203201796998</v>
      </c>
      <c r="H202">
        <v>1.04638019716973</v>
      </c>
      <c r="I202">
        <v>1.92226527759244</v>
      </c>
      <c r="J202">
        <v>5.4572386710228002E-2</v>
      </c>
      <c r="K202">
        <v>-13.2268297798252</v>
      </c>
      <c r="L202">
        <v>786.90716937752495</v>
      </c>
      <c r="M202">
        <v>-1.6808627871935801E-2</v>
      </c>
      <c r="N202">
        <v>0.98658928682374203</v>
      </c>
      <c r="O202">
        <v>0.72188319912611298</v>
      </c>
      <c r="P202">
        <v>1.0162236090569501</v>
      </c>
      <c r="Q202">
        <v>0.71035861860758898</v>
      </c>
      <c r="R202">
        <v>0.47748177771907802</v>
      </c>
      <c r="T202" t="str">
        <f t="shared" si="12"/>
        <v/>
      </c>
      <c r="U202" t="str">
        <f t="shared" si="13"/>
        <v>^</v>
      </c>
      <c r="V202" t="str">
        <f t="shared" si="14"/>
        <v/>
      </c>
      <c r="W202" t="str">
        <f t="shared" si="15"/>
        <v/>
      </c>
    </row>
    <row r="203" spans="1:23" x14ac:dyDescent="0.25">
      <c r="A203">
        <v>202</v>
      </c>
      <c r="B203" t="s">
        <v>473</v>
      </c>
      <c r="C203">
        <v>0.80414044130791196</v>
      </c>
      <c r="D203">
        <v>1.01674669722518</v>
      </c>
      <c r="E203">
        <v>0.79089555294598402</v>
      </c>
      <c r="F203">
        <v>0.42900494367476599</v>
      </c>
      <c r="G203">
        <v>-12.9232640840481</v>
      </c>
      <c r="H203">
        <v>1079.0764307657801</v>
      </c>
      <c r="I203">
        <v>-1.1976226813588099E-2</v>
      </c>
      <c r="J203">
        <v>0.99044458195159302</v>
      </c>
      <c r="K203">
        <v>1.15510704152886</v>
      </c>
      <c r="L203">
        <v>1.02693486291655</v>
      </c>
      <c r="M203">
        <v>1.1248104268739001</v>
      </c>
      <c r="N203">
        <v>0.26066937507614002</v>
      </c>
      <c r="O203">
        <v>0.76047992760986804</v>
      </c>
      <c r="P203">
        <v>1.01660623874624</v>
      </c>
      <c r="Q203">
        <v>0.748057506068186</v>
      </c>
      <c r="R203">
        <v>0.45442547190789601</v>
      </c>
      <c r="T203" t="str">
        <f t="shared" si="12"/>
        <v/>
      </c>
      <c r="U203" t="str">
        <f t="shared" si="13"/>
        <v/>
      </c>
      <c r="V203" t="str">
        <f t="shared" si="14"/>
        <v/>
      </c>
      <c r="W203" t="str">
        <f t="shared" si="15"/>
        <v/>
      </c>
    </row>
    <row r="204" spans="1:23" x14ac:dyDescent="0.25">
      <c r="A204">
        <v>203</v>
      </c>
      <c r="B204" t="s">
        <v>474</v>
      </c>
      <c r="C204">
        <v>-12.1302014907737</v>
      </c>
      <c r="D204">
        <v>389.93785962229498</v>
      </c>
      <c r="E204">
        <v>-3.1108037322981098E-2</v>
      </c>
      <c r="F204">
        <v>0.97518337991616499</v>
      </c>
      <c r="G204">
        <v>-12.9232640840481</v>
      </c>
      <c r="H204">
        <v>1079.0764307657901</v>
      </c>
      <c r="I204">
        <v>-1.1976226813588E-2</v>
      </c>
      <c r="J204">
        <v>0.99044458195159302</v>
      </c>
      <c r="K204">
        <v>-13.232874518762101</v>
      </c>
      <c r="L204">
        <v>803.15249115413098</v>
      </c>
      <c r="M204">
        <v>-1.6476166935305701E-2</v>
      </c>
      <c r="N204">
        <v>0.98685451553826697</v>
      </c>
      <c r="O204">
        <v>-12.176217242872401</v>
      </c>
      <c r="P204">
        <v>390.25695075753202</v>
      </c>
      <c r="Q204">
        <v>-3.12005134546278E-2</v>
      </c>
      <c r="R204">
        <v>0.97510963043740595</v>
      </c>
      <c r="T204" t="str">
        <f t="shared" si="12"/>
        <v/>
      </c>
      <c r="U204" t="str">
        <f t="shared" si="13"/>
        <v/>
      </c>
      <c r="V204" t="str">
        <f t="shared" si="14"/>
        <v/>
      </c>
      <c r="W204" t="str">
        <f t="shared" si="15"/>
        <v/>
      </c>
    </row>
    <row r="205" spans="1:23" x14ac:dyDescent="0.25">
      <c r="A205">
        <v>204</v>
      </c>
      <c r="B205" t="s">
        <v>475</v>
      </c>
      <c r="C205">
        <v>0.83169113291648999</v>
      </c>
      <c r="D205">
        <v>1.0172285177075899</v>
      </c>
      <c r="E205">
        <v>0.81760501051501899</v>
      </c>
      <c r="F205">
        <v>0.41358276557365897</v>
      </c>
      <c r="G205">
        <v>-12.9232640840481</v>
      </c>
      <c r="H205">
        <v>1079.0764307657801</v>
      </c>
      <c r="I205">
        <v>-1.1976226813588099E-2</v>
      </c>
      <c r="J205">
        <v>0.99044458195159302</v>
      </c>
      <c r="K205">
        <v>1.1919916485817399</v>
      </c>
      <c r="L205">
        <v>1.0280592737440699</v>
      </c>
      <c r="M205">
        <v>1.15945809645843</v>
      </c>
      <c r="N205">
        <v>0.246269507564537</v>
      </c>
      <c r="O205">
        <v>0.78720744680724997</v>
      </c>
      <c r="P205">
        <v>1.0170785586822799</v>
      </c>
      <c r="Q205">
        <v>0.77398883310169198</v>
      </c>
      <c r="R205">
        <v>0.43893739494871298</v>
      </c>
      <c r="T205" t="str">
        <f t="shared" si="12"/>
        <v/>
      </c>
      <c r="U205" t="str">
        <f t="shared" si="13"/>
        <v/>
      </c>
      <c r="V205" t="str">
        <f t="shared" si="14"/>
        <v/>
      </c>
      <c r="W205" t="str">
        <f t="shared" si="15"/>
        <v/>
      </c>
    </row>
    <row r="206" spans="1:23" x14ac:dyDescent="0.25">
      <c r="A206">
        <v>205</v>
      </c>
      <c r="B206" t="s">
        <v>476</v>
      </c>
      <c r="C206">
        <v>-12.130450986509</v>
      </c>
      <c r="D206">
        <v>395.56599845757597</v>
      </c>
      <c r="E206">
        <v>-3.0666060869258299E-2</v>
      </c>
      <c r="F206">
        <v>0.97553585792811603</v>
      </c>
      <c r="G206">
        <v>-12.9232640840481</v>
      </c>
      <c r="H206">
        <v>1079.0764307657801</v>
      </c>
      <c r="I206">
        <v>-1.1976226813588099E-2</v>
      </c>
      <c r="J206">
        <v>0.99044458195159302</v>
      </c>
      <c r="K206">
        <v>-13.2313727943967</v>
      </c>
      <c r="L206">
        <v>821.23672311679695</v>
      </c>
      <c r="M206">
        <v>-1.61115211021986E-2</v>
      </c>
      <c r="N206">
        <v>0.98714542219817902</v>
      </c>
      <c r="O206">
        <v>-12.1752397655255</v>
      </c>
      <c r="P206">
        <v>395.82448583545403</v>
      </c>
      <c r="Q206">
        <v>-3.0759187976528501E-2</v>
      </c>
      <c r="R206">
        <v>0.97546158828330998</v>
      </c>
      <c r="T206" t="str">
        <f t="shared" si="12"/>
        <v/>
      </c>
      <c r="U206" t="str">
        <f t="shared" si="13"/>
        <v/>
      </c>
      <c r="V206" t="str">
        <f t="shared" si="14"/>
        <v/>
      </c>
      <c r="W206" t="str">
        <f t="shared" si="15"/>
        <v/>
      </c>
    </row>
    <row r="207" spans="1:23" x14ac:dyDescent="0.25">
      <c r="A207">
        <v>206</v>
      </c>
      <c r="B207" t="s">
        <v>477</v>
      </c>
      <c r="C207">
        <v>0.86102103962088705</v>
      </c>
      <c r="D207">
        <v>1.01773030074227</v>
      </c>
      <c r="E207">
        <v>0.84602083576848297</v>
      </c>
      <c r="F207">
        <v>0.39754112095687499</v>
      </c>
      <c r="G207">
        <v>-12.9232640840481</v>
      </c>
      <c r="H207">
        <v>1079.0764307657801</v>
      </c>
      <c r="I207">
        <v>-1.1976226813588099E-2</v>
      </c>
      <c r="J207">
        <v>0.99044458195159302</v>
      </c>
      <c r="K207">
        <v>1.24041342759065</v>
      </c>
      <c r="L207">
        <v>1.02933108300187</v>
      </c>
      <c r="M207">
        <v>1.20506749293259</v>
      </c>
      <c r="N207">
        <v>0.22817724771218501</v>
      </c>
      <c r="O207">
        <v>0.81743053171417601</v>
      </c>
      <c r="P207">
        <v>1.01757623845833</v>
      </c>
      <c r="Q207">
        <v>0.80331134004525595</v>
      </c>
      <c r="R207">
        <v>0.42179480511267098</v>
      </c>
      <c r="T207" t="str">
        <f t="shared" si="12"/>
        <v/>
      </c>
      <c r="U207" t="str">
        <f t="shared" si="13"/>
        <v/>
      </c>
      <c r="V207" t="str">
        <f t="shared" si="14"/>
        <v/>
      </c>
      <c r="W207" t="str">
        <f t="shared" si="15"/>
        <v/>
      </c>
    </row>
    <row r="208" spans="1:23" x14ac:dyDescent="0.25">
      <c r="A208">
        <v>207</v>
      </c>
      <c r="B208" t="s">
        <v>478</v>
      </c>
      <c r="C208">
        <v>-12.1348432162787</v>
      </c>
      <c r="D208">
        <v>401.111571303478</v>
      </c>
      <c r="E208">
        <v>-3.0253037021207099E-2</v>
      </c>
      <c r="F208">
        <v>0.97586525043936101</v>
      </c>
      <c r="G208">
        <v>-12.9232640840481</v>
      </c>
      <c r="H208">
        <v>1079.0764307657801</v>
      </c>
      <c r="I208">
        <v>-1.1976226813588099E-2</v>
      </c>
      <c r="J208">
        <v>0.99044458195159302</v>
      </c>
      <c r="K208">
        <v>-13.239693903533899</v>
      </c>
      <c r="L208">
        <v>839.92050407886495</v>
      </c>
      <c r="M208">
        <v>-1.5763032143207099E-2</v>
      </c>
      <c r="N208">
        <v>0.98742344084659806</v>
      </c>
      <c r="O208">
        <v>-12.1801872518589</v>
      </c>
      <c r="P208">
        <v>401.39084059955002</v>
      </c>
      <c r="Q208">
        <v>-3.0344955638912E-2</v>
      </c>
      <c r="R208">
        <v>0.97579194365007904</v>
      </c>
      <c r="T208" t="str">
        <f t="shared" si="12"/>
        <v/>
      </c>
      <c r="U208" t="str">
        <f t="shared" si="13"/>
        <v/>
      </c>
      <c r="V208" t="str">
        <f t="shared" si="14"/>
        <v/>
      </c>
      <c r="W208" t="str">
        <f t="shared" si="15"/>
        <v/>
      </c>
    </row>
    <row r="209" spans="1:23" x14ac:dyDescent="0.25">
      <c r="A209">
        <v>208</v>
      </c>
      <c r="B209" t="s">
        <v>479</v>
      </c>
      <c r="C209">
        <v>0.88539640918205698</v>
      </c>
      <c r="D209">
        <v>1.0182252539943599</v>
      </c>
      <c r="E209">
        <v>0.869548663921627</v>
      </c>
      <c r="F209">
        <v>0.38454710277020598</v>
      </c>
      <c r="G209">
        <v>-12.9232640840481</v>
      </c>
      <c r="H209">
        <v>1079.0764307657901</v>
      </c>
      <c r="I209">
        <v>-1.1976226813588E-2</v>
      </c>
      <c r="J209">
        <v>0.99044458195159302</v>
      </c>
      <c r="K209">
        <v>1.27953499955897</v>
      </c>
      <c r="L209">
        <v>1.0306622013340401</v>
      </c>
      <c r="M209">
        <v>1.2414688322738501</v>
      </c>
      <c r="N209">
        <v>0.21443260510561299</v>
      </c>
      <c r="O209">
        <v>0.84132364377860103</v>
      </c>
      <c r="P209">
        <v>1.01806078349998</v>
      </c>
      <c r="Q209">
        <v>0.82639824400879502</v>
      </c>
      <c r="R209">
        <v>0.408578219222897</v>
      </c>
      <c r="T209" t="str">
        <f t="shared" si="12"/>
        <v/>
      </c>
      <c r="U209" t="str">
        <f t="shared" si="13"/>
        <v/>
      </c>
      <c r="V209" t="str">
        <f t="shared" si="14"/>
        <v/>
      </c>
      <c r="W209" t="str">
        <f t="shared" si="15"/>
        <v/>
      </c>
    </row>
    <row r="210" spans="1:23" x14ac:dyDescent="0.25">
      <c r="A210">
        <v>209</v>
      </c>
      <c r="B210" t="s">
        <v>480</v>
      </c>
      <c r="C210">
        <v>-12.1459291863132</v>
      </c>
      <c r="D210">
        <v>407.15072826191198</v>
      </c>
      <c r="E210">
        <v>-2.9831530053164902E-2</v>
      </c>
      <c r="F210">
        <v>0.97620141260501203</v>
      </c>
      <c r="G210">
        <v>-12.9232640840481</v>
      </c>
      <c r="H210">
        <v>1079.0764307657901</v>
      </c>
      <c r="I210">
        <v>-1.1976226813588E-2</v>
      </c>
      <c r="J210">
        <v>0.99044458195159302</v>
      </c>
      <c r="K210">
        <v>-13.2573906299399</v>
      </c>
      <c r="L210">
        <v>860.69616323407399</v>
      </c>
      <c r="M210">
        <v>-1.54031018101964E-2</v>
      </c>
      <c r="N210">
        <v>0.987710588834249</v>
      </c>
      <c r="O210">
        <v>-12.1883919932931</v>
      </c>
      <c r="P210">
        <v>407.303919050405</v>
      </c>
      <c r="Q210">
        <v>-2.9924563509502601E-2</v>
      </c>
      <c r="R210">
        <v>0.97612721577165196</v>
      </c>
      <c r="T210" t="str">
        <f t="shared" si="12"/>
        <v/>
      </c>
      <c r="U210" t="str">
        <f t="shared" si="13"/>
        <v/>
      </c>
      <c r="V210" t="str">
        <f t="shared" si="14"/>
        <v/>
      </c>
      <c r="W210" t="str">
        <f t="shared" si="15"/>
        <v/>
      </c>
    </row>
    <row r="211" spans="1:23" x14ac:dyDescent="0.25">
      <c r="A211">
        <v>210</v>
      </c>
      <c r="B211" t="s">
        <v>481</v>
      </c>
      <c r="C211">
        <v>0.90506545589881604</v>
      </c>
      <c r="D211">
        <v>1.0186931687418299</v>
      </c>
      <c r="E211">
        <v>0.88845737231815003</v>
      </c>
      <c r="F211">
        <v>0.37429477596691002</v>
      </c>
      <c r="G211">
        <v>-12.9232640840481</v>
      </c>
      <c r="H211">
        <v>1079.0764307657801</v>
      </c>
      <c r="I211">
        <v>-1.1976226813588099E-2</v>
      </c>
      <c r="J211">
        <v>0.99044458195159302</v>
      </c>
      <c r="K211">
        <v>1.31313759735156</v>
      </c>
      <c r="L211">
        <v>1.03198591721598</v>
      </c>
      <c r="M211">
        <v>1.2724375162929</v>
      </c>
      <c r="N211">
        <v>0.20321771151840201</v>
      </c>
      <c r="O211">
        <v>0.86328371558558603</v>
      </c>
      <c r="P211">
        <v>1.01854926892355</v>
      </c>
      <c r="Q211">
        <v>0.84756205902336501</v>
      </c>
      <c r="R211">
        <v>0.39668191174675299</v>
      </c>
      <c r="T211" t="str">
        <f t="shared" si="12"/>
        <v/>
      </c>
      <c r="U211" t="str">
        <f t="shared" si="13"/>
        <v/>
      </c>
      <c r="V211" t="str">
        <f t="shared" si="14"/>
        <v/>
      </c>
      <c r="W211" t="str">
        <f t="shared" si="15"/>
        <v/>
      </c>
    </row>
    <row r="212" spans="1:23" x14ac:dyDescent="0.25">
      <c r="A212">
        <v>211</v>
      </c>
      <c r="B212" t="s">
        <v>482</v>
      </c>
      <c r="C212">
        <v>0.94936600392024595</v>
      </c>
      <c r="D212">
        <v>1.0192498211541099</v>
      </c>
      <c r="E212">
        <v>0.93143602698430705</v>
      </c>
      <c r="F212">
        <v>0.35162806210986203</v>
      </c>
      <c r="G212">
        <v>2.1290281705540601</v>
      </c>
      <c r="H212">
        <v>1.04959278305391</v>
      </c>
      <c r="I212">
        <v>2.0284325549185001</v>
      </c>
      <c r="J212">
        <v>4.2516120320774599E-2</v>
      </c>
      <c r="K212">
        <v>-13.238496890381001</v>
      </c>
      <c r="L212">
        <v>883.19008140696997</v>
      </c>
      <c r="M212">
        <v>-1.4989408473984899E-2</v>
      </c>
      <c r="N212">
        <v>0.98804063024796596</v>
      </c>
      <c r="O212">
        <v>0.90542762189564696</v>
      </c>
      <c r="P212">
        <v>1.01911668592611</v>
      </c>
      <c r="Q212">
        <v>0.88844352604515997</v>
      </c>
      <c r="R212">
        <v>0.37430222104120497</v>
      </c>
      <c r="T212" t="str">
        <f t="shared" si="12"/>
        <v/>
      </c>
      <c r="U212" t="str">
        <f t="shared" si="13"/>
        <v>*</v>
      </c>
      <c r="V212" t="str">
        <f t="shared" si="14"/>
        <v/>
      </c>
      <c r="W212" t="str">
        <f t="shared" si="15"/>
        <v/>
      </c>
    </row>
    <row r="213" spans="1:23" x14ac:dyDescent="0.25">
      <c r="A213">
        <v>212</v>
      </c>
      <c r="B213" t="s">
        <v>483</v>
      </c>
      <c r="C213">
        <v>-12.130362218001499</v>
      </c>
      <c r="D213">
        <v>420.38758594925599</v>
      </c>
      <c r="E213">
        <v>-2.8855186555070401E-2</v>
      </c>
      <c r="F213">
        <v>0.97698008667318703</v>
      </c>
      <c r="G213">
        <v>-12.9193642682187</v>
      </c>
      <c r="H213">
        <v>1125.5084873006599</v>
      </c>
      <c r="I213">
        <v>-1.14786911107206E-2</v>
      </c>
      <c r="J213">
        <v>0.99084153070549197</v>
      </c>
      <c r="K213">
        <v>-13.238496890381001</v>
      </c>
      <c r="L213">
        <v>883.19008140697201</v>
      </c>
      <c r="M213">
        <v>-1.4989408473984899E-2</v>
      </c>
      <c r="N213">
        <v>0.98804063024796596</v>
      </c>
      <c r="O213">
        <v>-12.1726133117453</v>
      </c>
      <c r="P213">
        <v>420.50551911601701</v>
      </c>
      <c r="Q213">
        <v>-2.89475708602695E-2</v>
      </c>
      <c r="R213">
        <v>0.97690640544144802</v>
      </c>
      <c r="T213" t="str">
        <f t="shared" si="12"/>
        <v/>
      </c>
      <c r="U213" t="str">
        <f t="shared" si="13"/>
        <v/>
      </c>
      <c r="V213" t="str">
        <f t="shared" si="14"/>
        <v/>
      </c>
      <c r="W213" t="str">
        <f t="shared" si="15"/>
        <v/>
      </c>
    </row>
    <row r="214" spans="1:23" x14ac:dyDescent="0.25">
      <c r="A214">
        <v>213</v>
      </c>
      <c r="B214" t="s">
        <v>484</v>
      </c>
      <c r="C214">
        <v>-12.130362218001499</v>
      </c>
      <c r="D214">
        <v>420.38758594925901</v>
      </c>
      <c r="E214">
        <v>-2.88551865550702E-2</v>
      </c>
      <c r="F214">
        <v>0.97698008667318803</v>
      </c>
      <c r="G214">
        <v>-12.9193642682187</v>
      </c>
      <c r="H214">
        <v>1125.5084873006599</v>
      </c>
      <c r="I214">
        <v>-1.14786911107206E-2</v>
      </c>
      <c r="J214">
        <v>0.99084153070549197</v>
      </c>
      <c r="K214">
        <v>-13.238496890381001</v>
      </c>
      <c r="L214">
        <v>883.19008140695405</v>
      </c>
      <c r="M214">
        <v>-1.49894084739851E-2</v>
      </c>
      <c r="N214">
        <v>0.98804063024796596</v>
      </c>
      <c r="O214">
        <v>-12.1726133117453</v>
      </c>
      <c r="P214">
        <v>420.505519116014</v>
      </c>
      <c r="Q214">
        <v>-2.8947570860269702E-2</v>
      </c>
      <c r="R214">
        <v>0.97690640544144802</v>
      </c>
      <c r="T214" t="str">
        <f t="shared" si="12"/>
        <v/>
      </c>
      <c r="U214" t="str">
        <f t="shared" si="13"/>
        <v/>
      </c>
      <c r="V214" t="str">
        <f t="shared" si="14"/>
        <v/>
      </c>
      <c r="W214" t="str">
        <f t="shared" si="15"/>
        <v/>
      </c>
    </row>
    <row r="215" spans="1:23" x14ac:dyDescent="0.25">
      <c r="A215">
        <v>214</v>
      </c>
      <c r="B215" t="s">
        <v>485</v>
      </c>
      <c r="C215">
        <v>0.98675901104369002</v>
      </c>
      <c r="D215">
        <v>1.01991371408095</v>
      </c>
      <c r="E215">
        <v>0.96749263925023399</v>
      </c>
      <c r="F215">
        <v>0.33329781916828699</v>
      </c>
      <c r="G215">
        <v>-12.9193642682187</v>
      </c>
      <c r="H215">
        <v>1125.5084873006599</v>
      </c>
      <c r="I215">
        <v>-1.14786911107206E-2</v>
      </c>
      <c r="J215">
        <v>0.99084153070549197</v>
      </c>
      <c r="K215">
        <v>1.38656872622236</v>
      </c>
      <c r="L215">
        <v>1.03362720196381</v>
      </c>
      <c r="M215">
        <v>1.3414592065572499</v>
      </c>
      <c r="N215">
        <v>0.17977140579849199</v>
      </c>
      <c r="O215">
        <v>0.94501537920234002</v>
      </c>
      <c r="P215">
        <v>1.0197621836564399</v>
      </c>
      <c r="Q215">
        <v>0.92670172943059104</v>
      </c>
      <c r="R215">
        <v>0.35408141936084397</v>
      </c>
      <c r="T215" t="str">
        <f t="shared" si="12"/>
        <v/>
      </c>
      <c r="U215" t="str">
        <f t="shared" si="13"/>
        <v/>
      </c>
      <c r="V215" t="str">
        <f t="shared" si="14"/>
        <v/>
      </c>
      <c r="W215" t="str">
        <f t="shared" si="15"/>
        <v/>
      </c>
    </row>
    <row r="216" spans="1:23" x14ac:dyDescent="0.25">
      <c r="A216">
        <v>215</v>
      </c>
      <c r="B216" t="s">
        <v>486</v>
      </c>
      <c r="C216">
        <v>-12.1252116629925</v>
      </c>
      <c r="D216">
        <v>428.24881941281598</v>
      </c>
      <c r="E216">
        <v>-2.8313473647441099E-2</v>
      </c>
      <c r="F216">
        <v>0.97741213449188902</v>
      </c>
      <c r="G216">
        <v>-12.9193642682187</v>
      </c>
      <c r="H216">
        <v>1125.5084873006599</v>
      </c>
      <c r="I216">
        <v>-1.14786911107206E-2</v>
      </c>
      <c r="J216">
        <v>0.99084153070549197</v>
      </c>
      <c r="K216">
        <v>-13.2210376937033</v>
      </c>
      <c r="L216">
        <v>909.43429739379496</v>
      </c>
      <c r="M216">
        <v>-1.4537650198141201E-2</v>
      </c>
      <c r="N216">
        <v>0.98840104191828404</v>
      </c>
      <c r="O216">
        <v>-12.166938511227199</v>
      </c>
      <c r="P216">
        <v>428.44976465151598</v>
      </c>
      <c r="Q216">
        <v>-2.8397584769648099E-2</v>
      </c>
      <c r="R216">
        <v>0.97734505050050302</v>
      </c>
      <c r="T216" t="str">
        <f t="shared" si="12"/>
        <v/>
      </c>
      <c r="U216" t="str">
        <f t="shared" si="13"/>
        <v/>
      </c>
      <c r="V216" t="str">
        <f t="shared" si="14"/>
        <v/>
      </c>
      <c r="W216" t="str">
        <f t="shared" si="15"/>
        <v/>
      </c>
    </row>
    <row r="217" spans="1:23" x14ac:dyDescent="0.25">
      <c r="A217">
        <v>216</v>
      </c>
      <c r="B217" t="s">
        <v>487</v>
      </c>
      <c r="C217">
        <v>1.0301562086599501</v>
      </c>
      <c r="D217">
        <v>1.0206277259252801</v>
      </c>
      <c r="E217">
        <v>1.00933590426032</v>
      </c>
      <c r="F217">
        <v>0.31281356647390302</v>
      </c>
      <c r="G217">
        <v>2.2249501205426201</v>
      </c>
      <c r="H217">
        <v>1.0541234291158801</v>
      </c>
      <c r="I217">
        <v>2.1107111929091098</v>
      </c>
      <c r="J217">
        <v>3.4797143335819902E-2</v>
      </c>
      <c r="K217">
        <v>-13.2210376937033</v>
      </c>
      <c r="L217">
        <v>909.43429739380099</v>
      </c>
      <c r="M217">
        <v>-1.45376501981411E-2</v>
      </c>
      <c r="N217">
        <v>0.98840104191828404</v>
      </c>
      <c r="O217">
        <v>0.98929457636844698</v>
      </c>
      <c r="P217">
        <v>1.0204757293534501</v>
      </c>
      <c r="Q217">
        <v>0.96944449330043703</v>
      </c>
      <c r="R217">
        <v>0.33232346198888402</v>
      </c>
      <c r="T217" t="str">
        <f t="shared" si="12"/>
        <v/>
      </c>
      <c r="U217" t="str">
        <f t="shared" si="13"/>
        <v>*</v>
      </c>
      <c r="V217" t="str">
        <f t="shared" si="14"/>
        <v/>
      </c>
      <c r="W217" t="str">
        <f t="shared" si="15"/>
        <v/>
      </c>
    </row>
    <row r="218" spans="1:23" x14ac:dyDescent="0.25">
      <c r="A218">
        <v>217</v>
      </c>
      <c r="B218" t="s">
        <v>488</v>
      </c>
      <c r="C218">
        <v>1.0618387665737801</v>
      </c>
      <c r="D218">
        <v>1.02133663752179</v>
      </c>
      <c r="E218">
        <v>1.03965600328435</v>
      </c>
      <c r="F218">
        <v>0.29849974806371099</v>
      </c>
      <c r="G218">
        <v>-12.925486398824599</v>
      </c>
      <c r="H218">
        <v>1175.1330668780099</v>
      </c>
      <c r="I218">
        <v>-1.0999168318158101E-2</v>
      </c>
      <c r="J218">
        <v>0.99122411037130598</v>
      </c>
      <c r="K218">
        <v>1.4657988570367499</v>
      </c>
      <c r="L218">
        <v>1.0354866736444299</v>
      </c>
      <c r="M218">
        <v>1.4155651582437301</v>
      </c>
      <c r="N218">
        <v>0.15690285847197299</v>
      </c>
      <c r="O218">
        <v>1.02049874484926</v>
      </c>
      <c r="P218">
        <v>1.02117458790475</v>
      </c>
      <c r="Q218">
        <v>0.999338170902903</v>
      </c>
      <c r="R218">
        <v>0.31763090038264402</v>
      </c>
      <c r="T218" t="str">
        <f t="shared" si="12"/>
        <v/>
      </c>
      <c r="U218" t="str">
        <f t="shared" si="13"/>
        <v/>
      </c>
      <c r="V218" t="str">
        <f t="shared" si="14"/>
        <v/>
      </c>
      <c r="W218" t="str">
        <f t="shared" si="15"/>
        <v/>
      </c>
    </row>
    <row r="219" spans="1:23" x14ac:dyDescent="0.25">
      <c r="A219">
        <v>218</v>
      </c>
      <c r="B219" t="s">
        <v>489</v>
      </c>
      <c r="C219">
        <v>-12.1337308194515</v>
      </c>
      <c r="D219">
        <v>442.78256122117398</v>
      </c>
      <c r="E219">
        <v>-2.7403362015855401E-2</v>
      </c>
      <c r="F219">
        <v>0.97813801675612999</v>
      </c>
      <c r="G219">
        <v>-12.925486398824599</v>
      </c>
      <c r="H219">
        <v>1175.1330668779899</v>
      </c>
      <c r="I219">
        <v>-1.0999168318158401E-2</v>
      </c>
      <c r="J219">
        <v>0.99122411037130598</v>
      </c>
      <c r="K219">
        <v>-13.2298469464028</v>
      </c>
      <c r="L219">
        <v>934.76768287769198</v>
      </c>
      <c r="M219">
        <v>-1.4153085508556E-2</v>
      </c>
      <c r="N219">
        <v>0.98870784857441296</v>
      </c>
      <c r="O219">
        <v>-12.1773344789692</v>
      </c>
      <c r="P219">
        <v>443.009630235251</v>
      </c>
      <c r="Q219">
        <v>-2.74877421344151E-2</v>
      </c>
      <c r="R219">
        <v>0.97807071651431998</v>
      </c>
      <c r="T219" t="str">
        <f t="shared" si="12"/>
        <v/>
      </c>
      <c r="U219" t="str">
        <f t="shared" si="13"/>
        <v/>
      </c>
      <c r="V219" t="str">
        <f t="shared" si="14"/>
        <v/>
      </c>
      <c r="W219" t="str">
        <f t="shared" si="15"/>
        <v/>
      </c>
    </row>
    <row r="220" spans="1:23" x14ac:dyDescent="0.25">
      <c r="A220">
        <v>219</v>
      </c>
      <c r="B220" t="s">
        <v>490</v>
      </c>
      <c r="C220">
        <v>-12.1337308194515</v>
      </c>
      <c r="D220">
        <v>442.78256122117699</v>
      </c>
      <c r="E220">
        <v>-2.74033620158553E-2</v>
      </c>
      <c r="F220">
        <v>0.97813801675612999</v>
      </c>
      <c r="G220">
        <v>-12.925486398824599</v>
      </c>
      <c r="H220">
        <v>1175.1330668779899</v>
      </c>
      <c r="I220">
        <v>-1.09991683181583E-2</v>
      </c>
      <c r="J220">
        <v>0.99122411037130598</v>
      </c>
      <c r="K220">
        <v>-13.2298469464027</v>
      </c>
      <c r="L220">
        <v>934.76768287769096</v>
      </c>
      <c r="M220">
        <v>-1.4153085508556E-2</v>
      </c>
      <c r="N220">
        <v>0.98870784857441296</v>
      </c>
      <c r="O220">
        <v>-12.1773344789692</v>
      </c>
      <c r="P220">
        <v>443.00963023524997</v>
      </c>
      <c r="Q220">
        <v>-2.74877421344152E-2</v>
      </c>
      <c r="R220">
        <v>0.97807071651431998</v>
      </c>
      <c r="T220" t="str">
        <f t="shared" si="12"/>
        <v/>
      </c>
      <c r="U220" t="str">
        <f t="shared" si="13"/>
        <v/>
      </c>
      <c r="V220" t="str">
        <f t="shared" si="14"/>
        <v/>
      </c>
      <c r="W220" t="str">
        <f t="shared" si="15"/>
        <v/>
      </c>
    </row>
    <row r="221" spans="1:23" x14ac:dyDescent="0.25">
      <c r="A221">
        <v>220</v>
      </c>
      <c r="B221" t="s">
        <v>491</v>
      </c>
      <c r="C221">
        <v>-12.1337308194516</v>
      </c>
      <c r="D221">
        <v>442.78256122118302</v>
      </c>
      <c r="E221">
        <v>-2.7403362015854998E-2</v>
      </c>
      <c r="F221">
        <v>0.97813801675613099</v>
      </c>
      <c r="G221">
        <v>-12.925486398824599</v>
      </c>
      <c r="H221">
        <v>1175.1330668779899</v>
      </c>
      <c r="I221">
        <v>-1.09991683181583E-2</v>
      </c>
      <c r="J221">
        <v>0.99122411037130598</v>
      </c>
      <c r="K221">
        <v>-13.2298469464027</v>
      </c>
      <c r="L221">
        <v>934.76768287769096</v>
      </c>
      <c r="M221">
        <v>-1.4153085508556E-2</v>
      </c>
      <c r="N221">
        <v>0.98870784857441296</v>
      </c>
      <c r="O221">
        <v>-12.1773344789692</v>
      </c>
      <c r="P221">
        <v>443.00963023525298</v>
      </c>
      <c r="Q221">
        <v>-2.7487742134414999E-2</v>
      </c>
      <c r="R221">
        <v>0.97807071651431998</v>
      </c>
      <c r="T221" t="str">
        <f t="shared" si="12"/>
        <v/>
      </c>
      <c r="U221" t="str">
        <f t="shared" si="13"/>
        <v/>
      </c>
      <c r="V221" t="str">
        <f t="shared" si="14"/>
        <v/>
      </c>
      <c r="W221" t="str">
        <f t="shared" si="15"/>
        <v/>
      </c>
    </row>
    <row r="222" spans="1:23" x14ac:dyDescent="0.25">
      <c r="A222">
        <v>221</v>
      </c>
      <c r="B222" t="s">
        <v>492</v>
      </c>
      <c r="C222">
        <v>1.0910410824374099</v>
      </c>
      <c r="D222">
        <v>1.0220885676714699</v>
      </c>
      <c r="E222">
        <v>1.0674623676918999</v>
      </c>
      <c r="F222">
        <v>0.28576309835536301</v>
      </c>
      <c r="G222">
        <v>-12.925486398824599</v>
      </c>
      <c r="H222">
        <v>1175.1330668779899</v>
      </c>
      <c r="I222">
        <v>-1.09991683181583E-2</v>
      </c>
      <c r="J222">
        <v>0.99122411037130598</v>
      </c>
      <c r="K222">
        <v>1.5156756577964901</v>
      </c>
      <c r="L222">
        <v>1.0375668810213901</v>
      </c>
      <c r="M222">
        <v>1.46079803193452</v>
      </c>
      <c r="N222">
        <v>0.144070876103113</v>
      </c>
      <c r="O222">
        <v>1.04834757068144</v>
      </c>
      <c r="P222">
        <v>1.0219018300973399</v>
      </c>
      <c r="Q222">
        <v>1.02587894434202</v>
      </c>
      <c r="R222">
        <v>0.30494864862058702</v>
      </c>
      <c r="T222" t="str">
        <f t="shared" si="12"/>
        <v/>
      </c>
      <c r="U222" t="str">
        <f t="shared" si="13"/>
        <v/>
      </c>
      <c r="V222" t="str">
        <f t="shared" si="14"/>
        <v/>
      </c>
      <c r="W222" t="str">
        <f t="shared" si="15"/>
        <v/>
      </c>
    </row>
    <row r="223" spans="1:23" x14ac:dyDescent="0.25">
      <c r="A223">
        <v>222</v>
      </c>
      <c r="B223" t="s">
        <v>493</v>
      </c>
      <c r="C223">
        <v>-12.1369684465768</v>
      </c>
      <c r="D223">
        <v>450.99149825040303</v>
      </c>
      <c r="E223">
        <v>-2.69117455509949E-2</v>
      </c>
      <c r="F223">
        <v>0.97853012531621897</v>
      </c>
      <c r="G223">
        <v>-12.925486398824599</v>
      </c>
      <c r="H223">
        <v>1175.1330668779899</v>
      </c>
      <c r="I223">
        <v>-1.09991683181583E-2</v>
      </c>
      <c r="J223">
        <v>0.99122411037130598</v>
      </c>
      <c r="K223">
        <v>-13.2481003550762</v>
      </c>
      <c r="L223">
        <v>963.36524815094106</v>
      </c>
      <c r="M223">
        <v>-1.3751897715331E-2</v>
      </c>
      <c r="N223">
        <v>0.98902791896257303</v>
      </c>
      <c r="O223">
        <v>-12.1812499462837</v>
      </c>
      <c r="P223">
        <v>451.19802696985403</v>
      </c>
      <c r="Q223">
        <v>-2.69975691784166E-2</v>
      </c>
      <c r="R223">
        <v>0.97846167284068097</v>
      </c>
      <c r="T223" t="str">
        <f t="shared" si="12"/>
        <v/>
      </c>
      <c r="U223" t="str">
        <f t="shared" si="13"/>
        <v/>
      </c>
      <c r="V223" t="str">
        <f t="shared" si="14"/>
        <v/>
      </c>
      <c r="W223" t="str">
        <f t="shared" si="15"/>
        <v/>
      </c>
    </row>
    <row r="224" spans="1:23" x14ac:dyDescent="0.25">
      <c r="A224">
        <v>223</v>
      </c>
      <c r="B224" t="s">
        <v>494</v>
      </c>
      <c r="C224">
        <v>-12.1369684465768</v>
      </c>
      <c r="D224">
        <v>450.99149825040502</v>
      </c>
      <c r="E224">
        <v>-2.6911745550994799E-2</v>
      </c>
      <c r="F224">
        <v>0.97853012531621897</v>
      </c>
      <c r="G224">
        <v>-12.925486398824599</v>
      </c>
      <c r="H224">
        <v>1175.1330668780099</v>
      </c>
      <c r="I224">
        <v>-1.0999168318158101E-2</v>
      </c>
      <c r="J224">
        <v>0.99122411037130598</v>
      </c>
      <c r="K224">
        <v>-13.248100355076099</v>
      </c>
      <c r="L224">
        <v>963.36524815093696</v>
      </c>
      <c r="M224">
        <v>-1.3751897715331E-2</v>
      </c>
      <c r="N224">
        <v>0.98902791896257303</v>
      </c>
      <c r="O224">
        <v>-12.1812499462837</v>
      </c>
      <c r="P224">
        <v>451.19802696986301</v>
      </c>
      <c r="Q224">
        <v>-2.69975691784161E-2</v>
      </c>
      <c r="R224">
        <v>0.97846167284068097</v>
      </c>
      <c r="T224" t="str">
        <f t="shared" si="12"/>
        <v/>
      </c>
      <c r="U224" t="str">
        <f t="shared" si="13"/>
        <v/>
      </c>
      <c r="V224" t="str">
        <f t="shared" si="14"/>
        <v/>
      </c>
      <c r="W224" t="str">
        <f t="shared" si="15"/>
        <v/>
      </c>
    </row>
    <row r="225" spans="1:23" x14ac:dyDescent="0.25">
      <c r="A225">
        <v>224</v>
      </c>
      <c r="B225" t="s">
        <v>495</v>
      </c>
      <c r="C225">
        <v>1.12606379070603</v>
      </c>
      <c r="D225">
        <v>1.02291639487833</v>
      </c>
      <c r="E225">
        <v>1.10083658483151</v>
      </c>
      <c r="F225">
        <v>0.27096778594621002</v>
      </c>
      <c r="G225">
        <v>-12.925486398824599</v>
      </c>
      <c r="H225">
        <v>1175.1330668779799</v>
      </c>
      <c r="I225">
        <v>-1.0999168318158401E-2</v>
      </c>
      <c r="J225">
        <v>0.99122411037130598</v>
      </c>
      <c r="K225">
        <v>1.5616266939024199</v>
      </c>
      <c r="L225">
        <v>1.0396756295974701</v>
      </c>
      <c r="M225">
        <v>1.5020326046374901</v>
      </c>
      <c r="N225">
        <v>0.13308868860249601</v>
      </c>
      <c r="O225">
        <v>1.08256597013787</v>
      </c>
      <c r="P225">
        <v>1.02272690871713</v>
      </c>
      <c r="Q225">
        <v>1.05850932532497</v>
      </c>
      <c r="R225">
        <v>0.28982330159009501</v>
      </c>
      <c r="T225" t="str">
        <f t="shared" si="12"/>
        <v/>
      </c>
      <c r="U225" t="str">
        <f t="shared" si="13"/>
        <v/>
      </c>
      <c r="V225" t="str">
        <f t="shared" si="14"/>
        <v/>
      </c>
      <c r="W225" t="str">
        <f t="shared" si="15"/>
        <v/>
      </c>
    </row>
    <row r="226" spans="1:23" x14ac:dyDescent="0.25">
      <c r="A226">
        <v>225</v>
      </c>
      <c r="B226" t="s">
        <v>496</v>
      </c>
      <c r="C226">
        <v>-12.1469582937575</v>
      </c>
      <c r="D226">
        <v>459.47578861998801</v>
      </c>
      <c r="E226">
        <v>-2.6436557909265E-2</v>
      </c>
      <c r="F226">
        <v>0.97890913533670798</v>
      </c>
      <c r="G226">
        <v>-12.925486398824599</v>
      </c>
      <c r="H226">
        <v>1175.1330668779899</v>
      </c>
      <c r="I226">
        <v>-1.09991683181583E-2</v>
      </c>
      <c r="J226">
        <v>0.99122411037130598</v>
      </c>
      <c r="K226">
        <v>-13.2660266675445</v>
      </c>
      <c r="L226">
        <v>994.9132363187</v>
      </c>
      <c r="M226">
        <v>-1.33338528258308E-2</v>
      </c>
      <c r="N226">
        <v>0.98936143993634396</v>
      </c>
      <c r="O226">
        <v>-12.1930867829231</v>
      </c>
      <c r="P226">
        <v>459.73322001559097</v>
      </c>
      <c r="Q226">
        <v>-2.6522092057018599E-2</v>
      </c>
      <c r="R226">
        <v>0.97884091288225406</v>
      </c>
      <c r="T226" t="str">
        <f t="shared" si="12"/>
        <v/>
      </c>
      <c r="U226" t="str">
        <f t="shared" si="13"/>
        <v/>
      </c>
      <c r="V226" t="str">
        <f t="shared" si="14"/>
        <v/>
      </c>
      <c r="W226" t="str">
        <f t="shared" si="15"/>
        <v/>
      </c>
    </row>
    <row r="227" spans="1:23" x14ac:dyDescent="0.25">
      <c r="A227">
        <v>226</v>
      </c>
      <c r="B227" t="s">
        <v>497</v>
      </c>
      <c r="C227">
        <v>-12.1469582937575</v>
      </c>
      <c r="D227">
        <v>459.47578861999</v>
      </c>
      <c r="E227">
        <v>-2.6436557909264899E-2</v>
      </c>
      <c r="F227">
        <v>0.97890913533670798</v>
      </c>
      <c r="G227">
        <v>-12.925486398824599</v>
      </c>
      <c r="H227">
        <v>1175.1330668780099</v>
      </c>
      <c r="I227">
        <v>-1.09991683181582E-2</v>
      </c>
      <c r="J227">
        <v>0.99122411037130598</v>
      </c>
      <c r="K227">
        <v>-13.2660266675445</v>
      </c>
      <c r="L227">
        <v>994.91323631871705</v>
      </c>
      <c r="M227">
        <v>-1.33338528258305E-2</v>
      </c>
      <c r="N227">
        <v>0.98936143993634396</v>
      </c>
      <c r="O227">
        <v>-12.1930867829231</v>
      </c>
      <c r="P227">
        <v>459.73322001558699</v>
      </c>
      <c r="Q227">
        <v>-2.6522092057018901E-2</v>
      </c>
      <c r="R227">
        <v>0.97884091288225294</v>
      </c>
      <c r="T227" t="str">
        <f t="shared" si="12"/>
        <v/>
      </c>
      <c r="U227" t="str">
        <f t="shared" si="13"/>
        <v/>
      </c>
      <c r="V227" t="str">
        <f t="shared" si="14"/>
        <v/>
      </c>
      <c r="W227" t="str">
        <f t="shared" si="15"/>
        <v/>
      </c>
    </row>
    <row r="228" spans="1:23" x14ac:dyDescent="0.25">
      <c r="A228">
        <v>227</v>
      </c>
      <c r="B228" t="s">
        <v>498</v>
      </c>
      <c r="C228">
        <v>1.1548532707946</v>
      </c>
      <c r="D228">
        <v>1.0237396214051799</v>
      </c>
      <c r="E228">
        <v>1.1280732391791799</v>
      </c>
      <c r="F228">
        <v>0.25928898978200499</v>
      </c>
      <c r="G228">
        <v>-12.925486398824599</v>
      </c>
      <c r="H228">
        <v>1175.1330668780099</v>
      </c>
      <c r="I228">
        <v>-1.0999168318158101E-2</v>
      </c>
      <c r="J228">
        <v>0.99122411037130598</v>
      </c>
      <c r="K228">
        <v>1.6126895038284199</v>
      </c>
      <c r="L228">
        <v>1.0421940768015701</v>
      </c>
      <c r="M228">
        <v>1.5473984545927</v>
      </c>
      <c r="N228">
        <v>0.121767193670319</v>
      </c>
      <c r="O228">
        <v>1.10965931529846</v>
      </c>
      <c r="P228">
        <v>1.02351468879156</v>
      </c>
      <c r="Q228">
        <v>1.08416550094519</v>
      </c>
      <c r="R228">
        <v>0.278291424972333</v>
      </c>
      <c r="T228" t="str">
        <f t="shared" si="12"/>
        <v/>
      </c>
      <c r="U228" t="str">
        <f t="shared" si="13"/>
        <v/>
      </c>
      <c r="V228" t="str">
        <f t="shared" si="14"/>
        <v/>
      </c>
      <c r="W228" t="str">
        <f t="shared" si="15"/>
        <v/>
      </c>
    </row>
    <row r="229" spans="1:23" x14ac:dyDescent="0.25">
      <c r="A229">
        <v>228</v>
      </c>
      <c r="B229" t="s">
        <v>499</v>
      </c>
      <c r="C229">
        <v>1.1924484159084801</v>
      </c>
      <c r="D229">
        <v>1.02467997355205</v>
      </c>
      <c r="E229">
        <v>1.1637276483260099</v>
      </c>
      <c r="F229">
        <v>0.244534401081969</v>
      </c>
      <c r="G229">
        <v>2.31431028262159</v>
      </c>
      <c r="H229">
        <v>1.05930393865011</v>
      </c>
      <c r="I229">
        <v>2.1847462264425799</v>
      </c>
      <c r="J229">
        <v>2.8907458762422698E-2</v>
      </c>
      <c r="K229">
        <v>-13.2739614631663</v>
      </c>
      <c r="L229">
        <v>1030.0474607762901</v>
      </c>
      <c r="M229">
        <v>-1.28867474253686E-2</v>
      </c>
      <c r="N229">
        <v>0.98971814777266998</v>
      </c>
      <c r="O229">
        <v>1.1488904662202299</v>
      </c>
      <c r="P229">
        <v>1.02446151755277</v>
      </c>
      <c r="Q229">
        <v>1.1214579040164301</v>
      </c>
      <c r="R229">
        <v>0.26209300051968898</v>
      </c>
      <c r="T229" t="str">
        <f t="shared" si="12"/>
        <v/>
      </c>
      <c r="U229" t="str">
        <f t="shared" si="13"/>
        <v>*</v>
      </c>
      <c r="V229" t="str">
        <f t="shared" si="14"/>
        <v/>
      </c>
      <c r="W229" t="str">
        <f t="shared" si="15"/>
        <v/>
      </c>
    </row>
    <row r="230" spans="1:23" x14ac:dyDescent="0.25">
      <c r="A230">
        <v>229</v>
      </c>
      <c r="B230" t="s">
        <v>500</v>
      </c>
      <c r="C230">
        <v>-12.156542728754699</v>
      </c>
      <c r="D230">
        <v>478.17458453289902</v>
      </c>
      <c r="E230">
        <v>-2.5422812340872701E-2</v>
      </c>
      <c r="F230">
        <v>0.97971771537018904</v>
      </c>
      <c r="G230">
        <v>-12.934906839232699</v>
      </c>
      <c r="H230">
        <v>1231.56067663772</v>
      </c>
      <c r="I230">
        <v>-1.05028579465092E-2</v>
      </c>
      <c r="J230">
        <v>0.991620085865214</v>
      </c>
      <c r="K230">
        <v>-13.2739614631663</v>
      </c>
      <c r="L230">
        <v>1030.0474607763001</v>
      </c>
      <c r="M230">
        <v>-1.28867474253685E-2</v>
      </c>
      <c r="N230">
        <v>0.98971814777266998</v>
      </c>
      <c r="O230">
        <v>-12.1939138683582</v>
      </c>
      <c r="P230">
        <v>478.620279255448</v>
      </c>
      <c r="Q230">
        <v>-2.5477219409355802E-2</v>
      </c>
      <c r="R230">
        <v>0.97967431886655898</v>
      </c>
      <c r="T230" t="str">
        <f t="shared" si="12"/>
        <v/>
      </c>
      <c r="U230" t="str">
        <f t="shared" si="13"/>
        <v/>
      </c>
      <c r="V230" t="str">
        <f t="shared" si="14"/>
        <v/>
      </c>
      <c r="W230" t="str">
        <f t="shared" si="15"/>
        <v/>
      </c>
    </row>
    <row r="231" spans="1:23" x14ac:dyDescent="0.25">
      <c r="A231">
        <v>230</v>
      </c>
      <c r="B231" t="s">
        <v>501</v>
      </c>
      <c r="C231">
        <v>1.9690566382661101</v>
      </c>
      <c r="D231">
        <v>0.74458699450418697</v>
      </c>
      <c r="E231">
        <v>2.64449507283872</v>
      </c>
      <c r="F231">
        <v>8.1812897782962708E-3</v>
      </c>
      <c r="G231">
        <v>2.40978288141301</v>
      </c>
      <c r="H231">
        <v>1.06515414288243</v>
      </c>
      <c r="I231">
        <v>2.2623794851812402</v>
      </c>
      <c r="J231">
        <v>2.3673967304156902E-2</v>
      </c>
      <c r="K231">
        <v>1.67980621035033</v>
      </c>
      <c r="L231">
        <v>1.0452380024118899</v>
      </c>
      <c r="M231">
        <v>1.60710403417611</v>
      </c>
      <c r="N231">
        <v>0.108031548503171</v>
      </c>
      <c r="O231">
        <v>1.93331344832061</v>
      </c>
      <c r="P231">
        <v>0.74436816915481896</v>
      </c>
      <c r="Q231">
        <v>2.5972543271372799</v>
      </c>
      <c r="R231">
        <v>9.3972316032244606E-3</v>
      </c>
      <c r="T231" t="str">
        <f t="shared" si="12"/>
        <v>**</v>
      </c>
      <c r="U231" t="str">
        <f t="shared" si="13"/>
        <v>*</v>
      </c>
      <c r="V231" t="str">
        <f t="shared" si="14"/>
        <v/>
      </c>
      <c r="W231" t="str">
        <f t="shared" si="15"/>
        <v>**</v>
      </c>
    </row>
    <row r="232" spans="1:23" x14ac:dyDescent="0.25">
      <c r="A232">
        <v>231</v>
      </c>
      <c r="B232" t="s">
        <v>502</v>
      </c>
      <c r="C232">
        <v>1.3374670126822401</v>
      </c>
      <c r="D232">
        <v>1.02790456818044</v>
      </c>
      <c r="E232">
        <v>1.30115873991083</v>
      </c>
      <c r="F232">
        <v>0.19320412497644901</v>
      </c>
      <c r="G232">
        <v>-12.884094032822</v>
      </c>
      <c r="H232">
        <v>1300.12184374451</v>
      </c>
      <c r="I232">
        <v>-9.9099127476500494E-3</v>
      </c>
      <c r="J232">
        <v>0.99209316303691897</v>
      </c>
      <c r="K232">
        <v>1.73891247583478</v>
      </c>
      <c r="L232">
        <v>1.04862132354632</v>
      </c>
      <c r="M232">
        <v>1.6582844891557</v>
      </c>
      <c r="N232">
        <v>9.7260058241121203E-2</v>
      </c>
      <c r="O232">
        <v>1.29576891037903</v>
      </c>
      <c r="P232">
        <v>1.02774636186169</v>
      </c>
      <c r="Q232">
        <v>1.2607866672783301</v>
      </c>
      <c r="R232">
        <v>0.20738571868481301</v>
      </c>
      <c r="T232" t="str">
        <f t="shared" si="12"/>
        <v/>
      </c>
      <c r="U232" t="str">
        <f t="shared" si="13"/>
        <v/>
      </c>
      <c r="V232" t="str">
        <f t="shared" si="14"/>
        <v>^</v>
      </c>
      <c r="W232" t="str">
        <f t="shared" si="15"/>
        <v/>
      </c>
    </row>
    <row r="233" spans="1:23" x14ac:dyDescent="0.25">
      <c r="A233">
        <v>232</v>
      </c>
      <c r="B233" t="s">
        <v>503</v>
      </c>
      <c r="C233">
        <v>-12.135821623169299</v>
      </c>
      <c r="D233">
        <v>512.88471567081604</v>
      </c>
      <c r="E233">
        <v>-2.3661889801680901E-2</v>
      </c>
      <c r="F233">
        <v>0.98112230502072195</v>
      </c>
      <c r="G233">
        <v>-12.884094032822</v>
      </c>
      <c r="H233">
        <v>1300.12184374451</v>
      </c>
      <c r="I233">
        <v>-9.9099127476500407E-3</v>
      </c>
      <c r="J233">
        <v>0.99209316303691897</v>
      </c>
      <c r="K233">
        <v>-13.297821563443801</v>
      </c>
      <c r="L233">
        <v>1113.6559052975099</v>
      </c>
      <c r="M233">
        <v>-1.19406914650997E-2</v>
      </c>
      <c r="N233">
        <v>0.99047293303027095</v>
      </c>
      <c r="O233">
        <v>-12.180708307779801</v>
      </c>
      <c r="P233">
        <v>513.42619309865199</v>
      </c>
      <c r="Q233">
        <v>-2.37243609140123E-2</v>
      </c>
      <c r="R233">
        <v>0.98107247427326705</v>
      </c>
      <c r="T233" t="str">
        <f t="shared" si="12"/>
        <v/>
      </c>
      <c r="U233" t="str">
        <f t="shared" si="13"/>
        <v/>
      </c>
      <c r="V233" t="str">
        <f t="shared" si="14"/>
        <v/>
      </c>
      <c r="W233" t="str">
        <f t="shared" si="15"/>
        <v/>
      </c>
    </row>
    <row r="234" spans="1:23" x14ac:dyDescent="0.25">
      <c r="A234">
        <v>233</v>
      </c>
      <c r="B234" t="s">
        <v>504</v>
      </c>
      <c r="C234">
        <v>1.3961671489217899</v>
      </c>
      <c r="D234">
        <v>1.02939939360874</v>
      </c>
      <c r="E234">
        <v>1.3562929583893399</v>
      </c>
      <c r="F234">
        <v>0.175005975052442</v>
      </c>
      <c r="G234">
        <v>-12.884094032822</v>
      </c>
      <c r="H234">
        <v>1300.12184374451</v>
      </c>
      <c r="I234">
        <v>-9.9099127476500494E-3</v>
      </c>
      <c r="J234">
        <v>0.99209316303691897</v>
      </c>
      <c r="K234">
        <v>1.82590758121123</v>
      </c>
      <c r="L234">
        <v>1.05316458455525</v>
      </c>
      <c r="M234">
        <v>1.7337343165430299</v>
      </c>
      <c r="N234">
        <v>8.2965234704077906E-2</v>
      </c>
      <c r="O234">
        <v>1.3532743664304301</v>
      </c>
      <c r="P234">
        <v>1.02922591698138</v>
      </c>
      <c r="Q234">
        <v>1.31484676406075</v>
      </c>
      <c r="R234">
        <v>0.188561407312793</v>
      </c>
      <c r="T234" t="str">
        <f t="shared" si="12"/>
        <v/>
      </c>
      <c r="U234" t="str">
        <f t="shared" si="13"/>
        <v/>
      </c>
      <c r="V234" t="str">
        <f t="shared" si="14"/>
        <v>^</v>
      </c>
      <c r="W234" t="str">
        <f t="shared" si="15"/>
        <v/>
      </c>
    </row>
    <row r="235" spans="1:23" x14ac:dyDescent="0.25">
      <c r="A235">
        <v>234</v>
      </c>
      <c r="B235" t="s">
        <v>505</v>
      </c>
      <c r="C235">
        <v>-12.141705344544</v>
      </c>
      <c r="D235">
        <v>525.872063584584</v>
      </c>
      <c r="E235">
        <v>-2.30887057619691E-2</v>
      </c>
      <c r="F235">
        <v>0.98157951478243899</v>
      </c>
      <c r="G235">
        <v>-12.884094032822</v>
      </c>
      <c r="H235">
        <v>1300.12184374451</v>
      </c>
      <c r="I235">
        <v>-9.9099127476500303E-3</v>
      </c>
      <c r="J235">
        <v>0.99209316303691897</v>
      </c>
      <c r="K235">
        <v>-13.308497052735801</v>
      </c>
      <c r="L235">
        <v>1163.1360013093499</v>
      </c>
      <c r="M235">
        <v>-1.1441909662975199E-2</v>
      </c>
      <c r="N235">
        <v>0.99087087612761504</v>
      </c>
      <c r="O235">
        <v>-12.1873402616247</v>
      </c>
      <c r="P235">
        <v>526.46173647086005</v>
      </c>
      <c r="Q235">
        <v>-2.3149527149537299E-2</v>
      </c>
      <c r="R235">
        <v>0.98153099930367704</v>
      </c>
      <c r="T235" t="str">
        <f t="shared" si="12"/>
        <v/>
      </c>
      <c r="U235" t="str">
        <f t="shared" si="13"/>
        <v/>
      </c>
      <c r="V235" t="str">
        <f t="shared" si="14"/>
        <v/>
      </c>
      <c r="W235" t="str">
        <f t="shared" si="15"/>
        <v/>
      </c>
    </row>
    <row r="236" spans="1:23" x14ac:dyDescent="0.25">
      <c r="A236">
        <v>235</v>
      </c>
      <c r="B236" t="s">
        <v>506</v>
      </c>
      <c r="C236">
        <v>-12.141705344544</v>
      </c>
      <c r="D236">
        <v>525.87206358458695</v>
      </c>
      <c r="E236">
        <v>-2.3088705761968999E-2</v>
      </c>
      <c r="F236">
        <v>0.98157951478243899</v>
      </c>
      <c r="G236">
        <v>-12.884094032822</v>
      </c>
      <c r="H236">
        <v>1300.12184374451</v>
      </c>
      <c r="I236">
        <v>-9.9099127476500494E-3</v>
      </c>
      <c r="J236">
        <v>0.99209316303691897</v>
      </c>
      <c r="K236">
        <v>-13.308497052735801</v>
      </c>
      <c r="L236">
        <v>1163.1360013093499</v>
      </c>
      <c r="M236">
        <v>-1.1441909662975199E-2</v>
      </c>
      <c r="N236">
        <v>0.99087087612761504</v>
      </c>
      <c r="O236">
        <v>-12.1873402616247</v>
      </c>
      <c r="P236">
        <v>526.46173647086005</v>
      </c>
      <c r="Q236">
        <v>-2.3149527149537299E-2</v>
      </c>
      <c r="R236">
        <v>0.98153099930367704</v>
      </c>
      <c r="T236" t="str">
        <f t="shared" si="12"/>
        <v/>
      </c>
      <c r="U236" t="str">
        <f t="shared" si="13"/>
        <v/>
      </c>
      <c r="V236" t="str">
        <f t="shared" si="14"/>
        <v/>
      </c>
      <c r="W236" t="str">
        <f t="shared" si="15"/>
        <v/>
      </c>
    </row>
    <row r="237" spans="1:23" x14ac:dyDescent="0.25">
      <c r="A237">
        <v>236</v>
      </c>
      <c r="B237" t="s">
        <v>507</v>
      </c>
      <c r="C237">
        <v>-12.141705344544</v>
      </c>
      <c r="D237">
        <v>525.87206358458604</v>
      </c>
      <c r="E237">
        <v>-2.3088705761968999E-2</v>
      </c>
      <c r="F237">
        <v>0.98157951478243899</v>
      </c>
      <c r="G237">
        <v>-12.884094032822</v>
      </c>
      <c r="H237">
        <v>1300.12184374451</v>
      </c>
      <c r="I237">
        <v>-9.9099127476500494E-3</v>
      </c>
      <c r="J237">
        <v>0.99209316303691897</v>
      </c>
      <c r="K237">
        <v>-13.308497052735801</v>
      </c>
      <c r="L237">
        <v>1163.1360013093499</v>
      </c>
      <c r="M237">
        <v>-1.1441909662975199E-2</v>
      </c>
      <c r="N237">
        <v>0.99087087612761504</v>
      </c>
      <c r="O237">
        <v>-12.1873402616247</v>
      </c>
      <c r="P237">
        <v>526.46173647086005</v>
      </c>
      <c r="Q237">
        <v>-2.3149527149537299E-2</v>
      </c>
      <c r="R237">
        <v>0.98153099930367704</v>
      </c>
      <c r="T237" t="str">
        <f t="shared" si="12"/>
        <v/>
      </c>
      <c r="U237" t="str">
        <f t="shared" si="13"/>
        <v/>
      </c>
      <c r="V237" t="str">
        <f t="shared" si="14"/>
        <v/>
      </c>
      <c r="W237" t="str">
        <f t="shared" si="15"/>
        <v/>
      </c>
    </row>
    <row r="238" spans="1:23" x14ac:dyDescent="0.25">
      <c r="A238">
        <v>237</v>
      </c>
      <c r="B238" t="s">
        <v>508</v>
      </c>
      <c r="C238">
        <v>-12.141705344544</v>
      </c>
      <c r="D238">
        <v>525.87206358459503</v>
      </c>
      <c r="E238">
        <v>-2.3088705761968701E-2</v>
      </c>
      <c r="F238">
        <v>0.98157951478243899</v>
      </c>
      <c r="G238">
        <v>-12.884094032822</v>
      </c>
      <c r="H238">
        <v>1300.12184374451</v>
      </c>
      <c r="I238">
        <v>-9.9099127476500407E-3</v>
      </c>
      <c r="J238">
        <v>0.99209316303691897</v>
      </c>
      <c r="K238">
        <v>-13.308497052735801</v>
      </c>
      <c r="L238">
        <v>1163.1360013093499</v>
      </c>
      <c r="M238">
        <v>-1.1441909662975199E-2</v>
      </c>
      <c r="N238">
        <v>0.99087087612761504</v>
      </c>
      <c r="O238">
        <v>-12.1873402616247</v>
      </c>
      <c r="P238">
        <v>526.461736470863</v>
      </c>
      <c r="Q238">
        <v>-2.3149527149537202E-2</v>
      </c>
      <c r="R238">
        <v>0.98153099930367704</v>
      </c>
      <c r="T238" t="str">
        <f t="shared" si="12"/>
        <v/>
      </c>
      <c r="U238" t="str">
        <f t="shared" si="13"/>
        <v/>
      </c>
      <c r="V238" t="str">
        <f t="shared" si="14"/>
        <v/>
      </c>
      <c r="W238" t="str">
        <f t="shared" si="15"/>
        <v/>
      </c>
    </row>
    <row r="239" spans="1:23" x14ac:dyDescent="0.25">
      <c r="A239">
        <v>238</v>
      </c>
      <c r="B239" t="s">
        <v>509</v>
      </c>
      <c r="C239">
        <v>1.44306695149701</v>
      </c>
      <c r="D239">
        <v>1.0308430396257799</v>
      </c>
      <c r="E239">
        <v>1.3998900860996999</v>
      </c>
      <c r="F239">
        <v>0.161546235259479</v>
      </c>
      <c r="G239">
        <v>-12.884094032822</v>
      </c>
      <c r="H239">
        <v>1300.1218437445</v>
      </c>
      <c r="I239">
        <v>-9.9099127476500806E-3</v>
      </c>
      <c r="J239">
        <v>0.99209316303691897</v>
      </c>
      <c r="K239">
        <v>1.91135048986336</v>
      </c>
      <c r="L239">
        <v>1.05805276410681</v>
      </c>
      <c r="M239">
        <v>1.8064793691805101</v>
      </c>
      <c r="N239">
        <v>7.0843493856590001E-2</v>
      </c>
      <c r="O239">
        <v>1.39953571733427</v>
      </c>
      <c r="P239">
        <v>1.03065054192425</v>
      </c>
      <c r="Q239">
        <v>1.35791489006671</v>
      </c>
      <c r="R239">
        <v>0.174490692023548</v>
      </c>
      <c r="T239" t="str">
        <f t="shared" si="12"/>
        <v/>
      </c>
      <c r="U239" t="str">
        <f t="shared" si="13"/>
        <v/>
      </c>
      <c r="V239" t="str">
        <f t="shared" si="14"/>
        <v>^</v>
      </c>
      <c r="W239" t="str">
        <f t="shared" si="15"/>
        <v/>
      </c>
    </row>
    <row r="240" spans="1:23" x14ac:dyDescent="0.25">
      <c r="A240">
        <v>239</v>
      </c>
      <c r="B240" t="s">
        <v>510</v>
      </c>
      <c r="C240">
        <v>-12.1376743928547</v>
      </c>
      <c r="D240">
        <v>538.95431619550197</v>
      </c>
      <c r="E240">
        <v>-2.2520785209653699E-2</v>
      </c>
      <c r="F240">
        <v>0.98203253200423402</v>
      </c>
      <c r="G240">
        <v>-12.884094032822</v>
      </c>
      <c r="H240">
        <v>1300.12184374451</v>
      </c>
      <c r="I240">
        <v>-9.9099127476500303E-3</v>
      </c>
      <c r="J240">
        <v>0.99209316303691897</v>
      </c>
      <c r="K240">
        <v>-13.3195446828001</v>
      </c>
      <c r="L240">
        <v>1217.3790825916601</v>
      </c>
      <c r="M240">
        <v>-1.0941164402500101E-2</v>
      </c>
      <c r="N240">
        <v>0.99127038801535405</v>
      </c>
      <c r="O240">
        <v>-12.1864916292723</v>
      </c>
      <c r="P240">
        <v>539.61388874458896</v>
      </c>
      <c r="Q240">
        <v>-2.25837249252872E-2</v>
      </c>
      <c r="R240">
        <v>0.98198232614595604</v>
      </c>
      <c r="T240" t="str">
        <f t="shared" si="12"/>
        <v/>
      </c>
      <c r="U240" t="str">
        <f t="shared" si="13"/>
        <v/>
      </c>
      <c r="V240" t="str">
        <f t="shared" si="14"/>
        <v/>
      </c>
      <c r="W240" t="str">
        <f t="shared" si="15"/>
        <v/>
      </c>
    </row>
    <row r="241" spans="1:23" x14ac:dyDescent="0.25">
      <c r="A241">
        <v>240</v>
      </c>
      <c r="B241" t="s">
        <v>511</v>
      </c>
      <c r="C241">
        <v>1.4993925354336599</v>
      </c>
      <c r="D241">
        <v>1.0325413083786099</v>
      </c>
      <c r="E241">
        <v>1.4521380629198699</v>
      </c>
      <c r="F241">
        <v>0.146463220272255</v>
      </c>
      <c r="G241">
        <v>2.5806929318538101</v>
      </c>
      <c r="H241">
        <v>1.0713670548612999</v>
      </c>
      <c r="I241">
        <v>2.4087850379045901</v>
      </c>
      <c r="J241">
        <v>1.6005722253126499E-2</v>
      </c>
      <c r="K241">
        <v>-13.3195446828001</v>
      </c>
      <c r="L241">
        <v>1217.3790825916701</v>
      </c>
      <c r="M241">
        <v>-1.0941164402500101E-2</v>
      </c>
      <c r="N241">
        <v>0.99127038801535405</v>
      </c>
      <c r="O241">
        <v>1.4528508067755199</v>
      </c>
      <c r="P241">
        <v>1.0323441671192799</v>
      </c>
      <c r="Q241">
        <v>1.4073318308463401</v>
      </c>
      <c r="R241">
        <v>0.15932901482509201</v>
      </c>
      <c r="T241" t="str">
        <f t="shared" si="12"/>
        <v/>
      </c>
      <c r="U241" t="str">
        <f t="shared" si="13"/>
        <v>*</v>
      </c>
      <c r="V241" t="str">
        <f t="shared" si="14"/>
        <v/>
      </c>
      <c r="W241" t="str">
        <f t="shared" si="15"/>
        <v/>
      </c>
    </row>
    <row r="242" spans="1:23" x14ac:dyDescent="0.25">
      <c r="A242">
        <v>241</v>
      </c>
      <c r="B242" t="s">
        <v>512</v>
      </c>
      <c r="C242">
        <v>-12.1562226762225</v>
      </c>
      <c r="D242">
        <v>553.57596818241905</v>
      </c>
      <c r="E242">
        <v>-2.1959447979896199E-2</v>
      </c>
      <c r="F242">
        <v>0.98248030355468396</v>
      </c>
      <c r="G242">
        <v>-12.916309973369</v>
      </c>
      <c r="H242">
        <v>1378.1620959490999</v>
      </c>
      <c r="I242">
        <v>-9.3721268429414403E-3</v>
      </c>
      <c r="J242">
        <v>0.99252223416074703</v>
      </c>
      <c r="K242">
        <v>-13.3195446828001</v>
      </c>
      <c r="L242">
        <v>1217.3790825916701</v>
      </c>
      <c r="M242">
        <v>-1.09411644025E-2</v>
      </c>
      <c r="N242">
        <v>0.99127038801535405</v>
      </c>
      <c r="O242">
        <v>-12.2026880892672</v>
      </c>
      <c r="P242">
        <v>554.23013284889498</v>
      </c>
      <c r="Q242">
        <v>-2.2017366732736202E-2</v>
      </c>
      <c r="R242">
        <v>0.98243410224630501</v>
      </c>
      <c r="T242" t="str">
        <f t="shared" si="12"/>
        <v/>
      </c>
      <c r="U242" t="str">
        <f t="shared" si="13"/>
        <v/>
      </c>
      <c r="V242" t="str">
        <f t="shared" si="14"/>
        <v/>
      </c>
      <c r="W242" t="str">
        <f t="shared" si="15"/>
        <v/>
      </c>
    </row>
    <row r="243" spans="1:23" x14ac:dyDescent="0.25">
      <c r="A243">
        <v>242</v>
      </c>
      <c r="B243" t="s">
        <v>513</v>
      </c>
      <c r="C243">
        <v>-12.1562226762225</v>
      </c>
      <c r="D243">
        <v>553.57596818241905</v>
      </c>
      <c r="E243">
        <v>-2.1959447979896199E-2</v>
      </c>
      <c r="F243">
        <v>0.98248030355468396</v>
      </c>
      <c r="G243">
        <v>-12.916309973369</v>
      </c>
      <c r="H243">
        <v>1378.1620959490999</v>
      </c>
      <c r="I243">
        <v>-9.3721268429414403E-3</v>
      </c>
      <c r="J243">
        <v>0.99252223416074703</v>
      </c>
      <c r="K243">
        <v>-13.3195446828001</v>
      </c>
      <c r="L243">
        <v>1217.3790825916701</v>
      </c>
      <c r="M243">
        <v>-1.0941164402500101E-2</v>
      </c>
      <c r="N243">
        <v>0.99127038801535405</v>
      </c>
      <c r="O243">
        <v>-12.2026880892672</v>
      </c>
      <c r="P243">
        <v>554.23013284889498</v>
      </c>
      <c r="Q243">
        <v>-2.2017366732736202E-2</v>
      </c>
      <c r="R243">
        <v>0.98243410224630501</v>
      </c>
      <c r="T243" t="str">
        <f t="shared" si="12"/>
        <v/>
      </c>
      <c r="U243" t="str">
        <f t="shared" si="13"/>
        <v/>
      </c>
      <c r="V243" t="str">
        <f t="shared" si="14"/>
        <v/>
      </c>
      <c r="W243" t="str">
        <f t="shared" si="15"/>
        <v/>
      </c>
    </row>
    <row r="244" spans="1:23" x14ac:dyDescent="0.25">
      <c r="A244">
        <v>243</v>
      </c>
      <c r="B244" t="s">
        <v>514</v>
      </c>
      <c r="C244">
        <v>-12.156222676222599</v>
      </c>
      <c r="D244">
        <v>553.57596818242905</v>
      </c>
      <c r="E244">
        <v>-2.1959447979895901E-2</v>
      </c>
      <c r="F244">
        <v>0.98248030355468396</v>
      </c>
      <c r="G244">
        <v>-12.916309973369</v>
      </c>
      <c r="H244">
        <v>1378.1620959490999</v>
      </c>
      <c r="I244">
        <v>-9.3721268429414403E-3</v>
      </c>
      <c r="J244">
        <v>0.99252223416074703</v>
      </c>
      <c r="K244">
        <v>-13.3195446828001</v>
      </c>
      <c r="L244">
        <v>1217.3790825916701</v>
      </c>
      <c r="M244">
        <v>-1.09411644025E-2</v>
      </c>
      <c r="N244">
        <v>0.99127038801535405</v>
      </c>
      <c r="O244">
        <v>-12.2026880892672</v>
      </c>
      <c r="P244">
        <v>554.23013284889305</v>
      </c>
      <c r="Q244">
        <v>-2.2017366732736299E-2</v>
      </c>
      <c r="R244">
        <v>0.98243410224630501</v>
      </c>
      <c r="T244" t="str">
        <f t="shared" si="12"/>
        <v/>
      </c>
      <c r="U244" t="str">
        <f t="shared" si="13"/>
        <v/>
      </c>
      <c r="V244" t="str">
        <f t="shared" si="14"/>
        <v/>
      </c>
      <c r="W244" t="str">
        <f t="shared" si="15"/>
        <v/>
      </c>
    </row>
    <row r="245" spans="1:23" x14ac:dyDescent="0.25">
      <c r="A245">
        <v>244</v>
      </c>
      <c r="B245" t="s">
        <v>515</v>
      </c>
      <c r="C245">
        <v>-12.156222676222599</v>
      </c>
      <c r="D245">
        <v>553.57596818242405</v>
      </c>
      <c r="E245">
        <v>-2.1959447979896098E-2</v>
      </c>
      <c r="F245">
        <v>0.98248030355468396</v>
      </c>
      <c r="G245">
        <v>-12.916309973369</v>
      </c>
      <c r="H245">
        <v>1378.1620959491099</v>
      </c>
      <c r="I245">
        <v>-9.3721268429414195E-3</v>
      </c>
      <c r="J245">
        <v>0.99252223416074703</v>
      </c>
      <c r="K245">
        <v>-13.3195446828001</v>
      </c>
      <c r="L245">
        <v>1217.3790825916701</v>
      </c>
      <c r="M245">
        <v>-1.09411644025E-2</v>
      </c>
      <c r="N245">
        <v>0.99127038801535405</v>
      </c>
      <c r="O245">
        <v>-12.2026880892672</v>
      </c>
      <c r="P245">
        <v>554.23013284889601</v>
      </c>
      <c r="Q245">
        <v>-2.2017366732736202E-2</v>
      </c>
      <c r="R245">
        <v>0.98243410224630501</v>
      </c>
      <c r="T245" t="str">
        <f t="shared" si="12"/>
        <v/>
      </c>
      <c r="U245" t="str">
        <f t="shared" si="13"/>
        <v/>
      </c>
      <c r="V245" t="str">
        <f t="shared" si="14"/>
        <v/>
      </c>
      <c r="W245" t="str">
        <f t="shared" si="15"/>
        <v/>
      </c>
    </row>
    <row r="246" spans="1:23" x14ac:dyDescent="0.25">
      <c r="A246">
        <v>245</v>
      </c>
      <c r="B246" t="s">
        <v>516</v>
      </c>
      <c r="C246">
        <v>-12.156222676222599</v>
      </c>
      <c r="D246">
        <v>553.57596818242905</v>
      </c>
      <c r="E246">
        <v>-2.1959447979895901E-2</v>
      </c>
      <c r="F246">
        <v>0.98248030355468396</v>
      </c>
      <c r="G246">
        <v>-12.916309973369</v>
      </c>
      <c r="H246">
        <v>1378.1620959490999</v>
      </c>
      <c r="I246">
        <v>-9.3721268429414195E-3</v>
      </c>
      <c r="J246">
        <v>0.99252223416074703</v>
      </c>
      <c r="K246">
        <v>-13.3195446828001</v>
      </c>
      <c r="L246">
        <v>1217.3790825916701</v>
      </c>
      <c r="M246">
        <v>-1.09411644025E-2</v>
      </c>
      <c r="N246">
        <v>0.99127038801535405</v>
      </c>
      <c r="O246">
        <v>-12.2026880892672</v>
      </c>
      <c r="P246">
        <v>554.23013284889601</v>
      </c>
      <c r="Q246">
        <v>-2.2017366732736202E-2</v>
      </c>
      <c r="R246">
        <v>0.98243410224630501</v>
      </c>
      <c r="T246" t="str">
        <f t="shared" si="12"/>
        <v/>
      </c>
      <c r="U246" t="str">
        <f t="shared" si="13"/>
        <v/>
      </c>
      <c r="V246" t="str">
        <f t="shared" si="14"/>
        <v/>
      </c>
      <c r="W246" t="str">
        <f t="shared" si="15"/>
        <v/>
      </c>
    </row>
    <row r="247" spans="1:23" x14ac:dyDescent="0.25">
      <c r="A247">
        <v>246</v>
      </c>
      <c r="B247" t="s">
        <v>517</v>
      </c>
      <c r="C247">
        <v>-12.1562226762225</v>
      </c>
      <c r="D247">
        <v>553.57596818241802</v>
      </c>
      <c r="E247">
        <v>-2.19594479798963E-2</v>
      </c>
      <c r="F247">
        <v>0.98248030355468396</v>
      </c>
      <c r="G247">
        <v>-12.916309973369</v>
      </c>
      <c r="H247">
        <v>1378.1620959490899</v>
      </c>
      <c r="I247">
        <v>-9.3721268429414906E-3</v>
      </c>
      <c r="J247">
        <v>0.99252223416074703</v>
      </c>
      <c r="K247">
        <v>-13.3195446828001</v>
      </c>
      <c r="L247">
        <v>1217.3790825916701</v>
      </c>
      <c r="M247">
        <v>-1.09411644025E-2</v>
      </c>
      <c r="N247">
        <v>0.99127038801535405</v>
      </c>
      <c r="O247">
        <v>-12.2026880892672</v>
      </c>
      <c r="P247">
        <v>554.23013284889396</v>
      </c>
      <c r="Q247">
        <v>-2.2017366732736202E-2</v>
      </c>
      <c r="R247">
        <v>0.98243410224630501</v>
      </c>
      <c r="T247" t="str">
        <f t="shared" si="12"/>
        <v/>
      </c>
      <c r="U247" t="str">
        <f t="shared" si="13"/>
        <v/>
      </c>
      <c r="V247" t="str">
        <f t="shared" si="14"/>
        <v/>
      </c>
      <c r="W247" t="str">
        <f t="shared" si="15"/>
        <v/>
      </c>
    </row>
    <row r="248" spans="1:23" x14ac:dyDescent="0.25">
      <c r="A248">
        <v>247</v>
      </c>
      <c r="B248" t="s">
        <v>518</v>
      </c>
      <c r="C248">
        <v>2.2948402887818999</v>
      </c>
      <c r="D248">
        <v>0.757333154805651</v>
      </c>
      <c r="E248">
        <v>3.03015954632385</v>
      </c>
      <c r="F248">
        <v>2.4442458265880799E-3</v>
      </c>
      <c r="G248">
        <v>3.53503204253068</v>
      </c>
      <c r="H248">
        <v>0.83113545110992604</v>
      </c>
      <c r="I248">
        <v>4.2532562385708301</v>
      </c>
      <c r="J248" s="1">
        <v>2.1068426029484801E-5</v>
      </c>
      <c r="K248">
        <v>-13.3195446828001</v>
      </c>
      <c r="L248">
        <v>1217.3790825916701</v>
      </c>
      <c r="M248">
        <v>-1.09411644025E-2</v>
      </c>
      <c r="N248">
        <v>0.99127038801535405</v>
      </c>
      <c r="O248">
        <v>2.2505765840092402</v>
      </c>
      <c r="P248">
        <v>0.75710884725184402</v>
      </c>
      <c r="Q248">
        <v>2.9725931643493402</v>
      </c>
      <c r="R248">
        <v>2.95295576840396E-3</v>
      </c>
      <c r="T248" t="str">
        <f t="shared" si="12"/>
        <v>**</v>
      </c>
      <c r="U248" t="str">
        <f t="shared" si="13"/>
        <v>***</v>
      </c>
      <c r="V248" t="str">
        <f t="shared" si="14"/>
        <v/>
      </c>
      <c r="W248" t="str">
        <f t="shared" si="15"/>
        <v>**</v>
      </c>
    </row>
    <row r="249" spans="1:23" x14ac:dyDescent="0.25">
      <c r="A249">
        <v>248</v>
      </c>
      <c r="B249" t="s">
        <v>519</v>
      </c>
      <c r="C249">
        <v>1.6493347696340099</v>
      </c>
      <c r="D249">
        <v>1.03824336025623</v>
      </c>
      <c r="E249">
        <v>1.5885820538519699</v>
      </c>
      <c r="F249">
        <v>0.11215478248748099</v>
      </c>
      <c r="G249">
        <v>3.00915462538046</v>
      </c>
      <c r="H249">
        <v>1.10742740374925</v>
      </c>
      <c r="I249">
        <v>2.7172477538417699</v>
      </c>
      <c r="J249">
        <v>6.5827311429446297E-3</v>
      </c>
      <c r="K249">
        <v>-13.3195446828001</v>
      </c>
      <c r="L249">
        <v>1217.3790825916799</v>
      </c>
      <c r="M249">
        <v>-1.09411644025E-2</v>
      </c>
      <c r="N249">
        <v>0.99127038801535505</v>
      </c>
      <c r="O249">
        <v>1.6095908970217601</v>
      </c>
      <c r="P249">
        <v>1.0383025619411901</v>
      </c>
      <c r="Q249">
        <v>1.5502137392519699</v>
      </c>
      <c r="R249">
        <v>0.121090223233441</v>
      </c>
      <c r="T249" t="str">
        <f t="shared" si="12"/>
        <v/>
      </c>
      <c r="U249" t="str">
        <f t="shared" si="13"/>
        <v>**</v>
      </c>
      <c r="V249" t="str">
        <f t="shared" si="14"/>
        <v/>
      </c>
      <c r="W249" t="str">
        <f t="shared" si="15"/>
        <v/>
      </c>
    </row>
    <row r="250" spans="1:23" x14ac:dyDescent="0.25">
      <c r="A250">
        <v>249</v>
      </c>
      <c r="B250" t="s">
        <v>520</v>
      </c>
      <c r="C250">
        <v>-12.163994515723401</v>
      </c>
      <c r="D250">
        <v>605.04896386166695</v>
      </c>
      <c r="E250">
        <v>-2.0104148990005399E-2</v>
      </c>
      <c r="F250">
        <v>0.98396029039983901</v>
      </c>
      <c r="G250">
        <v>-12.896603892472999</v>
      </c>
      <c r="H250">
        <v>1736.49664800403</v>
      </c>
      <c r="I250">
        <v>-7.4267945793599502E-3</v>
      </c>
      <c r="J250">
        <v>0.994074329742898</v>
      </c>
      <c r="K250">
        <v>-13.3195446828001</v>
      </c>
      <c r="L250">
        <v>1217.3790825916701</v>
      </c>
      <c r="M250">
        <v>-1.09411644025E-2</v>
      </c>
      <c r="N250">
        <v>0.99127038801535405</v>
      </c>
      <c r="O250">
        <v>-12.2026608173265</v>
      </c>
      <c r="P250">
        <v>605.51348427672497</v>
      </c>
      <c r="Q250">
        <v>-2.0152583112005101E-2</v>
      </c>
      <c r="R250">
        <v>0.98392165338938997</v>
      </c>
      <c r="T250" t="str">
        <f t="shared" si="12"/>
        <v/>
      </c>
      <c r="U250" t="str">
        <f t="shared" si="13"/>
        <v/>
      </c>
      <c r="V250" t="str">
        <f t="shared" si="14"/>
        <v/>
      </c>
      <c r="W250" t="str">
        <f t="shared" si="15"/>
        <v/>
      </c>
    </row>
    <row r="251" spans="1:23" x14ac:dyDescent="0.25">
      <c r="A251">
        <v>250</v>
      </c>
      <c r="B251" t="s">
        <v>521</v>
      </c>
      <c r="C251">
        <v>-12.163994515723401</v>
      </c>
      <c r="D251">
        <v>605.04896386167002</v>
      </c>
      <c r="E251">
        <v>-2.0104148990005399E-2</v>
      </c>
      <c r="F251">
        <v>0.98396029039983901</v>
      </c>
      <c r="G251">
        <v>-12.896603892472999</v>
      </c>
      <c r="H251">
        <v>1736.49664800398</v>
      </c>
      <c r="I251">
        <v>-7.4267945793601298E-3</v>
      </c>
      <c r="J251">
        <v>0.994074329742898</v>
      </c>
      <c r="K251">
        <v>-13.3195446828001</v>
      </c>
      <c r="L251">
        <v>1217.3790825916701</v>
      </c>
      <c r="M251">
        <v>-1.09411644025E-2</v>
      </c>
      <c r="N251">
        <v>0.99127038801535405</v>
      </c>
      <c r="O251">
        <v>-12.2026608173265</v>
      </c>
      <c r="P251">
        <v>605.51348427671905</v>
      </c>
      <c r="Q251">
        <v>-2.0152583112005299E-2</v>
      </c>
      <c r="R251">
        <v>0.98392165338938997</v>
      </c>
      <c r="T251" t="str">
        <f t="shared" si="12"/>
        <v/>
      </c>
      <c r="U251" t="str">
        <f t="shared" si="13"/>
        <v/>
      </c>
      <c r="V251" t="str">
        <f t="shared" si="14"/>
        <v/>
      </c>
      <c r="W251" t="str">
        <f t="shared" si="15"/>
        <v/>
      </c>
    </row>
    <row r="252" spans="1:23" x14ac:dyDescent="0.25">
      <c r="A252">
        <v>251</v>
      </c>
      <c r="B252" t="s">
        <v>522</v>
      </c>
      <c r="C252">
        <v>-12.163994515723401</v>
      </c>
      <c r="D252">
        <v>605.04896386167104</v>
      </c>
      <c r="E252">
        <v>-2.0104148990005299E-2</v>
      </c>
      <c r="F252">
        <v>0.98396029039983901</v>
      </c>
      <c r="G252">
        <v>-12.896603892472999</v>
      </c>
      <c r="H252">
        <v>1736.49664800398</v>
      </c>
      <c r="I252">
        <v>-7.4267945793601298E-3</v>
      </c>
      <c r="J252">
        <v>0.994074329742898</v>
      </c>
      <c r="K252">
        <v>-13.3195446828001</v>
      </c>
      <c r="L252">
        <v>1217.3790825916601</v>
      </c>
      <c r="M252">
        <v>-1.0941164402500101E-2</v>
      </c>
      <c r="N252">
        <v>0.99127038801535405</v>
      </c>
      <c r="O252">
        <v>-12.2026608173265</v>
      </c>
      <c r="P252">
        <v>605.51348427671803</v>
      </c>
      <c r="Q252">
        <v>-2.0152583112005299E-2</v>
      </c>
      <c r="R252">
        <v>0.98392165338938997</v>
      </c>
      <c r="T252" t="str">
        <f t="shared" si="12"/>
        <v/>
      </c>
      <c r="U252" t="str">
        <f t="shared" si="13"/>
        <v/>
      </c>
      <c r="V252" t="str">
        <f t="shared" si="14"/>
        <v/>
      </c>
      <c r="W252" t="str">
        <f t="shared" si="15"/>
        <v/>
      </c>
    </row>
    <row r="253" spans="1:23" x14ac:dyDescent="0.25">
      <c r="A253">
        <v>252</v>
      </c>
      <c r="B253" t="s">
        <v>523</v>
      </c>
      <c r="C253">
        <v>-12.163994515723401</v>
      </c>
      <c r="D253">
        <v>605.04896386166604</v>
      </c>
      <c r="E253">
        <v>-2.01041489900055E-2</v>
      </c>
      <c r="F253">
        <v>0.98396029039983901</v>
      </c>
      <c r="G253">
        <v>-12.896603892472999</v>
      </c>
      <c r="H253">
        <v>1736.49664800399</v>
      </c>
      <c r="I253">
        <v>-7.4267945793601098E-3</v>
      </c>
      <c r="J253">
        <v>0.994074329742898</v>
      </c>
      <c r="K253">
        <v>-13.3195446828001</v>
      </c>
      <c r="L253">
        <v>1217.3790825916701</v>
      </c>
      <c r="M253">
        <v>-1.09411644025E-2</v>
      </c>
      <c r="N253">
        <v>0.99127038801535405</v>
      </c>
      <c r="O253">
        <v>-12.2026608173265</v>
      </c>
      <c r="P253">
        <v>605.51348427671701</v>
      </c>
      <c r="Q253">
        <v>-2.0152583112005299E-2</v>
      </c>
      <c r="R253">
        <v>0.98392165338938997</v>
      </c>
      <c r="T253" t="str">
        <f t="shared" si="12"/>
        <v/>
      </c>
      <c r="U253" t="str">
        <f t="shared" si="13"/>
        <v/>
      </c>
      <c r="V253" t="str">
        <f t="shared" si="14"/>
        <v/>
      </c>
      <c r="W253" t="str">
        <f t="shared" si="15"/>
        <v/>
      </c>
    </row>
    <row r="254" spans="1:23" x14ac:dyDescent="0.25">
      <c r="A254">
        <v>253</v>
      </c>
      <c r="B254" t="s">
        <v>524</v>
      </c>
      <c r="C254">
        <v>-12.163994515723401</v>
      </c>
      <c r="D254">
        <v>605.04896386166695</v>
      </c>
      <c r="E254">
        <v>-2.0104148990005399E-2</v>
      </c>
      <c r="F254">
        <v>0.98396029039983901</v>
      </c>
      <c r="G254">
        <v>-12.896603892472999</v>
      </c>
      <c r="H254">
        <v>1736.49664800398</v>
      </c>
      <c r="I254">
        <v>-7.4267945793601497E-3</v>
      </c>
      <c r="J254">
        <v>0.994074329742898</v>
      </c>
      <c r="K254">
        <v>-13.3195446828001</v>
      </c>
      <c r="L254">
        <v>1217.3790825916701</v>
      </c>
      <c r="M254">
        <v>-1.09411644025E-2</v>
      </c>
      <c r="N254">
        <v>0.99127038801535405</v>
      </c>
      <c r="O254">
        <v>-12.2026608173265</v>
      </c>
      <c r="P254">
        <v>605.51348427672099</v>
      </c>
      <c r="Q254">
        <v>-2.0152583112005198E-2</v>
      </c>
      <c r="R254">
        <v>0.98392165338938997</v>
      </c>
      <c r="T254" t="str">
        <f t="shared" si="12"/>
        <v/>
      </c>
      <c r="U254" t="str">
        <f t="shared" si="13"/>
        <v/>
      </c>
      <c r="V254" t="str">
        <f t="shared" si="14"/>
        <v/>
      </c>
      <c r="W254" t="str">
        <f t="shared" si="15"/>
        <v/>
      </c>
    </row>
    <row r="255" spans="1:23" x14ac:dyDescent="0.25">
      <c r="A255">
        <v>254</v>
      </c>
      <c r="B255" t="s">
        <v>525</v>
      </c>
      <c r="C255">
        <v>-12.163994515723401</v>
      </c>
      <c r="D255">
        <v>605.04896386166604</v>
      </c>
      <c r="E255">
        <v>-2.01041489900055E-2</v>
      </c>
      <c r="F255">
        <v>0.98396029039983901</v>
      </c>
      <c r="G255">
        <v>-12.896603892472999</v>
      </c>
      <c r="H255">
        <v>1736.49664800399</v>
      </c>
      <c r="I255">
        <v>-7.4267945793601098E-3</v>
      </c>
      <c r="J255">
        <v>0.994074329742898</v>
      </c>
      <c r="K255">
        <v>-13.3195446828001</v>
      </c>
      <c r="L255">
        <v>1217.3790825916701</v>
      </c>
      <c r="M255">
        <v>-1.09411644025E-2</v>
      </c>
      <c r="N255">
        <v>0.99127038801535405</v>
      </c>
      <c r="O255">
        <v>-12.2026608173265</v>
      </c>
      <c r="P255">
        <v>605.51348427672099</v>
      </c>
      <c r="Q255">
        <v>-2.0152583112005198E-2</v>
      </c>
      <c r="R255">
        <v>0.98392165338938997</v>
      </c>
      <c r="T255" t="str">
        <f t="shared" si="12"/>
        <v/>
      </c>
      <c r="U255" t="str">
        <f t="shared" si="13"/>
        <v/>
      </c>
      <c r="V255" t="str">
        <f t="shared" si="14"/>
        <v/>
      </c>
      <c r="W255" t="str">
        <f t="shared" si="15"/>
        <v/>
      </c>
    </row>
    <row r="256" spans="1:23" x14ac:dyDescent="0.25">
      <c r="A256">
        <v>255</v>
      </c>
      <c r="B256" t="s">
        <v>526</v>
      </c>
      <c r="C256">
        <v>1.7199865294585499</v>
      </c>
      <c r="D256">
        <v>1.04096130440875</v>
      </c>
      <c r="E256">
        <v>1.65230592354773</v>
      </c>
      <c r="F256">
        <v>9.8472202375041298E-2</v>
      </c>
      <c r="G256">
        <v>-12.896603892472999</v>
      </c>
      <c r="H256">
        <v>1736.49664800398</v>
      </c>
      <c r="I256">
        <v>-7.4267945793601402E-3</v>
      </c>
      <c r="J256">
        <v>0.994074329742898</v>
      </c>
      <c r="K256">
        <v>2.0024866244070698</v>
      </c>
      <c r="L256">
        <v>1.06397917599764</v>
      </c>
      <c r="M256">
        <v>1.8820731359985801</v>
      </c>
      <c r="N256">
        <v>5.9826086252303297E-2</v>
      </c>
      <c r="O256">
        <v>1.6831181063421801</v>
      </c>
      <c r="P256">
        <v>1.0410439463330701</v>
      </c>
      <c r="Q256">
        <v>1.61675989978206</v>
      </c>
      <c r="R256">
        <v>0.105930118453633</v>
      </c>
      <c r="T256" t="str">
        <f t="shared" si="12"/>
        <v>^</v>
      </c>
      <c r="U256" t="str">
        <f t="shared" si="13"/>
        <v/>
      </c>
      <c r="V256" t="str">
        <f t="shared" si="14"/>
        <v>^</v>
      </c>
      <c r="W256" t="str">
        <f t="shared" si="15"/>
        <v/>
      </c>
    </row>
    <row r="257" spans="1:23" x14ac:dyDescent="0.25">
      <c r="A257">
        <v>256</v>
      </c>
      <c r="B257" t="s">
        <v>527</v>
      </c>
      <c r="C257">
        <v>1.82175300581864</v>
      </c>
      <c r="D257">
        <v>1.04389215463052</v>
      </c>
      <c r="E257">
        <v>1.7451544182391601</v>
      </c>
      <c r="F257">
        <v>8.0957993165590797E-2</v>
      </c>
      <c r="G257">
        <v>-12.896603892472999</v>
      </c>
      <c r="H257">
        <v>1736.49664800399</v>
      </c>
      <c r="I257">
        <v>-7.4267945793601098E-3</v>
      </c>
      <c r="J257">
        <v>0.994074329742898</v>
      </c>
      <c r="K257">
        <v>2.1512823524858602</v>
      </c>
      <c r="L257">
        <v>1.0716959576052001</v>
      </c>
      <c r="M257">
        <v>2.0073625707174401</v>
      </c>
      <c r="N257">
        <v>4.4711071181630202E-2</v>
      </c>
      <c r="O257">
        <v>1.7819251761214101</v>
      </c>
      <c r="P257">
        <v>1.0440550801605799</v>
      </c>
      <c r="Q257">
        <v>1.70673483610399</v>
      </c>
      <c r="R257">
        <v>8.7871349166031204E-2</v>
      </c>
      <c r="T257" t="str">
        <f t="shared" si="12"/>
        <v>^</v>
      </c>
      <c r="U257" t="str">
        <f t="shared" si="13"/>
        <v/>
      </c>
      <c r="V257" t="str">
        <f t="shared" si="14"/>
        <v>*</v>
      </c>
      <c r="W257" t="str">
        <f t="shared" si="15"/>
        <v>^</v>
      </c>
    </row>
    <row r="258" spans="1:23" x14ac:dyDescent="0.25">
      <c r="A258">
        <v>257</v>
      </c>
      <c r="B258" t="s">
        <v>528</v>
      </c>
      <c r="C258">
        <v>-12.1236986570505</v>
      </c>
      <c r="D258">
        <v>650.64495024068503</v>
      </c>
      <c r="E258">
        <v>-1.8633355492217001E-2</v>
      </c>
      <c r="F258">
        <v>0.98513359361596797</v>
      </c>
      <c r="G258">
        <v>-12.896603892472999</v>
      </c>
      <c r="H258">
        <v>1736.49664800402</v>
      </c>
      <c r="I258">
        <v>-7.4267945793599997E-3</v>
      </c>
      <c r="J258">
        <v>0.994074329742898</v>
      </c>
      <c r="K258">
        <v>-13.2722124563099</v>
      </c>
      <c r="L258">
        <v>1362.71254990633</v>
      </c>
      <c r="M258">
        <v>-9.7395539926760193E-3</v>
      </c>
      <c r="N258">
        <v>0.99222908309711899</v>
      </c>
      <c r="O258">
        <v>-12.166933734029399</v>
      </c>
      <c r="P258">
        <v>651.08191742677002</v>
      </c>
      <c r="Q258">
        <v>-1.8687254872806199E-2</v>
      </c>
      <c r="R258">
        <v>0.98509059561911805</v>
      </c>
      <c r="T258" t="str">
        <f t="shared" si="12"/>
        <v/>
      </c>
      <c r="U258" t="str">
        <f t="shared" si="13"/>
        <v/>
      </c>
      <c r="V258" t="str">
        <f t="shared" si="14"/>
        <v/>
      </c>
      <c r="W258" t="str">
        <f t="shared" si="15"/>
        <v/>
      </c>
    </row>
    <row r="259" spans="1:23" x14ac:dyDescent="0.25">
      <c r="A259">
        <v>258</v>
      </c>
      <c r="B259" t="s">
        <v>529</v>
      </c>
      <c r="C259">
        <v>-12.1236986570506</v>
      </c>
      <c r="D259">
        <v>650.64495024069095</v>
      </c>
      <c r="E259">
        <v>-1.86333554922169E-2</v>
      </c>
      <c r="F259">
        <v>0.98513359361596797</v>
      </c>
      <c r="G259">
        <v>-12.896603892472999</v>
      </c>
      <c r="H259">
        <v>1736.49664800399</v>
      </c>
      <c r="I259">
        <v>-7.4267945793601098E-3</v>
      </c>
      <c r="J259">
        <v>0.994074329742898</v>
      </c>
      <c r="K259">
        <v>-13.2722124563099</v>
      </c>
      <c r="L259">
        <v>1362.71254990635</v>
      </c>
      <c r="M259">
        <v>-9.7395539926759308E-3</v>
      </c>
      <c r="N259">
        <v>0.99222908309711899</v>
      </c>
      <c r="O259">
        <v>-12.166933734029501</v>
      </c>
      <c r="P259">
        <v>651.08191742677195</v>
      </c>
      <c r="Q259">
        <v>-1.8687254872806199E-2</v>
      </c>
      <c r="R259">
        <v>0.98509059561911805</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530</v>
      </c>
      <c r="C260">
        <v>-12.1236986570506</v>
      </c>
      <c r="D260">
        <v>650.64495024069697</v>
      </c>
      <c r="E260">
        <v>-1.8633355492216699E-2</v>
      </c>
      <c r="F260">
        <v>0.98513359361596897</v>
      </c>
      <c r="G260">
        <v>-12.896603892472999</v>
      </c>
      <c r="H260">
        <v>1736.49664800401</v>
      </c>
      <c r="I260">
        <v>-7.4267945793600404E-3</v>
      </c>
      <c r="J260">
        <v>0.994074329742898</v>
      </c>
      <c r="K260">
        <v>-13.2722124563099</v>
      </c>
      <c r="L260">
        <v>1362.71254990632</v>
      </c>
      <c r="M260">
        <v>-9.7395539926760505E-3</v>
      </c>
      <c r="N260">
        <v>0.99222908309711899</v>
      </c>
      <c r="O260">
        <v>-12.166933734029399</v>
      </c>
      <c r="P260">
        <v>651.08191742677104</v>
      </c>
      <c r="Q260">
        <v>-1.8687254872806199E-2</v>
      </c>
      <c r="R260">
        <v>0.98509059561911805</v>
      </c>
      <c r="T260" t="str">
        <f t="shared" si="16"/>
        <v/>
      </c>
      <c r="U260" t="str">
        <f t="shared" si="17"/>
        <v/>
      </c>
      <c r="V260" t="str">
        <f t="shared" si="18"/>
        <v/>
      </c>
      <c r="W260" t="str">
        <f t="shared" si="19"/>
        <v/>
      </c>
    </row>
    <row r="261" spans="1:23" x14ac:dyDescent="0.25">
      <c r="A261">
        <v>260</v>
      </c>
      <c r="B261" t="s">
        <v>531</v>
      </c>
      <c r="C261">
        <v>1.9173433040268699</v>
      </c>
      <c r="D261">
        <v>1.04727477603485</v>
      </c>
      <c r="E261">
        <v>1.83079297611486</v>
      </c>
      <c r="F261">
        <v>6.7131449124868306E-2</v>
      </c>
      <c r="G261">
        <v>-12.896603892473101</v>
      </c>
      <c r="H261">
        <v>1736.49664800402</v>
      </c>
      <c r="I261">
        <v>-7.4267945793599997E-3</v>
      </c>
      <c r="J261">
        <v>0.994074329742898</v>
      </c>
      <c r="K261">
        <v>2.3072912584376799</v>
      </c>
      <c r="L261">
        <v>1.08125948155369</v>
      </c>
      <c r="M261">
        <v>2.1338922782182501</v>
      </c>
      <c r="N261">
        <v>3.2851599720581402E-2</v>
      </c>
      <c r="O261">
        <v>1.87603652182207</v>
      </c>
      <c r="P261">
        <v>1.04749472260522</v>
      </c>
      <c r="Q261">
        <v>1.7909746763746801</v>
      </c>
      <c r="R261">
        <v>7.3297358841708293E-2</v>
      </c>
      <c r="T261" t="str">
        <f t="shared" si="16"/>
        <v>^</v>
      </c>
      <c r="U261" t="str">
        <f t="shared" si="17"/>
        <v/>
      </c>
      <c r="V261" t="str">
        <f t="shared" si="18"/>
        <v>*</v>
      </c>
      <c r="W261" t="str">
        <f t="shared" si="19"/>
        <v>^</v>
      </c>
    </row>
    <row r="262" spans="1:23" x14ac:dyDescent="0.25">
      <c r="A262">
        <v>261</v>
      </c>
      <c r="B262" t="s">
        <v>532</v>
      </c>
      <c r="C262">
        <v>-12.096550627434301</v>
      </c>
      <c r="D262">
        <v>676.81400835202203</v>
      </c>
      <c r="E262">
        <v>-1.7872784070897499E-2</v>
      </c>
      <c r="F262">
        <v>0.985740340711039</v>
      </c>
      <c r="G262">
        <v>-12.896603892473101</v>
      </c>
      <c r="H262">
        <v>1736.49664800402</v>
      </c>
      <c r="I262">
        <v>-7.4267945793599997E-3</v>
      </c>
      <c r="J262">
        <v>0.994074329742898</v>
      </c>
      <c r="K262">
        <v>-13.2317329275056</v>
      </c>
      <c r="L262">
        <v>1452.7716942201801</v>
      </c>
      <c r="M262">
        <v>-9.1079231376462906E-3</v>
      </c>
      <c r="N262">
        <v>0.99273302921866702</v>
      </c>
      <c r="O262">
        <v>-12.1422647434855</v>
      </c>
      <c r="P262">
        <v>677.26906826113498</v>
      </c>
      <c r="Q262">
        <v>-1.7928272990024901E-2</v>
      </c>
      <c r="R262">
        <v>0.98569607405190396</v>
      </c>
      <c r="T262" t="str">
        <f t="shared" si="16"/>
        <v/>
      </c>
      <c r="U262" t="str">
        <f t="shared" si="17"/>
        <v/>
      </c>
      <c r="V262" t="str">
        <f t="shared" si="18"/>
        <v/>
      </c>
      <c r="W262" t="str">
        <f t="shared" si="19"/>
        <v/>
      </c>
    </row>
    <row r="263" spans="1:23" x14ac:dyDescent="0.25">
      <c r="A263">
        <v>262</v>
      </c>
      <c r="B263" t="s">
        <v>533</v>
      </c>
      <c r="C263">
        <v>-12.096550627434301</v>
      </c>
      <c r="D263">
        <v>676.814008352011</v>
      </c>
      <c r="E263">
        <v>-1.78727840708977E-2</v>
      </c>
      <c r="F263">
        <v>0.985740340711038</v>
      </c>
      <c r="G263">
        <v>-12.896603892473101</v>
      </c>
      <c r="H263">
        <v>1736.49664800402</v>
      </c>
      <c r="I263">
        <v>-7.4267945793599797E-3</v>
      </c>
      <c r="J263">
        <v>0.994074329742898</v>
      </c>
      <c r="K263">
        <v>-13.2317329275056</v>
      </c>
      <c r="L263">
        <v>1452.7716942201801</v>
      </c>
      <c r="M263">
        <v>-9.1079231376462698E-3</v>
      </c>
      <c r="N263">
        <v>0.99273302921866702</v>
      </c>
      <c r="O263">
        <v>-12.1422647434855</v>
      </c>
      <c r="P263">
        <v>677.26906826113395</v>
      </c>
      <c r="Q263">
        <v>-1.7928272990025002E-2</v>
      </c>
      <c r="R263">
        <v>0.98569607405190396</v>
      </c>
      <c r="T263" t="str">
        <f t="shared" si="16"/>
        <v/>
      </c>
      <c r="U263" t="str">
        <f t="shared" si="17"/>
        <v/>
      </c>
      <c r="V263" t="str">
        <f t="shared" si="18"/>
        <v/>
      </c>
      <c r="W263" t="str">
        <f t="shared" si="19"/>
        <v/>
      </c>
    </row>
    <row r="264" spans="1:23" x14ac:dyDescent="0.25">
      <c r="A264">
        <v>263</v>
      </c>
      <c r="B264" t="s">
        <v>534</v>
      </c>
      <c r="C264">
        <v>-12.096550627434301</v>
      </c>
      <c r="D264">
        <v>676.814008352016</v>
      </c>
      <c r="E264">
        <v>-1.7872784070897599E-2</v>
      </c>
      <c r="F264">
        <v>0.985740340711038</v>
      </c>
      <c r="G264">
        <v>-12.896603892472999</v>
      </c>
      <c r="H264">
        <v>1736.49664800398</v>
      </c>
      <c r="I264">
        <v>-7.4267945793601402E-3</v>
      </c>
      <c r="J264">
        <v>0.994074329742898</v>
      </c>
      <c r="K264">
        <v>-13.2317329275056</v>
      </c>
      <c r="L264">
        <v>1452.7716942201901</v>
      </c>
      <c r="M264">
        <v>-9.1079231376462403E-3</v>
      </c>
      <c r="N264">
        <v>0.99273302921866702</v>
      </c>
      <c r="O264">
        <v>-12.1422647434855</v>
      </c>
      <c r="P264">
        <v>677.26906826113702</v>
      </c>
      <c r="Q264">
        <v>-1.7928272990024901E-2</v>
      </c>
      <c r="R264">
        <v>0.98569607405190396</v>
      </c>
      <c r="T264" t="str">
        <f t="shared" si="16"/>
        <v/>
      </c>
      <c r="U264" t="str">
        <f t="shared" si="17"/>
        <v/>
      </c>
      <c r="V264" t="str">
        <f t="shared" si="18"/>
        <v/>
      </c>
      <c r="W264" t="str">
        <f t="shared" si="19"/>
        <v/>
      </c>
    </row>
    <row r="265" spans="1:23" x14ac:dyDescent="0.25">
      <c r="A265">
        <v>264</v>
      </c>
      <c r="B265" t="s">
        <v>535</v>
      </c>
      <c r="C265">
        <v>-12.096550627434301</v>
      </c>
      <c r="D265">
        <v>676.814008352016</v>
      </c>
      <c r="E265">
        <v>-1.7872784070897599E-2</v>
      </c>
      <c r="F265">
        <v>0.985740340711038</v>
      </c>
      <c r="G265">
        <v>-12.896603892473101</v>
      </c>
      <c r="H265">
        <v>1736.49664800402</v>
      </c>
      <c r="I265">
        <v>-7.4267945793599797E-3</v>
      </c>
      <c r="J265">
        <v>0.994074329742898</v>
      </c>
      <c r="K265">
        <v>-13.231732927505499</v>
      </c>
      <c r="L265">
        <v>1452.77169422016</v>
      </c>
      <c r="M265">
        <v>-9.1079231376463704E-3</v>
      </c>
      <c r="N265">
        <v>0.99273302921866702</v>
      </c>
      <c r="O265">
        <v>-12.1422647434855</v>
      </c>
      <c r="P265">
        <v>677.26906826113498</v>
      </c>
      <c r="Q265">
        <v>-1.7928272990024901E-2</v>
      </c>
      <c r="R265">
        <v>0.98569607405190396</v>
      </c>
      <c r="T265" t="str">
        <f t="shared" si="16"/>
        <v/>
      </c>
      <c r="U265" t="str">
        <f t="shared" si="17"/>
        <v/>
      </c>
      <c r="V265" t="str">
        <f t="shared" si="18"/>
        <v/>
      </c>
      <c r="W265" t="str">
        <f t="shared" si="19"/>
        <v/>
      </c>
    </row>
    <row r="266" spans="1:23" x14ac:dyDescent="0.25">
      <c r="A266">
        <v>265</v>
      </c>
      <c r="B266" t="s">
        <v>536</v>
      </c>
      <c r="C266">
        <v>-12.096550627434301</v>
      </c>
      <c r="D266">
        <v>676.81400835201396</v>
      </c>
      <c r="E266">
        <v>-1.78727840708977E-2</v>
      </c>
      <c r="F266">
        <v>0.985740340711038</v>
      </c>
      <c r="G266">
        <v>-12.896603892472999</v>
      </c>
      <c r="H266">
        <v>1736.49664800402</v>
      </c>
      <c r="I266">
        <v>-7.4267945793599997E-3</v>
      </c>
      <c r="J266">
        <v>0.994074329742898</v>
      </c>
      <c r="K266">
        <v>-13.2317329275056</v>
      </c>
      <c r="L266">
        <v>1452.7716942201801</v>
      </c>
      <c r="M266">
        <v>-9.1079231376462802E-3</v>
      </c>
      <c r="N266">
        <v>0.99273302921866702</v>
      </c>
      <c r="O266">
        <v>-12.1422647434855</v>
      </c>
      <c r="P266">
        <v>677.26906826113702</v>
      </c>
      <c r="Q266">
        <v>-1.7928272990024901E-2</v>
      </c>
      <c r="R266">
        <v>0.98569607405190396</v>
      </c>
      <c r="T266" t="str">
        <f t="shared" si="16"/>
        <v/>
      </c>
      <c r="U266" t="str">
        <f t="shared" si="17"/>
        <v/>
      </c>
      <c r="V266" t="str">
        <f t="shared" si="18"/>
        <v/>
      </c>
      <c r="W266" t="str">
        <f t="shared" si="19"/>
        <v/>
      </c>
    </row>
    <row r="267" spans="1:23" x14ac:dyDescent="0.25">
      <c r="A267">
        <v>266</v>
      </c>
      <c r="B267" t="s">
        <v>537</v>
      </c>
      <c r="C267">
        <v>-12.096550627434301</v>
      </c>
      <c r="D267">
        <v>676.81400835201305</v>
      </c>
      <c r="E267">
        <v>-1.78727840708977E-2</v>
      </c>
      <c r="F267">
        <v>0.985740340711038</v>
      </c>
      <c r="G267">
        <v>-12.896603892472999</v>
      </c>
      <c r="H267">
        <v>1736.49664800402</v>
      </c>
      <c r="I267">
        <v>-7.4267945793599901E-3</v>
      </c>
      <c r="J267">
        <v>0.994074329742898</v>
      </c>
      <c r="K267">
        <v>-13.2317329275056</v>
      </c>
      <c r="L267">
        <v>1452.7716942201801</v>
      </c>
      <c r="M267">
        <v>-9.1079231376462802E-3</v>
      </c>
      <c r="N267">
        <v>0.99273302921866702</v>
      </c>
      <c r="O267">
        <v>-12.1422647434855</v>
      </c>
      <c r="P267">
        <v>677.26906826113702</v>
      </c>
      <c r="Q267">
        <v>-1.7928272990024901E-2</v>
      </c>
      <c r="R267">
        <v>0.98569607405190396</v>
      </c>
      <c r="T267" t="str">
        <f t="shared" si="16"/>
        <v/>
      </c>
      <c r="U267" t="str">
        <f t="shared" si="17"/>
        <v/>
      </c>
      <c r="V267" t="str">
        <f t="shared" si="18"/>
        <v/>
      </c>
      <c r="W267" t="str">
        <f t="shared" si="19"/>
        <v/>
      </c>
    </row>
    <row r="268" spans="1:23" x14ac:dyDescent="0.25">
      <c r="A268">
        <v>267</v>
      </c>
      <c r="B268" t="s">
        <v>538</v>
      </c>
      <c r="C268">
        <v>-12.096550627434301</v>
      </c>
      <c r="D268">
        <v>676.81400835201498</v>
      </c>
      <c r="E268">
        <v>-1.78727840708977E-2</v>
      </c>
      <c r="F268">
        <v>0.985740340711038</v>
      </c>
      <c r="G268">
        <v>-12.896603892473101</v>
      </c>
      <c r="H268">
        <v>1736.49664800402</v>
      </c>
      <c r="I268">
        <v>-7.4267945793599797E-3</v>
      </c>
      <c r="J268">
        <v>0.994074329742898</v>
      </c>
      <c r="K268">
        <v>-13.2317329275056</v>
      </c>
      <c r="L268">
        <v>1452.7716942201801</v>
      </c>
      <c r="M268">
        <v>-9.1079231376462802E-3</v>
      </c>
      <c r="N268">
        <v>0.99273302921866702</v>
      </c>
      <c r="O268">
        <v>-12.1422647434854</v>
      </c>
      <c r="P268">
        <v>677.26906826113202</v>
      </c>
      <c r="Q268">
        <v>-1.7928272990025002E-2</v>
      </c>
      <c r="R268">
        <v>0.98569607405190396</v>
      </c>
      <c r="T268" t="str">
        <f t="shared" si="16"/>
        <v/>
      </c>
      <c r="U268" t="str">
        <f t="shared" si="17"/>
        <v/>
      </c>
      <c r="V268" t="str">
        <f t="shared" si="18"/>
        <v/>
      </c>
      <c r="W268" t="str">
        <f t="shared" si="19"/>
        <v/>
      </c>
    </row>
    <row r="269" spans="1:23" x14ac:dyDescent="0.25">
      <c r="A269">
        <v>268</v>
      </c>
      <c r="B269" t="s">
        <v>539</v>
      </c>
      <c r="C269">
        <v>-12.096550627434301</v>
      </c>
      <c r="D269">
        <v>676.81400835200998</v>
      </c>
      <c r="E269">
        <v>-1.78727840708977E-2</v>
      </c>
      <c r="F269">
        <v>0.985740340711038</v>
      </c>
      <c r="G269">
        <v>-12.896603892473101</v>
      </c>
      <c r="H269">
        <v>1736.49664800402</v>
      </c>
      <c r="I269">
        <v>-7.4267945793599901E-3</v>
      </c>
      <c r="J269">
        <v>0.994074329742898</v>
      </c>
      <c r="K269">
        <v>-13.2317329275056</v>
      </c>
      <c r="L269">
        <v>1452.77169422017</v>
      </c>
      <c r="M269">
        <v>-9.1079231376463392E-3</v>
      </c>
      <c r="N269">
        <v>0.99273302921866702</v>
      </c>
      <c r="O269">
        <v>-12.1422647434855</v>
      </c>
      <c r="P269">
        <v>677.26906826113395</v>
      </c>
      <c r="Q269">
        <v>-1.7928272990024901E-2</v>
      </c>
      <c r="R269">
        <v>0.98569607405190396</v>
      </c>
      <c r="T269" t="str">
        <f t="shared" si="16"/>
        <v/>
      </c>
      <c r="U269" t="str">
        <f t="shared" si="17"/>
        <v/>
      </c>
      <c r="V269" t="str">
        <f t="shared" si="18"/>
        <v/>
      </c>
      <c r="W269" t="str">
        <f t="shared" si="19"/>
        <v/>
      </c>
    </row>
    <row r="270" spans="1:23" x14ac:dyDescent="0.25">
      <c r="A270">
        <v>269</v>
      </c>
      <c r="B270" t="s">
        <v>540</v>
      </c>
      <c r="C270">
        <v>-12.096550627434301</v>
      </c>
      <c r="D270">
        <v>676.81400835201805</v>
      </c>
      <c r="E270">
        <v>-1.7872784070897599E-2</v>
      </c>
      <c r="F270">
        <v>0.985740340711038</v>
      </c>
      <c r="G270">
        <v>-12.896603892472999</v>
      </c>
      <c r="H270">
        <v>1736.49664800401</v>
      </c>
      <c r="I270">
        <v>-7.4267945793600404E-3</v>
      </c>
      <c r="J270">
        <v>0.994074329742898</v>
      </c>
      <c r="K270">
        <v>-13.231732927505499</v>
      </c>
      <c r="L270">
        <v>1452.77169422016</v>
      </c>
      <c r="M270">
        <v>-9.1079231376463704E-3</v>
      </c>
      <c r="N270">
        <v>0.99273302921866702</v>
      </c>
      <c r="O270">
        <v>-12.1422647434854</v>
      </c>
      <c r="P270">
        <v>677.26906826113304</v>
      </c>
      <c r="Q270">
        <v>-1.7928272990025002E-2</v>
      </c>
      <c r="R270">
        <v>0.98569607405190396</v>
      </c>
      <c r="T270" t="str">
        <f t="shared" si="16"/>
        <v/>
      </c>
      <c r="U270" t="str">
        <f t="shared" si="17"/>
        <v/>
      </c>
      <c r="V270" t="str">
        <f t="shared" si="18"/>
        <v/>
      </c>
      <c r="W270" t="str">
        <f t="shared" si="19"/>
        <v/>
      </c>
    </row>
    <row r="271" spans="1:23" x14ac:dyDescent="0.25">
      <c r="A271">
        <v>270</v>
      </c>
      <c r="B271" t="s">
        <v>541</v>
      </c>
      <c r="C271">
        <v>2.8247980032023001</v>
      </c>
      <c r="D271">
        <v>0.78409771582027499</v>
      </c>
      <c r="E271">
        <v>3.6026096571996402</v>
      </c>
      <c r="F271">
        <v>3.1503843056180899E-4</v>
      </c>
      <c r="G271">
        <v>4.2456917450623797</v>
      </c>
      <c r="H271">
        <v>0.93049216815264102</v>
      </c>
      <c r="I271">
        <v>4.5628452236106298</v>
      </c>
      <c r="J271" s="1">
        <v>5.0465018056148599E-6</v>
      </c>
      <c r="K271">
        <v>-13.2317329275056</v>
      </c>
      <c r="L271">
        <v>1452.7716942201801</v>
      </c>
      <c r="M271">
        <v>-9.1079231376462906E-3</v>
      </c>
      <c r="N271">
        <v>0.99273302921866702</v>
      </c>
      <c r="O271">
        <v>2.7820880127360699</v>
      </c>
      <c r="P271">
        <v>0.78449533871788701</v>
      </c>
      <c r="Q271">
        <v>3.5463410366247401</v>
      </c>
      <c r="R271">
        <v>3.9062033134974403E-4</v>
      </c>
      <c r="T271" t="str">
        <f t="shared" si="16"/>
        <v>***</v>
      </c>
      <c r="U271" t="str">
        <f t="shared" si="17"/>
        <v>***</v>
      </c>
      <c r="V271" t="str">
        <f t="shared" si="18"/>
        <v/>
      </c>
      <c r="W271" t="str">
        <f t="shared" si="19"/>
        <v>***</v>
      </c>
    </row>
    <row r="272" spans="1:23" x14ac:dyDescent="0.25">
      <c r="A272">
        <v>271</v>
      </c>
      <c r="B272" t="s">
        <v>542</v>
      </c>
      <c r="C272">
        <v>-12.0578621650803</v>
      </c>
      <c r="D272">
        <v>738.59594141086302</v>
      </c>
      <c r="E272">
        <v>-1.6325383730172501E-2</v>
      </c>
      <c r="F272">
        <v>0.98697480695015105</v>
      </c>
      <c r="G272">
        <v>-12.7175701895552</v>
      </c>
      <c r="H272">
        <v>2219.8464901908201</v>
      </c>
      <c r="I272">
        <v>-5.7290313748055597E-3</v>
      </c>
      <c r="J272">
        <v>0.99542891932288402</v>
      </c>
      <c r="K272">
        <v>-13.231732927505499</v>
      </c>
      <c r="L272">
        <v>1452.77169422016</v>
      </c>
      <c r="M272">
        <v>-9.1079231376463895E-3</v>
      </c>
      <c r="N272">
        <v>0.99273302921866702</v>
      </c>
      <c r="O272">
        <v>-12.1094642758702</v>
      </c>
      <c r="P272">
        <v>739.20489555597305</v>
      </c>
      <c r="Q272">
        <v>-1.6381742529941401E-2</v>
      </c>
      <c r="R272">
        <v>0.98692984514662796</v>
      </c>
      <c r="T272" t="str">
        <f t="shared" si="16"/>
        <v/>
      </c>
      <c r="U272" t="str">
        <f t="shared" si="17"/>
        <v/>
      </c>
      <c r="V272" t="str">
        <f t="shared" si="18"/>
        <v/>
      </c>
      <c r="W272" t="str">
        <f t="shared" si="19"/>
        <v/>
      </c>
    </row>
    <row r="273" spans="1:23" x14ac:dyDescent="0.25">
      <c r="A273">
        <v>272</v>
      </c>
      <c r="B273" t="s">
        <v>543</v>
      </c>
      <c r="C273">
        <v>-12.057862165080399</v>
      </c>
      <c r="D273">
        <v>738.59594141086995</v>
      </c>
      <c r="E273">
        <v>-1.6325383730172401E-2</v>
      </c>
      <c r="F273">
        <v>0.98697480695015105</v>
      </c>
      <c r="G273">
        <v>-12.7175701895552</v>
      </c>
      <c r="H273">
        <v>2219.8464901908301</v>
      </c>
      <c r="I273">
        <v>-5.7290313748055302E-3</v>
      </c>
      <c r="J273">
        <v>0.99542891932288402</v>
      </c>
      <c r="K273">
        <v>-13.2317329275056</v>
      </c>
      <c r="L273">
        <v>1452.7716942201901</v>
      </c>
      <c r="M273">
        <v>-9.1079231376462594E-3</v>
      </c>
      <c r="N273">
        <v>0.99273302921866702</v>
      </c>
      <c r="O273">
        <v>-12.1094642758702</v>
      </c>
      <c r="P273">
        <v>739.204895555966</v>
      </c>
      <c r="Q273">
        <v>-1.6381742529941502E-2</v>
      </c>
      <c r="R273">
        <v>0.98692984514662796</v>
      </c>
      <c r="T273" t="str">
        <f t="shared" si="16"/>
        <v/>
      </c>
      <c r="U273" t="str">
        <f t="shared" si="17"/>
        <v/>
      </c>
      <c r="V273" t="str">
        <f t="shared" si="18"/>
        <v/>
      </c>
      <c r="W273" t="str">
        <f t="shared" si="19"/>
        <v/>
      </c>
    </row>
    <row r="274" spans="1:23" x14ac:dyDescent="0.25">
      <c r="A274">
        <v>273</v>
      </c>
      <c r="B274" t="s">
        <v>544</v>
      </c>
      <c r="C274">
        <v>2.2647842327696299</v>
      </c>
      <c r="D274">
        <v>1.0625576500043901</v>
      </c>
      <c r="E274">
        <v>2.1314459810818498</v>
      </c>
      <c r="F274">
        <v>3.30524182198077E-2</v>
      </c>
      <c r="G274">
        <v>-12.7175701895552</v>
      </c>
      <c r="H274">
        <v>2219.8464901908101</v>
      </c>
      <c r="I274">
        <v>-5.7290313748055797E-3</v>
      </c>
      <c r="J274">
        <v>0.99542891932288402</v>
      </c>
      <c r="K274">
        <v>2.4994058226189302</v>
      </c>
      <c r="L274">
        <v>1.0943611730980001</v>
      </c>
      <c r="M274">
        <v>2.2838948274667201</v>
      </c>
      <c r="N274">
        <v>2.2377712704159201E-2</v>
      </c>
      <c r="O274">
        <v>2.2161919266371299</v>
      </c>
      <c r="P274">
        <v>1.0630958677430999</v>
      </c>
      <c r="Q274">
        <v>2.0846585843118701</v>
      </c>
      <c r="R274">
        <v>3.7100302568046598E-2</v>
      </c>
      <c r="T274" t="str">
        <f t="shared" si="16"/>
        <v>*</v>
      </c>
      <c r="U274" t="str">
        <f t="shared" si="17"/>
        <v/>
      </c>
      <c r="V274" t="str">
        <f t="shared" si="18"/>
        <v>*</v>
      </c>
      <c r="W274" t="str">
        <f t="shared" si="19"/>
        <v>*</v>
      </c>
    </row>
    <row r="275" spans="1:23" x14ac:dyDescent="0.25">
      <c r="A275">
        <v>274</v>
      </c>
      <c r="B275" t="s">
        <v>545</v>
      </c>
      <c r="C275">
        <v>2.3812422865546901</v>
      </c>
      <c r="D275">
        <v>1.07014779436799</v>
      </c>
      <c r="E275">
        <v>2.2251527303861902</v>
      </c>
      <c r="F275">
        <v>2.6070986889169999E-2</v>
      </c>
      <c r="G275">
        <v>4.1078800689295401</v>
      </c>
      <c r="H275">
        <v>1.24215591699647</v>
      </c>
      <c r="I275">
        <v>3.3070567170523901</v>
      </c>
      <c r="J275">
        <v>9.4281800663713897E-4</v>
      </c>
      <c r="K275">
        <v>-13.2444417872361</v>
      </c>
      <c r="L275">
        <v>1564.79003835712</v>
      </c>
      <c r="M275">
        <v>-8.4640376424823405E-3</v>
      </c>
      <c r="N275">
        <v>0.99324675567676701</v>
      </c>
      <c r="O275">
        <v>2.3350320189740699</v>
      </c>
      <c r="P275">
        <v>1.0708614434372199</v>
      </c>
      <c r="Q275">
        <v>2.1805174080029999</v>
      </c>
      <c r="R275">
        <v>2.9219129883092599E-2</v>
      </c>
      <c r="T275" t="str">
        <f t="shared" si="16"/>
        <v>*</v>
      </c>
      <c r="U275" t="str">
        <f t="shared" si="17"/>
        <v>***</v>
      </c>
      <c r="V275" t="str">
        <f t="shared" si="18"/>
        <v/>
      </c>
      <c r="W275" t="str">
        <f t="shared" si="19"/>
        <v>*</v>
      </c>
    </row>
    <row r="276" spans="1:23" x14ac:dyDescent="0.25">
      <c r="A276">
        <v>275</v>
      </c>
      <c r="B276" t="s">
        <v>546</v>
      </c>
      <c r="C276">
        <v>-12.0502872290852</v>
      </c>
      <c r="D276">
        <v>822.69874530437403</v>
      </c>
      <c r="E276">
        <v>-1.4647265840459001E-2</v>
      </c>
      <c r="F276">
        <v>0.98831359060113</v>
      </c>
      <c r="G276">
        <v>-12.6556020064788</v>
      </c>
      <c r="H276">
        <v>2733.3182797977001</v>
      </c>
      <c r="I276">
        <v>-4.63012379495574E-3</v>
      </c>
      <c r="J276">
        <v>0.99630570890913395</v>
      </c>
      <c r="K276">
        <v>-13.2444417872361</v>
      </c>
      <c r="L276">
        <v>1564.79003835711</v>
      </c>
      <c r="M276">
        <v>-8.4640376424823908E-3</v>
      </c>
      <c r="N276">
        <v>0.99324675567676701</v>
      </c>
      <c r="O276">
        <v>-12.1050767505428</v>
      </c>
      <c r="P276">
        <v>823.59763526323002</v>
      </c>
      <c r="Q276">
        <v>-1.46978041609771E-2</v>
      </c>
      <c r="R276">
        <v>0.98827327119574504</v>
      </c>
      <c r="T276" t="str">
        <f t="shared" si="16"/>
        <v/>
      </c>
      <c r="U276" t="str">
        <f t="shared" si="17"/>
        <v/>
      </c>
      <c r="V276" t="str">
        <f t="shared" si="18"/>
        <v/>
      </c>
      <c r="W276" t="str">
        <f t="shared" si="19"/>
        <v/>
      </c>
    </row>
    <row r="277" spans="1:23" x14ac:dyDescent="0.25">
      <c r="A277">
        <v>276</v>
      </c>
      <c r="B277" t="s">
        <v>547</v>
      </c>
      <c r="C277">
        <v>2.5206068628313401</v>
      </c>
      <c r="D277">
        <v>1.0801918776178301</v>
      </c>
      <c r="E277">
        <v>2.3334806667775401</v>
      </c>
      <c r="F277">
        <v>1.96229318628377E-2</v>
      </c>
      <c r="G277">
        <v>4.8795893893459503</v>
      </c>
      <c r="H277">
        <v>1.43547084965347</v>
      </c>
      <c r="I277">
        <v>3.3992953535238302</v>
      </c>
      <c r="J277">
        <v>6.7559717088278601E-4</v>
      </c>
      <c r="K277">
        <v>-13.2444417872361</v>
      </c>
      <c r="L277">
        <v>1564.79003835712</v>
      </c>
      <c r="M277">
        <v>-8.4640376424823596E-3</v>
      </c>
      <c r="N277">
        <v>0.99324675567676701</v>
      </c>
      <c r="O277">
        <v>2.4701090733833899</v>
      </c>
      <c r="P277">
        <v>1.08105812660324</v>
      </c>
      <c r="Q277">
        <v>2.284899407902</v>
      </c>
      <c r="R277">
        <v>2.2318726771552399E-2</v>
      </c>
      <c r="T277" t="str">
        <f t="shared" si="16"/>
        <v>*</v>
      </c>
      <c r="U277" t="str">
        <f t="shared" si="17"/>
        <v>***</v>
      </c>
      <c r="V277" t="str">
        <f t="shared" si="18"/>
        <v/>
      </c>
      <c r="W277" t="str">
        <f t="shared" si="19"/>
        <v>*</v>
      </c>
    </row>
    <row r="278" spans="1:23" x14ac:dyDescent="0.25">
      <c r="A278">
        <v>277</v>
      </c>
      <c r="B278" t="s">
        <v>548</v>
      </c>
      <c r="C278">
        <v>2.6297760367605298</v>
      </c>
      <c r="D278">
        <v>1.0919621085654601</v>
      </c>
      <c r="E278">
        <v>2.4083033798813198</v>
      </c>
      <c r="F278">
        <v>1.60268566195849E-2</v>
      </c>
      <c r="G278">
        <v>-12.863011640802499</v>
      </c>
      <c r="H278">
        <v>3956.18033790857</v>
      </c>
      <c r="I278">
        <v>-3.2513714093231898E-3</v>
      </c>
      <c r="J278">
        <v>0.99740578552181902</v>
      </c>
      <c r="K278">
        <v>2.66780401030831</v>
      </c>
      <c r="L278">
        <v>1.11216585373925</v>
      </c>
      <c r="M278">
        <v>2.3987465550563298</v>
      </c>
      <c r="N278">
        <v>1.6451296983739701E-2</v>
      </c>
      <c r="O278">
        <v>2.5768354451553099</v>
      </c>
      <c r="P278">
        <v>1.0928475558231101</v>
      </c>
      <c r="Q278">
        <v>2.3579093272661402</v>
      </c>
      <c r="R278">
        <v>1.8378181330758601E-2</v>
      </c>
      <c r="T278" t="str">
        <f t="shared" si="16"/>
        <v>*</v>
      </c>
      <c r="U278" t="str">
        <f t="shared" si="17"/>
        <v/>
      </c>
      <c r="V278" t="str">
        <f t="shared" si="18"/>
        <v>*</v>
      </c>
      <c r="W278" t="str">
        <f t="shared" si="19"/>
        <v>*</v>
      </c>
    </row>
    <row r="279" spans="1:23" x14ac:dyDescent="0.25">
      <c r="A279">
        <v>278</v>
      </c>
      <c r="B279" t="s">
        <v>549</v>
      </c>
      <c r="C279">
        <v>-12.0420072422505</v>
      </c>
      <c r="D279">
        <v>951.81091051412</v>
      </c>
      <c r="E279">
        <v>-1.2651680191127499E-2</v>
      </c>
      <c r="F279">
        <v>0.989905688999004</v>
      </c>
      <c r="G279">
        <v>-12.863011640802499</v>
      </c>
      <c r="H279">
        <v>3956.18033790858</v>
      </c>
      <c r="I279">
        <v>-3.2513714093231798E-3</v>
      </c>
      <c r="J279">
        <v>0.99740578552181902</v>
      </c>
      <c r="K279">
        <v>-13.1726817902543</v>
      </c>
      <c r="L279">
        <v>1706.4172450859701</v>
      </c>
      <c r="M279">
        <v>-7.7194964058105997E-3</v>
      </c>
      <c r="N279">
        <v>0.99384079417251203</v>
      </c>
      <c r="O279">
        <v>-12.1062445156136</v>
      </c>
      <c r="P279">
        <v>952.62341312985404</v>
      </c>
      <c r="Q279">
        <v>-1.2708321408811901E-2</v>
      </c>
      <c r="R279">
        <v>0.98986049947889998</v>
      </c>
      <c r="T279" t="str">
        <f t="shared" si="16"/>
        <v/>
      </c>
      <c r="U279" t="str">
        <f t="shared" si="17"/>
        <v/>
      </c>
      <c r="V279" t="str">
        <f t="shared" si="18"/>
        <v/>
      </c>
      <c r="W279" t="str">
        <f t="shared" si="19"/>
        <v/>
      </c>
    </row>
    <row r="280" spans="1:23" x14ac:dyDescent="0.25">
      <c r="A280">
        <v>279</v>
      </c>
      <c r="B280" t="s">
        <v>550</v>
      </c>
      <c r="C280">
        <v>-12.0420072422505</v>
      </c>
      <c r="D280">
        <v>951.81091051411897</v>
      </c>
      <c r="E280">
        <v>-1.2651680191127499E-2</v>
      </c>
      <c r="F280">
        <v>0.989905688999004</v>
      </c>
      <c r="G280">
        <v>-12.863011640802499</v>
      </c>
      <c r="H280">
        <v>3956.18033790856</v>
      </c>
      <c r="I280">
        <v>-3.2513714093231898E-3</v>
      </c>
      <c r="J280">
        <v>0.99740578552181902</v>
      </c>
      <c r="K280">
        <v>-13.1726817902544</v>
      </c>
      <c r="L280">
        <v>1706.4172450859701</v>
      </c>
      <c r="M280">
        <v>-7.7194964058105702E-3</v>
      </c>
      <c r="N280">
        <v>0.99384079417251203</v>
      </c>
      <c r="O280">
        <v>-12.1062445156136</v>
      </c>
      <c r="P280">
        <v>952.62341312985495</v>
      </c>
      <c r="Q280">
        <v>-1.2708321408811901E-2</v>
      </c>
      <c r="R280">
        <v>0.98986049947889998</v>
      </c>
      <c r="T280" t="str">
        <f t="shared" si="16"/>
        <v/>
      </c>
      <c r="U280" t="str">
        <f t="shared" si="17"/>
        <v/>
      </c>
      <c r="V280" t="str">
        <f t="shared" si="18"/>
        <v/>
      </c>
      <c r="W280" t="str">
        <f t="shared" si="19"/>
        <v/>
      </c>
    </row>
    <row r="281" spans="1:23" x14ac:dyDescent="0.25">
      <c r="A281">
        <v>280</v>
      </c>
      <c r="B281" t="s">
        <v>551</v>
      </c>
      <c r="C281">
        <v>-12.0420072422505</v>
      </c>
      <c r="D281">
        <v>951.81091051412898</v>
      </c>
      <c r="E281">
        <v>-1.2651680191127401E-2</v>
      </c>
      <c r="F281">
        <v>0.989905688999004</v>
      </c>
      <c r="G281">
        <v>-12.863011640802499</v>
      </c>
      <c r="H281">
        <v>3956.18033790856</v>
      </c>
      <c r="I281">
        <v>-3.2513714093231898E-3</v>
      </c>
      <c r="J281">
        <v>0.99740578552181902</v>
      </c>
      <c r="K281">
        <v>-13.1726817902543</v>
      </c>
      <c r="L281">
        <v>1706.4172450859701</v>
      </c>
      <c r="M281">
        <v>-7.7194964058105702E-3</v>
      </c>
      <c r="N281">
        <v>0.99384079417251203</v>
      </c>
      <c r="O281">
        <v>-12.1062445156136</v>
      </c>
      <c r="P281">
        <v>952.62341312985404</v>
      </c>
      <c r="Q281">
        <v>-1.2708321408811901E-2</v>
      </c>
      <c r="R281">
        <v>0.98986049947889998</v>
      </c>
      <c r="T281" t="str">
        <f t="shared" si="16"/>
        <v/>
      </c>
      <c r="U281" t="str">
        <f t="shared" si="17"/>
        <v/>
      </c>
      <c r="V281" t="str">
        <f t="shared" si="18"/>
        <v/>
      </c>
      <c r="W281" t="str">
        <f t="shared" si="19"/>
        <v/>
      </c>
    </row>
    <row r="282" spans="1:23" x14ac:dyDescent="0.25">
      <c r="A282">
        <v>281</v>
      </c>
      <c r="B282" t="s">
        <v>552</v>
      </c>
      <c r="C282">
        <v>-12.0420072422505</v>
      </c>
      <c r="D282">
        <v>951.810910514125</v>
      </c>
      <c r="E282">
        <v>-1.2651680191127401E-2</v>
      </c>
      <c r="F282">
        <v>0.989905688999004</v>
      </c>
      <c r="G282">
        <v>-12.863011640802499</v>
      </c>
      <c r="H282">
        <v>3956.18033790858</v>
      </c>
      <c r="I282">
        <v>-3.2513714093231798E-3</v>
      </c>
      <c r="J282">
        <v>0.99740578552181902</v>
      </c>
      <c r="K282">
        <v>-13.1726817902544</v>
      </c>
      <c r="L282">
        <v>1706.4172450859801</v>
      </c>
      <c r="M282">
        <v>-7.7194964058105598E-3</v>
      </c>
      <c r="N282">
        <v>0.99384079417251203</v>
      </c>
      <c r="O282">
        <v>-12.1062445156136</v>
      </c>
      <c r="P282">
        <v>952.623413129857</v>
      </c>
      <c r="Q282">
        <v>-1.2708321408811901E-2</v>
      </c>
      <c r="R282">
        <v>0.98986049947889998</v>
      </c>
      <c r="T282" t="str">
        <f t="shared" si="16"/>
        <v/>
      </c>
      <c r="U282" t="str">
        <f t="shared" si="17"/>
        <v/>
      </c>
      <c r="V282" t="str">
        <f t="shared" si="18"/>
        <v/>
      </c>
      <c r="W282" t="str">
        <f t="shared" si="19"/>
        <v/>
      </c>
    </row>
    <row r="283" spans="1:23" x14ac:dyDescent="0.25">
      <c r="A283">
        <v>282</v>
      </c>
      <c r="B283" t="s">
        <v>553</v>
      </c>
      <c r="C283">
        <v>-12.0420072422505</v>
      </c>
      <c r="D283">
        <v>951.81091051411897</v>
      </c>
      <c r="E283">
        <v>-1.2651680191127499E-2</v>
      </c>
      <c r="F283">
        <v>0.989905688999004</v>
      </c>
      <c r="G283">
        <v>-12.863011640802499</v>
      </c>
      <c r="H283">
        <v>3956.18033790852</v>
      </c>
      <c r="I283">
        <v>-3.2513714093232201E-3</v>
      </c>
      <c r="J283">
        <v>0.99740578552181902</v>
      </c>
      <c r="K283">
        <v>-13.1726817902543</v>
      </c>
      <c r="L283">
        <v>1706.4172450859701</v>
      </c>
      <c r="M283">
        <v>-7.7194964058105902E-3</v>
      </c>
      <c r="N283">
        <v>0.99384079417251203</v>
      </c>
      <c r="O283">
        <v>-12.1062445156136</v>
      </c>
      <c r="P283">
        <v>952.623413129852</v>
      </c>
      <c r="Q283">
        <v>-1.2708321408811901E-2</v>
      </c>
      <c r="R283">
        <v>0.98986049947889998</v>
      </c>
      <c r="T283" t="str">
        <f t="shared" si="16"/>
        <v/>
      </c>
      <c r="U283" t="str">
        <f t="shared" si="17"/>
        <v/>
      </c>
      <c r="V283" t="str">
        <f t="shared" si="18"/>
        <v/>
      </c>
      <c r="W283" t="str">
        <f t="shared" si="19"/>
        <v/>
      </c>
    </row>
    <row r="284" spans="1:23" x14ac:dyDescent="0.25">
      <c r="A284">
        <v>283</v>
      </c>
      <c r="B284" t="s">
        <v>554</v>
      </c>
      <c r="C284">
        <v>-12.0420072422505</v>
      </c>
      <c r="D284">
        <v>951.810910514125</v>
      </c>
      <c r="E284">
        <v>-1.2651680191127401E-2</v>
      </c>
      <c r="F284">
        <v>0.989905688999004</v>
      </c>
      <c r="G284">
        <v>-12.863011640802499</v>
      </c>
      <c r="H284">
        <v>3956.18033790858</v>
      </c>
      <c r="I284">
        <v>-3.2513714093231798E-3</v>
      </c>
      <c r="J284">
        <v>0.99740578552181902</v>
      </c>
      <c r="K284">
        <v>-13.1726817902543</v>
      </c>
      <c r="L284">
        <v>1706.4172450859601</v>
      </c>
      <c r="M284">
        <v>-7.7194964058106101E-3</v>
      </c>
      <c r="N284">
        <v>0.99384079417251203</v>
      </c>
      <c r="O284">
        <v>-12.1062445156136</v>
      </c>
      <c r="P284">
        <v>952.62341312985404</v>
      </c>
      <c r="Q284">
        <v>-1.2708321408811901E-2</v>
      </c>
      <c r="R284">
        <v>0.98986049947889998</v>
      </c>
      <c r="T284" t="str">
        <f t="shared" si="16"/>
        <v/>
      </c>
      <c r="U284" t="str">
        <f t="shared" si="17"/>
        <v/>
      </c>
      <c r="V284" t="str">
        <f t="shared" si="18"/>
        <v/>
      </c>
      <c r="W284" t="str">
        <f t="shared" si="19"/>
        <v/>
      </c>
    </row>
    <row r="285" spans="1:23" x14ac:dyDescent="0.25">
      <c r="A285">
        <v>284</v>
      </c>
      <c r="B285" t="s">
        <v>555</v>
      </c>
      <c r="C285">
        <v>-12.0420072422505</v>
      </c>
      <c r="D285">
        <v>951.81091051412204</v>
      </c>
      <c r="E285">
        <v>-1.2651680191127401E-2</v>
      </c>
      <c r="F285">
        <v>0.989905688999004</v>
      </c>
      <c r="G285">
        <v>-12.863011640802499</v>
      </c>
      <c r="H285">
        <v>3956.18033790854</v>
      </c>
      <c r="I285">
        <v>-3.2513714093232102E-3</v>
      </c>
      <c r="J285">
        <v>0.99740578552181902</v>
      </c>
      <c r="K285">
        <v>-13.1726817902543</v>
      </c>
      <c r="L285">
        <v>1706.4172450859701</v>
      </c>
      <c r="M285">
        <v>-7.7194964058105798E-3</v>
      </c>
      <c r="N285">
        <v>0.99384079417251203</v>
      </c>
      <c r="O285">
        <v>-12.1062445156136</v>
      </c>
      <c r="P285">
        <v>952.623413129852</v>
      </c>
      <c r="Q285">
        <v>-1.2708321408811901E-2</v>
      </c>
      <c r="R285">
        <v>0.98986049947889998</v>
      </c>
      <c r="T285" t="str">
        <f t="shared" si="16"/>
        <v/>
      </c>
      <c r="U285" t="str">
        <f t="shared" si="17"/>
        <v/>
      </c>
      <c r="V285" t="str">
        <f t="shared" si="18"/>
        <v/>
      </c>
      <c r="W285" t="str">
        <f t="shared" si="19"/>
        <v/>
      </c>
    </row>
    <row r="286" spans="1:23" x14ac:dyDescent="0.25">
      <c r="A286">
        <v>285</v>
      </c>
      <c r="B286" t="s">
        <v>556</v>
      </c>
      <c r="C286">
        <v>2.87164843940291</v>
      </c>
      <c r="D286">
        <v>1.10912795519833</v>
      </c>
      <c r="E286">
        <v>2.5891047339884299</v>
      </c>
      <c r="F286">
        <v>9.6225822760392394E-3</v>
      </c>
      <c r="G286">
        <v>22.269125331801298</v>
      </c>
      <c r="H286">
        <v>3956.1803376822199</v>
      </c>
      <c r="I286">
        <v>5.6289459607516204E-3</v>
      </c>
      <c r="J286">
        <v>0.99550877464177201</v>
      </c>
      <c r="K286">
        <v>-13.1726817902543</v>
      </c>
      <c r="L286">
        <v>1706.4172450859801</v>
      </c>
      <c r="M286">
        <v>-7.7194964058105598E-3</v>
      </c>
      <c r="N286">
        <v>0.99384079417251203</v>
      </c>
      <c r="O286">
        <v>2.81311639838983</v>
      </c>
      <c r="P286">
        <v>1.11073648899476</v>
      </c>
      <c r="Q286">
        <v>2.5326586695065498</v>
      </c>
      <c r="R286">
        <v>1.13201123772429E-2</v>
      </c>
      <c r="T286" t="str">
        <f t="shared" si="16"/>
        <v>**</v>
      </c>
      <c r="U286" t="str">
        <f t="shared" si="17"/>
        <v/>
      </c>
      <c r="V286" t="str">
        <f t="shared" si="18"/>
        <v/>
      </c>
      <c r="W286" t="str">
        <f t="shared" si="19"/>
        <v>*</v>
      </c>
    </row>
    <row r="287" spans="1:23" x14ac:dyDescent="0.25">
      <c r="A287">
        <v>286</v>
      </c>
      <c r="B287" t="s">
        <v>557</v>
      </c>
      <c r="C287">
        <v>4.1033380088218898</v>
      </c>
      <c r="D287">
        <v>0.934358261787674</v>
      </c>
      <c r="E287">
        <v>4.3916109876003304</v>
      </c>
      <c r="F287" s="1">
        <v>1.1251387577600599E-5</v>
      </c>
      <c r="G287" t="s">
        <v>169</v>
      </c>
      <c r="H287" t="s">
        <v>169</v>
      </c>
      <c r="I287" t="s">
        <v>169</v>
      </c>
      <c r="J287" t="s">
        <v>169</v>
      </c>
      <c r="K287">
        <v>3.9655675308087899</v>
      </c>
      <c r="L287">
        <v>0.93769448915737397</v>
      </c>
      <c r="M287">
        <v>4.2290613591771304</v>
      </c>
      <c r="N287" s="1">
        <v>2.3466834217993101E-5</v>
      </c>
      <c r="O287">
        <v>4.0419324650847797</v>
      </c>
      <c r="P287">
        <v>0.93708444113452105</v>
      </c>
      <c r="Q287">
        <v>4.313306557722</v>
      </c>
      <c r="R287" s="1">
        <v>1.6083086442423801E-5</v>
      </c>
      <c r="T287" t="str">
        <f t="shared" si="16"/>
        <v>***</v>
      </c>
      <c r="U287" t="str">
        <f t="shared" si="17"/>
        <v/>
      </c>
      <c r="V287" t="str">
        <f t="shared" si="18"/>
        <v>***</v>
      </c>
      <c r="W287" t="str">
        <f t="shared" si="19"/>
        <v>***</v>
      </c>
    </row>
    <row r="288" spans="1:23" x14ac:dyDescent="0.25">
      <c r="A288">
        <v>287</v>
      </c>
      <c r="B288" t="s">
        <v>558</v>
      </c>
      <c r="C288">
        <v>3.8564151796852699</v>
      </c>
      <c r="D288">
        <v>1.2568683825932301</v>
      </c>
      <c r="E288">
        <v>3.0682728860825699</v>
      </c>
      <c r="F288">
        <v>2.1529991351027602E-3</v>
      </c>
      <c r="G288" t="s">
        <v>169</v>
      </c>
      <c r="H288" t="s">
        <v>169</v>
      </c>
      <c r="I288" t="s">
        <v>169</v>
      </c>
      <c r="J288" t="s">
        <v>169</v>
      </c>
      <c r="K288">
        <v>3.6952129444764399</v>
      </c>
      <c r="L288">
        <v>1.26156766845409</v>
      </c>
      <c r="M288">
        <v>2.9290643989034102</v>
      </c>
      <c r="N288">
        <v>3.39983975333971E-3</v>
      </c>
      <c r="O288">
        <v>3.8417921415587002</v>
      </c>
      <c r="P288">
        <v>1.2574603427547</v>
      </c>
      <c r="Q288">
        <v>3.0551994452107598</v>
      </c>
      <c r="R288">
        <v>2.2491090175372E-3</v>
      </c>
      <c r="T288" t="str">
        <f t="shared" si="16"/>
        <v>**</v>
      </c>
      <c r="U288" t="str">
        <f t="shared" si="17"/>
        <v/>
      </c>
      <c r="V288" t="str">
        <f t="shared" si="18"/>
        <v>**</v>
      </c>
      <c r="W288" t="str">
        <f t="shared" si="19"/>
        <v>**</v>
      </c>
    </row>
    <row r="289" spans="1:23" x14ac:dyDescent="0.25">
      <c r="A289">
        <v>288</v>
      </c>
      <c r="B289" t="s">
        <v>559</v>
      </c>
      <c r="C289">
        <v>-11.7211595970088</v>
      </c>
      <c r="D289">
        <v>1674.54353664273</v>
      </c>
      <c r="E289">
        <v>-6.9996147251616802E-3</v>
      </c>
      <c r="F289">
        <v>0.99441516108376005</v>
      </c>
      <c r="G289" t="s">
        <v>169</v>
      </c>
      <c r="H289" t="s">
        <v>169</v>
      </c>
      <c r="I289" t="s">
        <v>169</v>
      </c>
      <c r="J289" t="s">
        <v>169</v>
      </c>
      <c r="K289">
        <v>-12.862726216712</v>
      </c>
      <c r="L289">
        <v>2763.8915974368501</v>
      </c>
      <c r="M289">
        <v>-4.6538461308108202E-3</v>
      </c>
      <c r="N289">
        <v>0.99628678142753602</v>
      </c>
      <c r="O289">
        <v>-11.730993781249801</v>
      </c>
      <c r="P289">
        <v>1676.2533088830601</v>
      </c>
      <c r="Q289">
        <v>-6.9983419087575301E-3</v>
      </c>
      <c r="R289">
        <v>0.99441617661944404</v>
      </c>
      <c r="T289" t="str">
        <f t="shared" si="16"/>
        <v/>
      </c>
      <c r="U289" t="str">
        <f t="shared" si="17"/>
        <v/>
      </c>
      <c r="V289" t="str">
        <f t="shared" si="18"/>
        <v/>
      </c>
      <c r="W289" t="str">
        <f t="shared" si="19"/>
        <v/>
      </c>
    </row>
    <row r="290" spans="1:23" x14ac:dyDescent="0.25">
      <c r="B290" t="s">
        <v>560</v>
      </c>
      <c r="C290">
        <v>-11.7211595970088</v>
      </c>
      <c r="D290">
        <v>1674.54353664273</v>
      </c>
      <c r="E290">
        <v>-6.9996147251616897E-3</v>
      </c>
      <c r="F290">
        <v>0.99441516108376005</v>
      </c>
      <c r="G290" t="s">
        <v>169</v>
      </c>
      <c r="H290" t="s">
        <v>169</v>
      </c>
      <c r="I290" t="s">
        <v>169</v>
      </c>
      <c r="J290" t="s">
        <v>169</v>
      </c>
      <c r="K290">
        <v>-12.862726216712</v>
      </c>
      <c r="L290">
        <v>2763.8915974368501</v>
      </c>
      <c r="M290">
        <v>-4.6538461308108202E-3</v>
      </c>
      <c r="N290">
        <v>0.99628678142753602</v>
      </c>
      <c r="O290">
        <v>-11.730993781249801</v>
      </c>
      <c r="P290">
        <v>1676.2533088830601</v>
      </c>
      <c r="Q290">
        <v>-6.9983419087575301E-3</v>
      </c>
      <c r="R290">
        <v>0.99441617661944404</v>
      </c>
      <c r="T290" t="str">
        <f t="shared" ref="T290:T321" si="20">IF(B290&lt;0.001,"***",IF(B290&lt;0.01,"**",IF(B290&lt;0.05,"*",IF(B290&lt;0.1,"^",""))))</f>
        <v/>
      </c>
      <c r="U290" t="str">
        <f t="shared" si="17"/>
        <v/>
      </c>
      <c r="V290" t="str">
        <f t="shared" si="18"/>
        <v/>
      </c>
      <c r="W290" t="str">
        <f t="shared" si="19"/>
        <v/>
      </c>
    </row>
    <row r="291" spans="1:23" x14ac:dyDescent="0.25">
      <c r="B291" t="s">
        <v>561</v>
      </c>
      <c r="C291">
        <v>-11.7211595970088</v>
      </c>
      <c r="D291">
        <v>1674.54353664273</v>
      </c>
      <c r="E291">
        <v>-6.9996147251616802E-3</v>
      </c>
      <c r="F291">
        <v>0.99441516108376005</v>
      </c>
      <c r="G291" t="s">
        <v>169</v>
      </c>
      <c r="H291" t="s">
        <v>169</v>
      </c>
      <c r="I291" t="s">
        <v>169</v>
      </c>
      <c r="J291" t="s">
        <v>169</v>
      </c>
      <c r="K291">
        <v>-12.862726216712</v>
      </c>
      <c r="L291">
        <v>2763.8915974368201</v>
      </c>
      <c r="M291">
        <v>-4.6538461308108601E-3</v>
      </c>
      <c r="N291">
        <v>0.99628678142753602</v>
      </c>
      <c r="O291">
        <v>-11.730993781249801</v>
      </c>
      <c r="P291">
        <v>1676.2533088830601</v>
      </c>
      <c r="Q291">
        <v>-6.9983419087575301E-3</v>
      </c>
      <c r="R291">
        <v>0.99441617661944404</v>
      </c>
      <c r="T291" t="str">
        <f t="shared" si="20"/>
        <v/>
      </c>
      <c r="U291" t="str">
        <f t="shared" si="17"/>
        <v/>
      </c>
      <c r="V291" t="str">
        <f t="shared" si="18"/>
        <v/>
      </c>
      <c r="W291" t="str">
        <f t="shared" si="19"/>
        <v/>
      </c>
    </row>
    <row r="292" spans="1:23" x14ac:dyDescent="0.25">
      <c r="B292" t="s">
        <v>562</v>
      </c>
      <c r="C292">
        <v>-11.7211595970088</v>
      </c>
      <c r="D292">
        <v>1674.54353664273</v>
      </c>
      <c r="E292">
        <v>-6.9996147251616698E-3</v>
      </c>
      <c r="F292">
        <v>0.99441516108376005</v>
      </c>
      <c r="G292" t="s">
        <v>169</v>
      </c>
      <c r="H292" t="s">
        <v>169</v>
      </c>
      <c r="I292" t="s">
        <v>169</v>
      </c>
      <c r="J292" t="s">
        <v>169</v>
      </c>
      <c r="K292">
        <v>-12.862726216712</v>
      </c>
      <c r="L292">
        <v>2763.8915974368401</v>
      </c>
      <c r="M292">
        <v>-4.6538461308108297E-3</v>
      </c>
      <c r="N292">
        <v>0.99628678142753602</v>
      </c>
      <c r="O292">
        <v>-11.730993781249801</v>
      </c>
      <c r="P292">
        <v>1676.2533088830601</v>
      </c>
      <c r="Q292">
        <v>-6.9983419087575596E-3</v>
      </c>
      <c r="R292">
        <v>0.99441617661944404</v>
      </c>
      <c r="T292" t="str">
        <f t="shared" si="20"/>
        <v/>
      </c>
      <c r="U292" t="str">
        <f t="shared" si="17"/>
        <v/>
      </c>
      <c r="V292" t="str">
        <f t="shared" si="18"/>
        <v/>
      </c>
      <c r="W292" t="str">
        <f t="shared" si="19"/>
        <v/>
      </c>
    </row>
    <row r="293" spans="1:23" x14ac:dyDescent="0.25">
      <c r="B293" t="s">
        <v>563</v>
      </c>
      <c r="C293">
        <v>-11.7211595970087</v>
      </c>
      <c r="D293">
        <v>1674.54353664272</v>
      </c>
      <c r="E293">
        <v>-6.9996147251617001E-3</v>
      </c>
      <c r="F293">
        <v>0.99441516108376005</v>
      </c>
      <c r="G293" t="s">
        <v>169</v>
      </c>
      <c r="H293" t="s">
        <v>169</v>
      </c>
      <c r="I293" t="s">
        <v>169</v>
      </c>
      <c r="J293" t="s">
        <v>169</v>
      </c>
      <c r="K293">
        <v>-12.862726216712</v>
      </c>
      <c r="L293">
        <v>2763.8915974368601</v>
      </c>
      <c r="M293">
        <v>-4.6538461308108202E-3</v>
      </c>
      <c r="N293">
        <v>0.99628678142753602</v>
      </c>
      <c r="O293">
        <v>-11.730993781249801</v>
      </c>
      <c r="P293">
        <v>1676.2533088830701</v>
      </c>
      <c r="Q293">
        <v>-6.9983419087575197E-3</v>
      </c>
      <c r="R293">
        <v>0.99441617661944404</v>
      </c>
      <c r="T293" t="str">
        <f t="shared" si="20"/>
        <v/>
      </c>
      <c r="U293" t="str">
        <f t="shared" si="17"/>
        <v/>
      </c>
      <c r="V293" t="str">
        <f t="shared" si="18"/>
        <v/>
      </c>
      <c r="W293" t="str">
        <f t="shared" si="19"/>
        <v/>
      </c>
    </row>
    <row r="294" spans="1:23" x14ac:dyDescent="0.25">
      <c r="B294" t="s">
        <v>564</v>
      </c>
      <c r="C294">
        <v>-11.7211595970088</v>
      </c>
      <c r="D294">
        <v>1674.54353664273</v>
      </c>
      <c r="E294">
        <v>-6.9996147251616802E-3</v>
      </c>
      <c r="F294">
        <v>0.99441516108376005</v>
      </c>
      <c r="G294" t="s">
        <v>169</v>
      </c>
      <c r="H294" t="s">
        <v>169</v>
      </c>
      <c r="I294" t="s">
        <v>169</v>
      </c>
      <c r="J294" t="s">
        <v>169</v>
      </c>
      <c r="K294">
        <v>-12.862726216712</v>
      </c>
      <c r="L294">
        <v>2763.8915974368401</v>
      </c>
      <c r="M294">
        <v>-4.6538461308108401E-3</v>
      </c>
      <c r="N294">
        <v>0.99628678142753602</v>
      </c>
      <c r="O294">
        <v>-11.730993781249801</v>
      </c>
      <c r="P294">
        <v>1676.2533088830701</v>
      </c>
      <c r="Q294">
        <v>-6.9983419087575301E-3</v>
      </c>
      <c r="R294">
        <v>0.99441617661944404</v>
      </c>
      <c r="T294" t="str">
        <f t="shared" si="20"/>
        <v/>
      </c>
      <c r="U294" t="str">
        <f t="shared" si="17"/>
        <v/>
      </c>
      <c r="V294" t="str">
        <f t="shared" si="18"/>
        <v/>
      </c>
      <c r="W294" t="str">
        <f t="shared" si="19"/>
        <v/>
      </c>
    </row>
    <row r="295" spans="1:23" x14ac:dyDescent="0.25">
      <c r="B295" t="s">
        <v>565</v>
      </c>
      <c r="C295">
        <v>-11.7211595970087</v>
      </c>
      <c r="D295">
        <v>1674.54353664272</v>
      </c>
      <c r="E295">
        <v>-6.9996147251617001E-3</v>
      </c>
      <c r="F295">
        <v>0.99441516108376005</v>
      </c>
      <c r="G295" t="s">
        <v>169</v>
      </c>
      <c r="H295" t="s">
        <v>169</v>
      </c>
      <c r="I295" t="s">
        <v>169</v>
      </c>
      <c r="J295" t="s">
        <v>169</v>
      </c>
      <c r="K295">
        <v>-12.862726216712</v>
      </c>
      <c r="L295">
        <v>2763.8915974368501</v>
      </c>
      <c r="M295">
        <v>-4.6538461308108202E-3</v>
      </c>
      <c r="N295">
        <v>0.99628678142753602</v>
      </c>
      <c r="O295">
        <v>-11.730993781249801</v>
      </c>
      <c r="P295">
        <v>1676.2533088830601</v>
      </c>
      <c r="Q295">
        <v>-6.9983419087575301E-3</v>
      </c>
      <c r="R295">
        <v>0.99441617661944404</v>
      </c>
      <c r="T295" t="str">
        <f t="shared" si="20"/>
        <v/>
      </c>
      <c r="U295" t="str">
        <f t="shared" si="17"/>
        <v/>
      </c>
      <c r="V295" t="str">
        <f t="shared" si="18"/>
        <v/>
      </c>
      <c r="W295" t="str">
        <f t="shared" si="19"/>
        <v/>
      </c>
    </row>
    <row r="296" spans="1:23" x14ac:dyDescent="0.25">
      <c r="B296" t="s">
        <v>566</v>
      </c>
      <c r="C296">
        <v>-11.7211595970088</v>
      </c>
      <c r="D296">
        <v>1674.54353664273</v>
      </c>
      <c r="E296">
        <v>-6.9996147251616802E-3</v>
      </c>
      <c r="F296">
        <v>0.99441516108376005</v>
      </c>
      <c r="G296" t="s">
        <v>169</v>
      </c>
      <c r="H296" t="s">
        <v>169</v>
      </c>
      <c r="I296" t="s">
        <v>169</v>
      </c>
      <c r="J296" t="s">
        <v>169</v>
      </c>
      <c r="K296">
        <v>-12.862726216712</v>
      </c>
      <c r="L296">
        <v>2763.8915974368401</v>
      </c>
      <c r="M296">
        <v>-4.6538461308108297E-3</v>
      </c>
      <c r="N296">
        <v>0.99628678142753602</v>
      </c>
      <c r="O296">
        <v>-11.730993781249801</v>
      </c>
      <c r="P296">
        <v>1676.2533088830701</v>
      </c>
      <c r="Q296">
        <v>-6.9983419087575197E-3</v>
      </c>
      <c r="R296">
        <v>0.99441617661944404</v>
      </c>
      <c r="T296" t="str">
        <f t="shared" si="20"/>
        <v/>
      </c>
      <c r="U296" t="str">
        <f t="shared" si="17"/>
        <v/>
      </c>
      <c r="V296" t="str">
        <f t="shared" si="18"/>
        <v/>
      </c>
      <c r="W296" t="str">
        <f t="shared" si="19"/>
        <v/>
      </c>
    </row>
    <row r="297" spans="1:23" x14ac:dyDescent="0.25">
      <c r="B297" t="s">
        <v>567</v>
      </c>
      <c r="C297">
        <v>-11.7211595970088</v>
      </c>
      <c r="D297">
        <v>1674.54353664273</v>
      </c>
      <c r="E297">
        <v>-6.9996147251616802E-3</v>
      </c>
      <c r="F297">
        <v>0.99441516108376005</v>
      </c>
      <c r="G297" t="s">
        <v>169</v>
      </c>
      <c r="H297" t="s">
        <v>169</v>
      </c>
      <c r="I297" t="s">
        <v>169</v>
      </c>
      <c r="J297" t="s">
        <v>169</v>
      </c>
      <c r="K297">
        <v>-12.862726216712</v>
      </c>
      <c r="L297">
        <v>2763.8915974368301</v>
      </c>
      <c r="M297">
        <v>-4.6538461308108497E-3</v>
      </c>
      <c r="N297">
        <v>0.99628678142753602</v>
      </c>
      <c r="O297">
        <v>-11.730993781249801</v>
      </c>
      <c r="P297">
        <v>1676.2533088830601</v>
      </c>
      <c r="Q297">
        <v>-6.9983419087575396E-3</v>
      </c>
      <c r="R297">
        <v>0.99441617661944404</v>
      </c>
      <c r="T297" t="str">
        <f t="shared" si="20"/>
        <v/>
      </c>
      <c r="U297" t="str">
        <f t="shared" si="17"/>
        <v/>
      </c>
      <c r="V297" t="str">
        <f t="shared" si="18"/>
        <v/>
      </c>
      <c r="W297" t="str">
        <f t="shared" si="19"/>
        <v/>
      </c>
    </row>
    <row r="298" spans="1:23" x14ac:dyDescent="0.25">
      <c r="B298" t="s">
        <v>568</v>
      </c>
      <c r="C298">
        <v>-11.7211595970088</v>
      </c>
      <c r="D298">
        <v>1674.54353664273</v>
      </c>
      <c r="E298">
        <v>-6.9996147251616698E-3</v>
      </c>
      <c r="F298">
        <v>0.99441516108376005</v>
      </c>
      <c r="G298" t="s">
        <v>169</v>
      </c>
      <c r="H298" t="s">
        <v>169</v>
      </c>
      <c r="I298" t="s">
        <v>169</v>
      </c>
      <c r="J298" t="s">
        <v>169</v>
      </c>
      <c r="K298">
        <v>-12.862726216712</v>
      </c>
      <c r="L298">
        <v>2763.8915974368201</v>
      </c>
      <c r="M298">
        <v>-4.6538461308108696E-3</v>
      </c>
      <c r="N298">
        <v>0.99628678142753602</v>
      </c>
      <c r="O298">
        <v>-11.730993781249801</v>
      </c>
      <c r="P298">
        <v>1676.2533088830601</v>
      </c>
      <c r="Q298">
        <v>-6.9983419087575596E-3</v>
      </c>
      <c r="R298">
        <v>0.99441617661944404</v>
      </c>
      <c r="T298" t="str">
        <f t="shared" si="20"/>
        <v/>
      </c>
      <c r="U298" t="str">
        <f t="shared" si="17"/>
        <v/>
      </c>
      <c r="V298" t="str">
        <f t="shared" si="18"/>
        <v/>
      </c>
      <c r="W298" t="str">
        <f t="shared" si="19"/>
        <v/>
      </c>
    </row>
    <row r="299" spans="1:23" x14ac:dyDescent="0.25">
      <c r="B299" t="s">
        <v>569</v>
      </c>
      <c r="C299">
        <v>-11.7211595970088</v>
      </c>
      <c r="D299">
        <v>1674.54353664273</v>
      </c>
      <c r="E299">
        <v>-6.9996147251616802E-3</v>
      </c>
      <c r="F299">
        <v>0.99441516108376005</v>
      </c>
      <c r="G299" t="s">
        <v>169</v>
      </c>
      <c r="H299" t="s">
        <v>169</v>
      </c>
      <c r="I299" t="s">
        <v>169</v>
      </c>
      <c r="J299" t="s">
        <v>169</v>
      </c>
      <c r="K299">
        <v>-12.862726216712</v>
      </c>
      <c r="L299">
        <v>2763.8915974368301</v>
      </c>
      <c r="M299">
        <v>-4.6538461308108601E-3</v>
      </c>
      <c r="N299">
        <v>0.99628678142753602</v>
      </c>
      <c r="O299">
        <v>-11.730993781249801</v>
      </c>
      <c r="P299">
        <v>1676.2533088830601</v>
      </c>
      <c r="Q299">
        <v>-6.9983419087575301E-3</v>
      </c>
      <c r="R299">
        <v>0.99441617661944404</v>
      </c>
      <c r="T299" t="str">
        <f t="shared" si="20"/>
        <v/>
      </c>
      <c r="U299" t="str">
        <f t="shared" si="17"/>
        <v/>
      </c>
      <c r="V299" t="str">
        <f t="shared" si="18"/>
        <v/>
      </c>
      <c r="W299" t="str">
        <f t="shared" si="19"/>
        <v/>
      </c>
    </row>
    <row r="300" spans="1:23" x14ac:dyDescent="0.25">
      <c r="B300" t="s">
        <v>570</v>
      </c>
      <c r="C300">
        <v>-11.7211595970088</v>
      </c>
      <c r="D300">
        <v>1674.54353664273</v>
      </c>
      <c r="E300">
        <v>-6.9996147251616698E-3</v>
      </c>
      <c r="F300">
        <v>0.99441516108376005</v>
      </c>
      <c r="G300" t="s">
        <v>169</v>
      </c>
      <c r="H300" t="s">
        <v>169</v>
      </c>
      <c r="I300" t="s">
        <v>169</v>
      </c>
      <c r="J300" t="s">
        <v>169</v>
      </c>
      <c r="K300">
        <v>-12.862726216712</v>
      </c>
      <c r="L300">
        <v>2763.8915974368501</v>
      </c>
      <c r="M300">
        <v>-4.6538461308108297E-3</v>
      </c>
      <c r="N300">
        <v>0.99628678142753602</v>
      </c>
      <c r="O300">
        <v>-11.730993781249801</v>
      </c>
      <c r="P300">
        <v>1676.2533088830701</v>
      </c>
      <c r="Q300">
        <v>-6.9983419087575197E-3</v>
      </c>
      <c r="R300">
        <v>0.99441617661944404</v>
      </c>
      <c r="T300" t="str">
        <f t="shared" si="20"/>
        <v/>
      </c>
      <c r="U300" t="str">
        <f t="shared" si="17"/>
        <v/>
      </c>
      <c r="V300" t="str">
        <f t="shared" si="18"/>
        <v/>
      </c>
      <c r="W300" t="str">
        <f t="shared" si="19"/>
        <v/>
      </c>
    </row>
    <row r="301" spans="1:23" x14ac:dyDescent="0.25">
      <c r="B301" t="s">
        <v>571</v>
      </c>
      <c r="C301">
        <v>-11.7211595970088</v>
      </c>
      <c r="D301">
        <v>1674.54353664272</v>
      </c>
      <c r="E301">
        <v>-6.9996147251616897E-3</v>
      </c>
      <c r="F301">
        <v>0.99441516108376005</v>
      </c>
      <c r="G301" t="s">
        <v>169</v>
      </c>
      <c r="H301" t="s">
        <v>169</v>
      </c>
      <c r="I301" t="s">
        <v>169</v>
      </c>
      <c r="J301" t="s">
        <v>169</v>
      </c>
      <c r="K301">
        <v>-12.862726216712</v>
      </c>
      <c r="L301">
        <v>2763.8915974368201</v>
      </c>
      <c r="M301">
        <v>-4.6538461308108696E-3</v>
      </c>
      <c r="N301">
        <v>0.99628678142753602</v>
      </c>
      <c r="O301">
        <v>-11.730993781249801</v>
      </c>
      <c r="P301">
        <v>1676.2533088830701</v>
      </c>
      <c r="Q301">
        <v>-6.9983419087575102E-3</v>
      </c>
      <c r="R301">
        <v>0.99441617661944404</v>
      </c>
      <c r="T301" t="str">
        <f t="shared" si="20"/>
        <v/>
      </c>
      <c r="U301" t="str">
        <f t="shared" si="17"/>
        <v/>
      </c>
      <c r="V301" t="str">
        <f t="shared" si="18"/>
        <v/>
      </c>
      <c r="W301" t="str">
        <f t="shared" si="19"/>
        <v/>
      </c>
    </row>
    <row r="302" spans="1:23" x14ac:dyDescent="0.25">
      <c r="B302" t="s">
        <v>572</v>
      </c>
      <c r="C302">
        <v>-11.7211595970087</v>
      </c>
      <c r="D302">
        <v>1674.54353664272</v>
      </c>
      <c r="E302">
        <v>-6.9996147251617001E-3</v>
      </c>
      <c r="F302">
        <v>0.99441516108376005</v>
      </c>
      <c r="G302" t="s">
        <v>169</v>
      </c>
      <c r="H302" t="s">
        <v>169</v>
      </c>
      <c r="I302" t="s">
        <v>169</v>
      </c>
      <c r="J302" t="s">
        <v>169</v>
      </c>
      <c r="K302">
        <v>-12.862726216712</v>
      </c>
      <c r="L302">
        <v>2763.8915974368601</v>
      </c>
      <c r="M302">
        <v>-4.6538461308108202E-3</v>
      </c>
      <c r="N302">
        <v>0.99628678142753602</v>
      </c>
      <c r="O302">
        <v>-11.730993781249801</v>
      </c>
      <c r="P302">
        <v>1676.2533088830601</v>
      </c>
      <c r="Q302">
        <v>-6.9983419087575396E-3</v>
      </c>
      <c r="R302">
        <v>0.99441617661944404</v>
      </c>
      <c r="T302" t="str">
        <f t="shared" si="20"/>
        <v/>
      </c>
      <c r="U302" t="str">
        <f t="shared" si="17"/>
        <v/>
      </c>
      <c r="V302" t="str">
        <f t="shared" si="18"/>
        <v/>
      </c>
      <c r="W302" t="str">
        <f t="shared" si="19"/>
        <v/>
      </c>
    </row>
    <row r="303" spans="1:23" x14ac:dyDescent="0.25">
      <c r="B303" t="s">
        <v>573</v>
      </c>
      <c r="C303">
        <v>-11.7211595970087</v>
      </c>
      <c r="D303">
        <v>1674.54353664272</v>
      </c>
      <c r="E303">
        <v>-6.9996147251617001E-3</v>
      </c>
      <c r="F303">
        <v>0.99441516108376005</v>
      </c>
      <c r="G303" t="s">
        <v>169</v>
      </c>
      <c r="H303" t="s">
        <v>169</v>
      </c>
      <c r="I303" t="s">
        <v>169</v>
      </c>
      <c r="J303" t="s">
        <v>169</v>
      </c>
      <c r="K303">
        <v>-12.862726216712</v>
      </c>
      <c r="L303">
        <v>2763.8915974368201</v>
      </c>
      <c r="M303">
        <v>-4.6538461308108696E-3</v>
      </c>
      <c r="N303">
        <v>0.99628678142753602</v>
      </c>
      <c r="O303">
        <v>-11.730993781249801</v>
      </c>
      <c r="P303">
        <v>1676.2533088830601</v>
      </c>
      <c r="Q303">
        <v>-6.9983419087575596E-3</v>
      </c>
      <c r="R303">
        <v>0.99441617661944404</v>
      </c>
      <c r="T303" t="str">
        <f t="shared" si="20"/>
        <v/>
      </c>
      <c r="U303" t="str">
        <f t="shared" si="17"/>
        <v/>
      </c>
      <c r="V303" t="str">
        <f t="shared" si="18"/>
        <v/>
      </c>
      <c r="W303" t="str">
        <f t="shared" si="19"/>
        <v/>
      </c>
    </row>
    <row r="304" spans="1:23" x14ac:dyDescent="0.25">
      <c r="B304" t="s">
        <v>574</v>
      </c>
      <c r="C304">
        <v>-11.7211595970088</v>
      </c>
      <c r="D304">
        <v>1674.54353664273</v>
      </c>
      <c r="E304">
        <v>-6.9996147251616802E-3</v>
      </c>
      <c r="F304">
        <v>0.99441516108376005</v>
      </c>
      <c r="G304" t="s">
        <v>169</v>
      </c>
      <c r="H304" t="s">
        <v>169</v>
      </c>
      <c r="I304" t="s">
        <v>169</v>
      </c>
      <c r="J304" t="s">
        <v>169</v>
      </c>
      <c r="K304">
        <v>-12.862726216712</v>
      </c>
      <c r="L304">
        <v>2763.8915974368401</v>
      </c>
      <c r="M304">
        <v>-4.6538461308108401E-3</v>
      </c>
      <c r="N304">
        <v>0.99628678142753602</v>
      </c>
      <c r="O304">
        <v>-11.730993781249801</v>
      </c>
      <c r="P304">
        <v>1676.2533088830601</v>
      </c>
      <c r="Q304">
        <v>-6.9983419087575596E-3</v>
      </c>
      <c r="R304">
        <v>0.99441617661944404</v>
      </c>
      <c r="T304" t="str">
        <f t="shared" si="20"/>
        <v/>
      </c>
      <c r="U304" t="str">
        <f t="shared" si="17"/>
        <v/>
      </c>
      <c r="V304" t="str">
        <f t="shared" si="18"/>
        <v/>
      </c>
      <c r="W304" t="str">
        <f t="shared" si="19"/>
        <v/>
      </c>
    </row>
    <row r="305" spans="2:23" x14ac:dyDescent="0.25">
      <c r="B305" t="s">
        <v>575</v>
      </c>
      <c r="C305">
        <v>-11.7211595970088</v>
      </c>
      <c r="D305">
        <v>1674.54353664273</v>
      </c>
      <c r="E305">
        <v>-6.9996147251616802E-3</v>
      </c>
      <c r="F305">
        <v>0.99441516108376005</v>
      </c>
      <c r="G305" t="s">
        <v>169</v>
      </c>
      <c r="H305" t="s">
        <v>169</v>
      </c>
      <c r="I305" t="s">
        <v>169</v>
      </c>
      <c r="J305" t="s">
        <v>169</v>
      </c>
      <c r="K305">
        <v>-12.862726216712</v>
      </c>
      <c r="L305">
        <v>2763.8915974368301</v>
      </c>
      <c r="M305">
        <v>-4.6538461308108601E-3</v>
      </c>
      <c r="N305">
        <v>0.99628678142753602</v>
      </c>
      <c r="O305">
        <v>-11.730993781249801</v>
      </c>
      <c r="P305">
        <v>1676.2533088830601</v>
      </c>
      <c r="Q305">
        <v>-6.9983419087575596E-3</v>
      </c>
      <c r="R305">
        <v>0.99441617661944404</v>
      </c>
      <c r="T305" t="str">
        <f t="shared" si="20"/>
        <v/>
      </c>
      <c r="U305" t="str">
        <f t="shared" si="17"/>
        <v/>
      </c>
      <c r="V305" t="str">
        <f t="shared" si="18"/>
        <v/>
      </c>
      <c r="W305" t="str">
        <f t="shared" si="19"/>
        <v/>
      </c>
    </row>
    <row r="306" spans="2:23" x14ac:dyDescent="0.25">
      <c r="B306" t="s">
        <v>576</v>
      </c>
      <c r="C306">
        <v>-11.7211595970088</v>
      </c>
      <c r="D306">
        <v>1674.54353664273</v>
      </c>
      <c r="E306">
        <v>-6.9996147251616802E-3</v>
      </c>
      <c r="F306">
        <v>0.99441516108376005</v>
      </c>
      <c r="G306" t="s">
        <v>169</v>
      </c>
      <c r="H306" t="s">
        <v>169</v>
      </c>
      <c r="I306" t="s">
        <v>169</v>
      </c>
      <c r="J306" t="s">
        <v>169</v>
      </c>
      <c r="K306">
        <v>-12.862726216712</v>
      </c>
      <c r="L306">
        <v>2763.8915974368201</v>
      </c>
      <c r="M306">
        <v>-4.6538461308108696E-3</v>
      </c>
      <c r="N306">
        <v>0.99628678142753602</v>
      </c>
      <c r="O306">
        <v>-11.730993781249801</v>
      </c>
      <c r="P306">
        <v>1676.2533088830601</v>
      </c>
      <c r="Q306">
        <v>-6.9983419087575396E-3</v>
      </c>
      <c r="R306">
        <v>0.99441617661944404</v>
      </c>
      <c r="T306" t="str">
        <f t="shared" si="20"/>
        <v/>
      </c>
      <c r="U306" t="str">
        <f t="shared" si="17"/>
        <v/>
      </c>
      <c r="V306" t="str">
        <f t="shared" si="18"/>
        <v/>
      </c>
      <c r="W306" t="str">
        <f t="shared" si="19"/>
        <v/>
      </c>
    </row>
    <row r="307" spans="2:23" x14ac:dyDescent="0.25">
      <c r="B307" t="s">
        <v>577</v>
      </c>
      <c r="C307">
        <v>-11.7211595970087</v>
      </c>
      <c r="D307">
        <v>1674.54353664272</v>
      </c>
      <c r="E307">
        <v>-6.9996147251617201E-3</v>
      </c>
      <c r="F307">
        <v>0.99441516108376005</v>
      </c>
      <c r="G307" t="s">
        <v>169</v>
      </c>
      <c r="H307" t="s">
        <v>169</v>
      </c>
      <c r="I307" t="s">
        <v>169</v>
      </c>
      <c r="J307" t="s">
        <v>169</v>
      </c>
      <c r="K307">
        <v>-12.862726216712</v>
      </c>
      <c r="L307">
        <v>2763.8915974368201</v>
      </c>
      <c r="M307">
        <v>-4.6538461308108601E-3</v>
      </c>
      <c r="N307">
        <v>0.99628678142753602</v>
      </c>
      <c r="O307">
        <v>-11.730993781249801</v>
      </c>
      <c r="P307">
        <v>1676.2533088830601</v>
      </c>
      <c r="Q307">
        <v>-6.9983419087575596E-3</v>
      </c>
      <c r="R307">
        <v>0.99441617661944404</v>
      </c>
      <c r="T307" t="str">
        <f t="shared" si="20"/>
        <v/>
      </c>
      <c r="U307" t="str">
        <f t="shared" si="17"/>
        <v/>
      </c>
      <c r="V307" t="str">
        <f t="shared" si="18"/>
        <v/>
      </c>
      <c r="W307" t="str">
        <f t="shared" si="19"/>
        <v/>
      </c>
    </row>
    <row r="308" spans="2:23" x14ac:dyDescent="0.25">
      <c r="B308" t="s">
        <v>578</v>
      </c>
      <c r="C308">
        <v>-11.7211595970088</v>
      </c>
      <c r="D308">
        <v>1674.54353664273</v>
      </c>
      <c r="E308">
        <v>-6.9996147251616897E-3</v>
      </c>
      <c r="F308">
        <v>0.99441516108376005</v>
      </c>
      <c r="G308" t="s">
        <v>169</v>
      </c>
      <c r="H308" t="s">
        <v>169</v>
      </c>
      <c r="I308" t="s">
        <v>169</v>
      </c>
      <c r="J308" t="s">
        <v>169</v>
      </c>
      <c r="K308">
        <v>-12.862726216712</v>
      </c>
      <c r="L308">
        <v>2763.8915974368701</v>
      </c>
      <c r="M308">
        <v>-4.6538461308108002E-3</v>
      </c>
      <c r="N308">
        <v>0.99628678142753602</v>
      </c>
      <c r="O308">
        <v>-11.730993781249801</v>
      </c>
      <c r="P308">
        <v>1676.2533088830601</v>
      </c>
      <c r="Q308">
        <v>-6.9983419087575501E-3</v>
      </c>
      <c r="R308">
        <v>0.99441617661944404</v>
      </c>
      <c r="T308" t="str">
        <f t="shared" si="20"/>
        <v/>
      </c>
      <c r="U308" t="str">
        <f t="shared" si="17"/>
        <v/>
      </c>
      <c r="V308" t="str">
        <f t="shared" si="18"/>
        <v/>
      </c>
      <c r="W308" t="str">
        <f t="shared" si="19"/>
        <v/>
      </c>
    </row>
    <row r="309" spans="2:23" x14ac:dyDescent="0.25">
      <c r="B309" t="s">
        <v>579</v>
      </c>
      <c r="C309">
        <v>-11.7211595970088</v>
      </c>
      <c r="D309">
        <v>1674.54353664273</v>
      </c>
      <c r="E309">
        <v>-6.9996147251616698E-3</v>
      </c>
      <c r="F309">
        <v>0.99441516108376005</v>
      </c>
      <c r="G309" t="s">
        <v>169</v>
      </c>
      <c r="H309" t="s">
        <v>169</v>
      </c>
      <c r="I309" t="s">
        <v>169</v>
      </c>
      <c r="J309" t="s">
        <v>169</v>
      </c>
      <c r="K309">
        <v>-12.862726216712</v>
      </c>
      <c r="L309">
        <v>2763.8915974368401</v>
      </c>
      <c r="M309">
        <v>-4.6538461308108297E-3</v>
      </c>
      <c r="N309">
        <v>0.99628678142753602</v>
      </c>
      <c r="O309">
        <v>-11.730993781249801</v>
      </c>
      <c r="P309">
        <v>1676.2533088830601</v>
      </c>
      <c r="Q309">
        <v>-6.9983419087575501E-3</v>
      </c>
      <c r="R309">
        <v>0.99441617661944404</v>
      </c>
      <c r="T309" t="str">
        <f t="shared" si="20"/>
        <v/>
      </c>
      <c r="U309" t="str">
        <f t="shared" si="17"/>
        <v/>
      </c>
      <c r="V309" t="str">
        <f t="shared" si="18"/>
        <v/>
      </c>
      <c r="W309" t="str">
        <f t="shared" si="19"/>
        <v/>
      </c>
    </row>
    <row r="310" spans="2:23" x14ac:dyDescent="0.25">
      <c r="B310" t="s">
        <v>580</v>
      </c>
      <c r="C310">
        <v>-11.7211595970088</v>
      </c>
      <c r="D310">
        <v>1674.54353664273</v>
      </c>
      <c r="E310">
        <v>-6.9996147251616897E-3</v>
      </c>
      <c r="F310">
        <v>0.99441516108376005</v>
      </c>
      <c r="G310" t="s">
        <v>169</v>
      </c>
      <c r="H310" t="s">
        <v>169</v>
      </c>
      <c r="I310" t="s">
        <v>169</v>
      </c>
      <c r="J310" t="s">
        <v>169</v>
      </c>
      <c r="K310">
        <v>-12.862726216712</v>
      </c>
      <c r="L310">
        <v>2763.8915974368501</v>
      </c>
      <c r="M310">
        <v>-4.6538461308108297E-3</v>
      </c>
      <c r="N310">
        <v>0.99628678142753602</v>
      </c>
      <c r="O310">
        <v>-11.730993781249801</v>
      </c>
      <c r="P310">
        <v>1676.2533088830701</v>
      </c>
      <c r="Q310">
        <v>-6.9983419087575197E-3</v>
      </c>
      <c r="R310">
        <v>0.99441617661944404</v>
      </c>
      <c r="T310" t="str">
        <f t="shared" si="20"/>
        <v/>
      </c>
      <c r="U310" t="str">
        <f t="shared" si="17"/>
        <v/>
      </c>
      <c r="V310" t="str">
        <f t="shared" si="18"/>
        <v/>
      </c>
      <c r="W310" t="str">
        <f t="shared" si="19"/>
        <v/>
      </c>
    </row>
    <row r="311" spans="2:23" x14ac:dyDescent="0.25">
      <c r="B311" t="s">
        <v>581</v>
      </c>
      <c r="C311">
        <v>-11.7211595970088</v>
      </c>
      <c r="D311">
        <v>1674.54353664273</v>
      </c>
      <c r="E311">
        <v>-6.9996147251616802E-3</v>
      </c>
      <c r="F311">
        <v>0.99441516108376005</v>
      </c>
      <c r="G311" t="s">
        <v>169</v>
      </c>
      <c r="H311" t="s">
        <v>169</v>
      </c>
      <c r="I311" t="s">
        <v>169</v>
      </c>
      <c r="J311" t="s">
        <v>169</v>
      </c>
      <c r="K311">
        <v>-12.862726216712</v>
      </c>
      <c r="L311">
        <v>2763.8915974368601</v>
      </c>
      <c r="M311">
        <v>-4.6538461308108098E-3</v>
      </c>
      <c r="N311">
        <v>0.99628678142753602</v>
      </c>
      <c r="O311">
        <v>-11.7309937812499</v>
      </c>
      <c r="P311">
        <v>1676.2533088830701</v>
      </c>
      <c r="Q311">
        <v>-6.9983419087575197E-3</v>
      </c>
      <c r="R311">
        <v>0.99441617661944404</v>
      </c>
      <c r="T311" t="str">
        <f t="shared" si="20"/>
        <v/>
      </c>
      <c r="U311" t="str">
        <f t="shared" si="17"/>
        <v/>
      </c>
      <c r="V311" t="str">
        <f t="shared" si="18"/>
        <v/>
      </c>
      <c r="W311" t="str">
        <f t="shared" si="19"/>
        <v/>
      </c>
    </row>
    <row r="312" spans="2:23" x14ac:dyDescent="0.25">
      <c r="B312" t="s">
        <v>582</v>
      </c>
      <c r="C312">
        <v>-11.7211595970087</v>
      </c>
      <c r="D312">
        <v>1674.54353664272</v>
      </c>
      <c r="E312">
        <v>-6.9996147251617097E-3</v>
      </c>
      <c r="F312">
        <v>0.99441516108376005</v>
      </c>
      <c r="G312" t="s">
        <v>169</v>
      </c>
      <c r="H312" t="s">
        <v>169</v>
      </c>
      <c r="I312" t="s">
        <v>169</v>
      </c>
      <c r="J312" t="s">
        <v>169</v>
      </c>
      <c r="K312">
        <v>-12.862726216712</v>
      </c>
      <c r="L312">
        <v>2763.8915974368201</v>
      </c>
      <c r="M312">
        <v>-4.6538461308108696E-3</v>
      </c>
      <c r="N312">
        <v>0.99628678142753602</v>
      </c>
      <c r="O312">
        <v>-11.730993781249801</v>
      </c>
      <c r="P312">
        <v>1676.2533088830601</v>
      </c>
      <c r="Q312">
        <v>-6.9983419087575301E-3</v>
      </c>
      <c r="R312">
        <v>0.99441617661944404</v>
      </c>
      <c r="T312" t="str">
        <f t="shared" si="20"/>
        <v/>
      </c>
      <c r="U312" t="str">
        <f t="shared" si="17"/>
        <v/>
      </c>
      <c r="V312" t="str">
        <f t="shared" si="18"/>
        <v/>
      </c>
      <c r="W312" t="str">
        <f t="shared" si="19"/>
        <v/>
      </c>
    </row>
    <row r="313" spans="2:23" x14ac:dyDescent="0.25">
      <c r="B313" t="s">
        <v>583</v>
      </c>
      <c r="C313">
        <v>-11.7211595970088</v>
      </c>
      <c r="D313">
        <v>1674.54353664273</v>
      </c>
      <c r="E313">
        <v>-6.9996147251616802E-3</v>
      </c>
      <c r="F313">
        <v>0.99441516108376005</v>
      </c>
      <c r="G313" t="s">
        <v>169</v>
      </c>
      <c r="H313" t="s">
        <v>169</v>
      </c>
      <c r="I313" t="s">
        <v>169</v>
      </c>
      <c r="J313" t="s">
        <v>169</v>
      </c>
      <c r="K313">
        <v>-12.862726216712</v>
      </c>
      <c r="L313">
        <v>2763.8915974368501</v>
      </c>
      <c r="M313">
        <v>-4.6538461308108297E-3</v>
      </c>
      <c r="N313">
        <v>0.99628678142753602</v>
      </c>
      <c r="O313">
        <v>-11.730993781249801</v>
      </c>
      <c r="P313">
        <v>1676.2533088830601</v>
      </c>
      <c r="Q313">
        <v>-6.9983419087575501E-3</v>
      </c>
      <c r="R313">
        <v>0.99441617661944404</v>
      </c>
      <c r="T313" t="str">
        <f t="shared" si="20"/>
        <v/>
      </c>
      <c r="U313" t="str">
        <f t="shared" si="17"/>
        <v/>
      </c>
      <c r="V313" t="str">
        <f t="shared" si="18"/>
        <v/>
      </c>
      <c r="W313" t="str">
        <f t="shared" si="19"/>
        <v/>
      </c>
    </row>
    <row r="314" spans="2:23" x14ac:dyDescent="0.25">
      <c r="B314" t="s">
        <v>584</v>
      </c>
      <c r="C314">
        <v>-11.7211595970088</v>
      </c>
      <c r="D314">
        <v>1674.54353664273</v>
      </c>
      <c r="E314">
        <v>-6.9996147251616802E-3</v>
      </c>
      <c r="F314">
        <v>0.99441516108376005</v>
      </c>
      <c r="G314" t="s">
        <v>169</v>
      </c>
      <c r="H314" t="s">
        <v>169</v>
      </c>
      <c r="I314" t="s">
        <v>169</v>
      </c>
      <c r="J314" t="s">
        <v>169</v>
      </c>
      <c r="K314">
        <v>-12.862726216712</v>
      </c>
      <c r="L314">
        <v>2763.8915974368401</v>
      </c>
      <c r="M314">
        <v>-4.6538461308108297E-3</v>
      </c>
      <c r="N314">
        <v>0.99628678142753602</v>
      </c>
      <c r="O314">
        <v>-11.730993781249801</v>
      </c>
      <c r="P314">
        <v>1676.2533088830601</v>
      </c>
      <c r="Q314">
        <v>-6.9983419087575501E-3</v>
      </c>
      <c r="R314">
        <v>0.99441617661944404</v>
      </c>
      <c r="T314" t="str">
        <f t="shared" si="20"/>
        <v/>
      </c>
      <c r="U314" t="str">
        <f t="shared" si="17"/>
        <v/>
      </c>
      <c r="V314" t="str">
        <f t="shared" si="18"/>
        <v/>
      </c>
      <c r="W314" t="str">
        <f t="shared" si="19"/>
        <v/>
      </c>
    </row>
    <row r="315" spans="2:23" x14ac:dyDescent="0.25">
      <c r="B315" t="s">
        <v>585</v>
      </c>
      <c r="C315">
        <v>-11.7211595970088</v>
      </c>
      <c r="D315">
        <v>1674.54353664272</v>
      </c>
      <c r="E315">
        <v>-6.9996147251616897E-3</v>
      </c>
      <c r="F315">
        <v>0.99441516108376005</v>
      </c>
      <c r="G315" t="s">
        <v>169</v>
      </c>
      <c r="H315" t="s">
        <v>169</v>
      </c>
      <c r="I315" t="s">
        <v>169</v>
      </c>
      <c r="J315" t="s">
        <v>169</v>
      </c>
      <c r="K315">
        <v>-12.862726216712</v>
      </c>
      <c r="L315">
        <v>2763.8915974368101</v>
      </c>
      <c r="M315">
        <v>-4.65384613081088E-3</v>
      </c>
      <c r="N315">
        <v>0.99628678142753602</v>
      </c>
      <c r="O315">
        <v>-11.730993781249801</v>
      </c>
      <c r="P315">
        <v>1676.2533088830601</v>
      </c>
      <c r="Q315">
        <v>-6.9983419087575396E-3</v>
      </c>
      <c r="R315">
        <v>0.99441617661944404</v>
      </c>
      <c r="T315" t="str">
        <f t="shared" si="20"/>
        <v/>
      </c>
      <c r="U315" t="str">
        <f t="shared" si="17"/>
        <v/>
      </c>
      <c r="V315" t="str">
        <f t="shared" si="18"/>
        <v/>
      </c>
      <c r="W315" t="str">
        <f t="shared" si="19"/>
        <v/>
      </c>
    </row>
    <row r="316" spans="2:23" x14ac:dyDescent="0.25">
      <c r="B316" t="s">
        <v>586</v>
      </c>
      <c r="C316">
        <v>-11.7211595970088</v>
      </c>
      <c r="D316">
        <v>1674.54353664273</v>
      </c>
      <c r="E316">
        <v>-6.9996147251616698E-3</v>
      </c>
      <c r="F316">
        <v>0.99441516108376005</v>
      </c>
      <c r="G316" t="s">
        <v>169</v>
      </c>
      <c r="H316" t="s">
        <v>169</v>
      </c>
      <c r="I316" t="s">
        <v>169</v>
      </c>
      <c r="J316" t="s">
        <v>169</v>
      </c>
      <c r="K316">
        <v>-12.862726216712</v>
      </c>
      <c r="L316">
        <v>2763.8915974368301</v>
      </c>
      <c r="M316">
        <v>-4.6538461308108497E-3</v>
      </c>
      <c r="N316">
        <v>0.99628678142753602</v>
      </c>
      <c r="O316">
        <v>-11.730993781249801</v>
      </c>
      <c r="P316">
        <v>1676.2533088830601</v>
      </c>
      <c r="Q316">
        <v>-6.9983419087575396E-3</v>
      </c>
      <c r="R316">
        <v>0.99441617661944404</v>
      </c>
      <c r="T316" t="str">
        <f t="shared" si="20"/>
        <v/>
      </c>
      <c r="U316" t="str">
        <f t="shared" si="17"/>
        <v/>
      </c>
      <c r="V316" t="str">
        <f t="shared" si="18"/>
        <v/>
      </c>
      <c r="W316" t="str">
        <f t="shared" si="19"/>
        <v/>
      </c>
    </row>
    <row r="317" spans="2:23" x14ac:dyDescent="0.25">
      <c r="B317" t="s">
        <v>587</v>
      </c>
      <c r="C317">
        <v>-11.7211595970087</v>
      </c>
      <c r="D317">
        <v>1674.54353664272</v>
      </c>
      <c r="E317">
        <v>-6.9996147251617001E-3</v>
      </c>
      <c r="F317">
        <v>0.99441516108376005</v>
      </c>
      <c r="G317" t="s">
        <v>169</v>
      </c>
      <c r="H317" t="s">
        <v>169</v>
      </c>
      <c r="I317" t="s">
        <v>169</v>
      </c>
      <c r="J317" t="s">
        <v>169</v>
      </c>
      <c r="K317">
        <v>-12.862726216712</v>
      </c>
      <c r="L317">
        <v>2763.8915974368401</v>
      </c>
      <c r="M317">
        <v>-4.6538461308108401E-3</v>
      </c>
      <c r="N317">
        <v>0.99628678142753602</v>
      </c>
      <c r="O317">
        <v>-11.730993781249801</v>
      </c>
      <c r="P317">
        <v>1676.2533088830601</v>
      </c>
      <c r="Q317">
        <v>-6.9983419087575396E-3</v>
      </c>
      <c r="R317">
        <v>0.99441617661944404</v>
      </c>
      <c r="T317" t="str">
        <f t="shared" si="20"/>
        <v/>
      </c>
      <c r="U317" t="str">
        <f t="shared" si="17"/>
        <v/>
      </c>
      <c r="V317" t="str">
        <f t="shared" si="18"/>
        <v/>
      </c>
      <c r="W317" t="str">
        <f t="shared" si="19"/>
        <v/>
      </c>
    </row>
    <row r="318" spans="2:23" x14ac:dyDescent="0.25">
      <c r="B318" t="s">
        <v>588</v>
      </c>
      <c r="C318">
        <v>-11.7211595970088</v>
      </c>
      <c r="D318">
        <v>1674.54353664273</v>
      </c>
      <c r="E318">
        <v>-6.9996147251616802E-3</v>
      </c>
      <c r="F318">
        <v>0.99441516108376005</v>
      </c>
      <c r="G318" t="s">
        <v>169</v>
      </c>
      <c r="H318" t="s">
        <v>169</v>
      </c>
      <c r="I318" t="s">
        <v>169</v>
      </c>
      <c r="J318" t="s">
        <v>169</v>
      </c>
      <c r="K318">
        <v>-12.862726216712</v>
      </c>
      <c r="L318">
        <v>2763.8915974368201</v>
      </c>
      <c r="M318">
        <v>-4.6538461308108696E-3</v>
      </c>
      <c r="N318">
        <v>0.99628678142753602</v>
      </c>
      <c r="O318">
        <v>-11.730993781249801</v>
      </c>
      <c r="P318">
        <v>1676.2533088830601</v>
      </c>
      <c r="Q318">
        <v>-6.9983419087575596E-3</v>
      </c>
      <c r="R318">
        <v>0.99441617661944404</v>
      </c>
      <c r="T318" t="str">
        <f t="shared" si="20"/>
        <v/>
      </c>
      <c r="U318" t="str">
        <f t="shared" si="17"/>
        <v/>
      </c>
      <c r="V318" t="str">
        <f t="shared" si="18"/>
        <v/>
      </c>
      <c r="W318" t="str">
        <f t="shared" si="19"/>
        <v/>
      </c>
    </row>
    <row r="319" spans="2:23" x14ac:dyDescent="0.25">
      <c r="B319" t="s">
        <v>589</v>
      </c>
      <c r="C319">
        <v>-11.7211595970087</v>
      </c>
      <c r="D319">
        <v>1674.54353664272</v>
      </c>
      <c r="E319">
        <v>-6.9996147251617097E-3</v>
      </c>
      <c r="F319">
        <v>0.99441516108376005</v>
      </c>
      <c r="G319" t="s">
        <v>169</v>
      </c>
      <c r="H319" t="s">
        <v>169</v>
      </c>
      <c r="I319" t="s">
        <v>169</v>
      </c>
      <c r="J319" t="s">
        <v>169</v>
      </c>
      <c r="K319">
        <v>-12.862726216712</v>
      </c>
      <c r="L319">
        <v>2763.8915974368601</v>
      </c>
      <c r="M319">
        <v>-4.6538461308108098E-3</v>
      </c>
      <c r="N319">
        <v>0.99628678142753602</v>
      </c>
      <c r="O319">
        <v>-11.730993781249801</v>
      </c>
      <c r="P319">
        <v>1676.2533088830601</v>
      </c>
      <c r="Q319">
        <v>-6.9983419087575596E-3</v>
      </c>
      <c r="R319">
        <v>0.99441617661944404</v>
      </c>
      <c r="T319" t="str">
        <f t="shared" si="20"/>
        <v/>
      </c>
      <c r="U319" t="str">
        <f t="shared" si="17"/>
        <v/>
      </c>
      <c r="V319" t="str">
        <f t="shared" si="18"/>
        <v/>
      </c>
      <c r="W319" t="str">
        <f t="shared" si="19"/>
        <v/>
      </c>
    </row>
    <row r="320" spans="2:23" x14ac:dyDescent="0.25">
      <c r="B320" t="s">
        <v>590</v>
      </c>
      <c r="C320">
        <v>-11.7211595970088</v>
      </c>
      <c r="D320">
        <v>1674.54353664273</v>
      </c>
      <c r="E320">
        <v>-6.9996147251616897E-3</v>
      </c>
      <c r="F320">
        <v>0.99441516108376005</v>
      </c>
      <c r="G320" t="s">
        <v>169</v>
      </c>
      <c r="H320" t="s">
        <v>169</v>
      </c>
      <c r="I320" t="s">
        <v>169</v>
      </c>
      <c r="J320" t="s">
        <v>169</v>
      </c>
      <c r="K320">
        <v>-12.862726216712</v>
      </c>
      <c r="L320">
        <v>2763.8915974368201</v>
      </c>
      <c r="M320">
        <v>-4.6538461308108601E-3</v>
      </c>
      <c r="N320">
        <v>0.99628678142753602</v>
      </c>
      <c r="O320">
        <v>-11.730993781249801</v>
      </c>
      <c r="P320">
        <v>1676.2533088830701</v>
      </c>
      <c r="Q320">
        <v>-6.9983419087575197E-3</v>
      </c>
      <c r="R320">
        <v>0.99441617661944404</v>
      </c>
      <c r="T320" t="str">
        <f t="shared" si="20"/>
        <v/>
      </c>
      <c r="U320" t="str">
        <f t="shared" si="17"/>
        <v/>
      </c>
      <c r="V320" t="str">
        <f t="shared" si="18"/>
        <v/>
      </c>
      <c r="W320" t="str">
        <f t="shared" si="19"/>
        <v/>
      </c>
    </row>
    <row r="321" spans="2:23" x14ac:dyDescent="0.25">
      <c r="B321" t="s">
        <v>591</v>
      </c>
      <c r="C321">
        <v>-11.7211595970087</v>
      </c>
      <c r="D321">
        <v>1674.54353664272</v>
      </c>
      <c r="E321">
        <v>-6.9996147251617097E-3</v>
      </c>
      <c r="F321">
        <v>0.99441516108376005</v>
      </c>
      <c r="G321" t="s">
        <v>169</v>
      </c>
      <c r="H321" t="s">
        <v>169</v>
      </c>
      <c r="I321" t="s">
        <v>169</v>
      </c>
      <c r="J321" t="s">
        <v>169</v>
      </c>
      <c r="K321">
        <v>-12.862726216712</v>
      </c>
      <c r="L321">
        <v>2763.8915974368201</v>
      </c>
      <c r="M321">
        <v>-4.6538461308108696E-3</v>
      </c>
      <c r="N321">
        <v>0.99628678142753602</v>
      </c>
      <c r="O321">
        <v>-11.730993781249801</v>
      </c>
      <c r="P321">
        <v>1676.2533088830601</v>
      </c>
      <c r="Q321">
        <v>-6.9983419087575396E-3</v>
      </c>
      <c r="R321">
        <v>0.99441617661944404</v>
      </c>
      <c r="T321" t="str">
        <f t="shared" si="20"/>
        <v/>
      </c>
      <c r="U321" t="str">
        <f t="shared" si="17"/>
        <v/>
      </c>
      <c r="V321" t="str">
        <f t="shared" si="18"/>
        <v/>
      </c>
      <c r="W321" t="str">
        <f t="shared" si="19"/>
        <v/>
      </c>
    </row>
    <row r="322" spans="2:23" x14ac:dyDescent="0.25">
      <c r="B322" t="s">
        <v>592</v>
      </c>
      <c r="C322">
        <v>-11.7211595970088</v>
      </c>
      <c r="D322">
        <v>1674.54353664272</v>
      </c>
      <c r="E322">
        <v>-6.9996147251617001E-3</v>
      </c>
      <c r="F322">
        <v>0.99441516108376005</v>
      </c>
      <c r="G322" t="s">
        <v>169</v>
      </c>
      <c r="H322" t="s">
        <v>169</v>
      </c>
      <c r="I322" t="s">
        <v>169</v>
      </c>
      <c r="J322" t="s">
        <v>169</v>
      </c>
      <c r="K322">
        <v>-12.862726216712</v>
      </c>
      <c r="L322">
        <v>2763.8915974368601</v>
      </c>
      <c r="M322">
        <v>-4.6538461308108098E-3</v>
      </c>
      <c r="N322">
        <v>0.99628678142753602</v>
      </c>
      <c r="O322">
        <v>-11.730993781249801</v>
      </c>
      <c r="P322">
        <v>1676.2533088830501</v>
      </c>
      <c r="Q322">
        <v>-6.9983419087575596E-3</v>
      </c>
      <c r="R322">
        <v>0.99441617661944404</v>
      </c>
      <c r="T322" t="str">
        <f t="shared" ref="T322:T353" si="21">IF(B322&lt;0.001,"***",IF(B322&lt;0.01,"**",IF(B322&lt;0.05,"*",IF(B322&lt;0.1,"^",""))))</f>
        <v/>
      </c>
      <c r="U322" t="str">
        <f t="shared" si="17"/>
        <v/>
      </c>
      <c r="V322" t="str">
        <f t="shared" si="18"/>
        <v/>
      </c>
      <c r="W322" t="str">
        <f t="shared" si="19"/>
        <v/>
      </c>
    </row>
    <row r="323" spans="2:23" x14ac:dyDescent="0.25">
      <c r="B323" t="s">
        <v>593</v>
      </c>
      <c r="C323">
        <v>-11.7211595970088</v>
      </c>
      <c r="D323">
        <v>1674.54353664273</v>
      </c>
      <c r="E323">
        <v>-6.9996147251616897E-3</v>
      </c>
      <c r="F323">
        <v>0.99441516108376005</v>
      </c>
      <c r="G323" t="s">
        <v>169</v>
      </c>
      <c r="H323" t="s">
        <v>169</v>
      </c>
      <c r="I323" t="s">
        <v>169</v>
      </c>
      <c r="J323" t="s">
        <v>169</v>
      </c>
      <c r="K323">
        <v>-12.862726216712</v>
      </c>
      <c r="L323">
        <v>2763.8915974368601</v>
      </c>
      <c r="M323">
        <v>-4.6538461308108098E-3</v>
      </c>
      <c r="N323">
        <v>0.99628678142753602</v>
      </c>
      <c r="O323">
        <v>-11.730993781249801</v>
      </c>
      <c r="P323">
        <v>1676.2533088830601</v>
      </c>
      <c r="Q323">
        <v>-6.9983419087575396E-3</v>
      </c>
      <c r="R323">
        <v>0.99441617661944404</v>
      </c>
      <c r="T323" t="str">
        <f t="shared" si="21"/>
        <v/>
      </c>
      <c r="U323" t="str">
        <f t="shared" ref="U323:U386" si="22">IF(J323&lt;0.001,"***",IF(J323&lt;0.01,"**",IF(J323&lt;0.05,"*",IF(J323&lt;0.1,"^",""))))</f>
        <v/>
      </c>
      <c r="V323" t="str">
        <f t="shared" ref="V323:V386" si="23">IF(N323&lt;0.001,"***",IF(N323&lt;0.01,"**",IF(N323&lt;0.05,"*",IF(N323&lt;0.1,"^",""))))</f>
        <v/>
      </c>
      <c r="W323" t="str">
        <f t="shared" ref="W323:W386" si="24">IF(R323&lt;0.001,"***",IF(R323&lt;0.01,"**",IF(R323&lt;0.05,"*",IF(R323&lt;0.1,"^",""))))</f>
        <v/>
      </c>
    </row>
    <row r="324" spans="2:23" x14ac:dyDescent="0.25">
      <c r="B324" t="s">
        <v>594</v>
      </c>
      <c r="C324">
        <v>-11.7211595970088</v>
      </c>
      <c r="D324">
        <v>1674.54353664273</v>
      </c>
      <c r="E324">
        <v>-6.9996147251616698E-3</v>
      </c>
      <c r="F324">
        <v>0.99441516108376005</v>
      </c>
      <c r="G324" t="s">
        <v>169</v>
      </c>
      <c r="H324" t="s">
        <v>169</v>
      </c>
      <c r="I324" t="s">
        <v>169</v>
      </c>
      <c r="J324" t="s">
        <v>169</v>
      </c>
      <c r="K324">
        <v>-12.862726216712</v>
      </c>
      <c r="L324">
        <v>2763.8915974368401</v>
      </c>
      <c r="M324">
        <v>-4.6538461308108297E-3</v>
      </c>
      <c r="N324">
        <v>0.99628678142753602</v>
      </c>
      <c r="O324">
        <v>-11.730993781249801</v>
      </c>
      <c r="P324">
        <v>1676.2533088830601</v>
      </c>
      <c r="Q324">
        <v>-6.9983419087575396E-3</v>
      </c>
      <c r="R324">
        <v>0.99441617661944404</v>
      </c>
      <c r="T324" t="str">
        <f t="shared" si="21"/>
        <v/>
      </c>
      <c r="U324" t="str">
        <f t="shared" si="22"/>
        <v/>
      </c>
      <c r="V324" t="str">
        <f t="shared" si="23"/>
        <v/>
      </c>
      <c r="W324" t="str">
        <f t="shared" si="24"/>
        <v/>
      </c>
    </row>
    <row r="325" spans="2:23" x14ac:dyDescent="0.25">
      <c r="B325" t="s">
        <v>595</v>
      </c>
      <c r="C325">
        <v>-11.7211595970088</v>
      </c>
      <c r="D325">
        <v>1674.54353664272</v>
      </c>
      <c r="E325">
        <v>-6.9996147251617001E-3</v>
      </c>
      <c r="F325">
        <v>0.99441516108376005</v>
      </c>
      <c r="G325" t="s">
        <v>169</v>
      </c>
      <c r="H325" t="s">
        <v>169</v>
      </c>
      <c r="I325" t="s">
        <v>169</v>
      </c>
      <c r="J325" t="s">
        <v>169</v>
      </c>
      <c r="K325">
        <v>-12.862726216712</v>
      </c>
      <c r="L325">
        <v>2763.8915974368501</v>
      </c>
      <c r="M325">
        <v>-4.6538461308108297E-3</v>
      </c>
      <c r="N325">
        <v>0.99628678142753602</v>
      </c>
      <c r="O325">
        <v>-11.730993781249801</v>
      </c>
      <c r="P325">
        <v>1676.2533088830601</v>
      </c>
      <c r="Q325">
        <v>-6.9983419087575396E-3</v>
      </c>
      <c r="R325">
        <v>0.99441617661944404</v>
      </c>
      <c r="T325" t="str">
        <f t="shared" si="21"/>
        <v/>
      </c>
      <c r="U325" t="str">
        <f t="shared" si="22"/>
        <v/>
      </c>
      <c r="V325" t="str">
        <f t="shared" si="23"/>
        <v/>
      </c>
      <c r="W325" t="str">
        <f t="shared" si="24"/>
        <v/>
      </c>
    </row>
    <row r="326" spans="2:23" x14ac:dyDescent="0.25">
      <c r="B326" t="s">
        <v>596</v>
      </c>
      <c r="C326">
        <v>-11.7211595970088</v>
      </c>
      <c r="D326">
        <v>1674.54353664273</v>
      </c>
      <c r="E326">
        <v>-6.9996147251616897E-3</v>
      </c>
      <c r="F326">
        <v>0.99441516108376005</v>
      </c>
      <c r="G326" t="s">
        <v>169</v>
      </c>
      <c r="H326" t="s">
        <v>169</v>
      </c>
      <c r="I326" t="s">
        <v>169</v>
      </c>
      <c r="J326" t="s">
        <v>169</v>
      </c>
      <c r="K326">
        <v>-12.862726216712</v>
      </c>
      <c r="L326">
        <v>2763.8915974368401</v>
      </c>
      <c r="M326">
        <v>-4.6538461308108401E-3</v>
      </c>
      <c r="N326">
        <v>0.99628678142753602</v>
      </c>
      <c r="O326">
        <v>-11.730993781249801</v>
      </c>
      <c r="P326">
        <v>1676.2533088830601</v>
      </c>
      <c r="Q326">
        <v>-6.9983419087575396E-3</v>
      </c>
      <c r="R326">
        <v>0.99441617661944404</v>
      </c>
      <c r="T326" t="str">
        <f t="shared" si="21"/>
        <v/>
      </c>
      <c r="U326" t="str">
        <f t="shared" si="22"/>
        <v/>
      </c>
      <c r="V326" t="str">
        <f t="shared" si="23"/>
        <v/>
      </c>
      <c r="W326" t="str">
        <f t="shared" si="24"/>
        <v/>
      </c>
    </row>
    <row r="327" spans="2:23" x14ac:dyDescent="0.25">
      <c r="B327" t="s">
        <v>597</v>
      </c>
      <c r="C327">
        <v>-11.7211595970088</v>
      </c>
      <c r="D327">
        <v>1674.54353664273</v>
      </c>
      <c r="E327">
        <v>-6.9996147251616897E-3</v>
      </c>
      <c r="F327">
        <v>0.99441516108376005</v>
      </c>
      <c r="G327" t="s">
        <v>169</v>
      </c>
      <c r="H327" t="s">
        <v>169</v>
      </c>
      <c r="I327" t="s">
        <v>169</v>
      </c>
      <c r="J327" t="s">
        <v>169</v>
      </c>
      <c r="K327">
        <v>-12.862726216712</v>
      </c>
      <c r="L327">
        <v>2763.8915974368501</v>
      </c>
      <c r="M327">
        <v>-4.6538461308108297E-3</v>
      </c>
      <c r="N327">
        <v>0.99628678142753602</v>
      </c>
      <c r="O327">
        <v>-11.730993781249801</v>
      </c>
      <c r="P327">
        <v>1676.2533088830501</v>
      </c>
      <c r="Q327">
        <v>-6.9983419087575596E-3</v>
      </c>
      <c r="R327">
        <v>0.99441617661944404</v>
      </c>
      <c r="T327" t="str">
        <f t="shared" si="21"/>
        <v/>
      </c>
      <c r="U327" t="str">
        <f t="shared" si="22"/>
        <v/>
      </c>
      <c r="V327" t="str">
        <f t="shared" si="23"/>
        <v/>
      </c>
      <c r="W327" t="str">
        <f t="shared" si="24"/>
        <v/>
      </c>
    </row>
    <row r="328" spans="2:23" x14ac:dyDescent="0.25">
      <c r="B328" t="s">
        <v>598</v>
      </c>
      <c r="C328">
        <v>-11.7211595970088</v>
      </c>
      <c r="D328">
        <v>1674.54353664272</v>
      </c>
      <c r="E328">
        <v>-6.9996147251617001E-3</v>
      </c>
      <c r="F328">
        <v>0.99441516108376005</v>
      </c>
      <c r="G328" t="s">
        <v>169</v>
      </c>
      <c r="H328" t="s">
        <v>169</v>
      </c>
      <c r="I328" t="s">
        <v>169</v>
      </c>
      <c r="J328" t="s">
        <v>169</v>
      </c>
      <c r="K328">
        <v>-12.862726216712</v>
      </c>
      <c r="L328">
        <v>2763.8915974368701</v>
      </c>
      <c r="M328">
        <v>-4.6538461308108002E-3</v>
      </c>
      <c r="N328">
        <v>0.99628678142753602</v>
      </c>
      <c r="O328">
        <v>-11.730993781249801</v>
      </c>
      <c r="P328">
        <v>1676.2533088830701</v>
      </c>
      <c r="Q328">
        <v>-6.9983419087575102E-3</v>
      </c>
      <c r="R328">
        <v>0.99441617661944404</v>
      </c>
      <c r="T328" t="str">
        <f t="shared" si="21"/>
        <v/>
      </c>
      <c r="U328" t="str">
        <f t="shared" si="22"/>
        <v/>
      </c>
      <c r="V328" t="str">
        <f t="shared" si="23"/>
        <v/>
      </c>
      <c r="W328" t="str">
        <f t="shared" si="24"/>
        <v/>
      </c>
    </row>
    <row r="329" spans="2:23" x14ac:dyDescent="0.25">
      <c r="B329" t="s">
        <v>599</v>
      </c>
      <c r="C329">
        <v>-11.7211595970087</v>
      </c>
      <c r="D329">
        <v>1674.54353664272</v>
      </c>
      <c r="E329">
        <v>-6.9996147251617097E-3</v>
      </c>
      <c r="F329">
        <v>0.99441516108376005</v>
      </c>
      <c r="G329" t="s">
        <v>169</v>
      </c>
      <c r="H329" t="s">
        <v>169</v>
      </c>
      <c r="I329" t="s">
        <v>169</v>
      </c>
      <c r="J329" t="s">
        <v>169</v>
      </c>
      <c r="K329">
        <v>-12.862726216712</v>
      </c>
      <c r="L329">
        <v>2763.8915974368301</v>
      </c>
      <c r="M329">
        <v>-4.6538461308108497E-3</v>
      </c>
      <c r="N329">
        <v>0.99628678142753602</v>
      </c>
      <c r="O329">
        <v>-11.730993781249801</v>
      </c>
      <c r="P329">
        <v>1676.2533088830601</v>
      </c>
      <c r="Q329">
        <v>-6.9983419087575396E-3</v>
      </c>
      <c r="R329">
        <v>0.99441617661944404</v>
      </c>
      <c r="T329" t="str">
        <f t="shared" si="21"/>
        <v/>
      </c>
      <c r="U329" t="str">
        <f t="shared" si="22"/>
        <v/>
      </c>
      <c r="V329" t="str">
        <f t="shared" si="23"/>
        <v/>
      </c>
      <c r="W329" t="str">
        <f t="shared" si="24"/>
        <v/>
      </c>
    </row>
    <row r="330" spans="2:23" x14ac:dyDescent="0.25">
      <c r="B330" t="s">
        <v>600</v>
      </c>
      <c r="C330">
        <v>-11.7211595970087</v>
      </c>
      <c r="D330">
        <v>1674.54353664271</v>
      </c>
      <c r="E330">
        <v>-6.9996147251617296E-3</v>
      </c>
      <c r="F330">
        <v>0.99441516108376005</v>
      </c>
      <c r="G330" t="s">
        <v>169</v>
      </c>
      <c r="H330" t="s">
        <v>169</v>
      </c>
      <c r="I330" t="s">
        <v>169</v>
      </c>
      <c r="J330" t="s">
        <v>169</v>
      </c>
      <c r="K330">
        <v>-12.862726216712</v>
      </c>
      <c r="L330">
        <v>2763.8915974368501</v>
      </c>
      <c r="M330">
        <v>-4.6538461308108202E-3</v>
      </c>
      <c r="N330">
        <v>0.99628678142753602</v>
      </c>
      <c r="O330">
        <v>-11.730993781249801</v>
      </c>
      <c r="P330">
        <v>1676.2533088830501</v>
      </c>
      <c r="Q330">
        <v>-6.9983419087575596E-3</v>
      </c>
      <c r="R330">
        <v>0.99441617661944404</v>
      </c>
      <c r="T330" t="str">
        <f t="shared" si="21"/>
        <v/>
      </c>
      <c r="U330" t="str">
        <f t="shared" si="22"/>
        <v/>
      </c>
      <c r="V330" t="str">
        <f t="shared" si="23"/>
        <v/>
      </c>
      <c r="W330" t="str">
        <f t="shared" si="24"/>
        <v/>
      </c>
    </row>
    <row r="331" spans="2:23" x14ac:dyDescent="0.25">
      <c r="B331" t="s">
        <v>601</v>
      </c>
      <c r="C331">
        <v>-11.7211595970088</v>
      </c>
      <c r="D331">
        <v>1674.54353664273</v>
      </c>
      <c r="E331">
        <v>-6.9996147251616897E-3</v>
      </c>
      <c r="F331">
        <v>0.99441516108376005</v>
      </c>
      <c r="G331" t="s">
        <v>169</v>
      </c>
      <c r="H331" t="s">
        <v>169</v>
      </c>
      <c r="I331" t="s">
        <v>169</v>
      </c>
      <c r="J331" t="s">
        <v>169</v>
      </c>
      <c r="K331">
        <v>-12.862726216712</v>
      </c>
      <c r="L331">
        <v>2763.8915974368301</v>
      </c>
      <c r="M331">
        <v>-4.6538461308108497E-3</v>
      </c>
      <c r="N331">
        <v>0.99628678142753602</v>
      </c>
      <c r="O331">
        <v>-11.730993781249801</v>
      </c>
      <c r="P331">
        <v>1676.2533088830501</v>
      </c>
      <c r="Q331">
        <v>-6.9983419087575596E-3</v>
      </c>
      <c r="R331">
        <v>0.99441617661944404</v>
      </c>
      <c r="T331" t="str">
        <f t="shared" si="21"/>
        <v/>
      </c>
      <c r="U331" t="str">
        <f t="shared" si="22"/>
        <v/>
      </c>
      <c r="V331" t="str">
        <f t="shared" si="23"/>
        <v/>
      </c>
      <c r="W331" t="str">
        <f t="shared" si="24"/>
        <v/>
      </c>
    </row>
    <row r="332" spans="2:23" x14ac:dyDescent="0.25">
      <c r="B332" t="s">
        <v>602</v>
      </c>
      <c r="C332">
        <v>-11.7211595970088</v>
      </c>
      <c r="D332">
        <v>1674.54353664272</v>
      </c>
      <c r="E332">
        <v>-6.9996147251617001E-3</v>
      </c>
      <c r="F332">
        <v>0.99441516108376005</v>
      </c>
      <c r="G332" t="s">
        <v>169</v>
      </c>
      <c r="H332" t="s">
        <v>169</v>
      </c>
      <c r="I332" t="s">
        <v>169</v>
      </c>
      <c r="J332" t="s">
        <v>169</v>
      </c>
      <c r="K332">
        <v>-12.862726216712</v>
      </c>
      <c r="L332">
        <v>2763.8915974368601</v>
      </c>
      <c r="M332">
        <v>-4.6538461308108098E-3</v>
      </c>
      <c r="N332">
        <v>0.99628678142753602</v>
      </c>
      <c r="O332">
        <v>-11.730993781249801</v>
      </c>
      <c r="P332">
        <v>1676.2533088830601</v>
      </c>
      <c r="Q332">
        <v>-6.9983419087575396E-3</v>
      </c>
      <c r="R332">
        <v>0.99441617661944404</v>
      </c>
      <c r="T332" t="str">
        <f t="shared" si="21"/>
        <v/>
      </c>
      <c r="U332" t="str">
        <f t="shared" si="22"/>
        <v/>
      </c>
      <c r="V332" t="str">
        <f t="shared" si="23"/>
        <v/>
      </c>
      <c r="W332" t="str">
        <f t="shared" si="24"/>
        <v/>
      </c>
    </row>
    <row r="333" spans="2:23" x14ac:dyDescent="0.25">
      <c r="B333" t="s">
        <v>603</v>
      </c>
      <c r="C333">
        <v>-11.7211595970088</v>
      </c>
      <c r="D333">
        <v>1674.54353664273</v>
      </c>
      <c r="E333">
        <v>-6.9996147251616802E-3</v>
      </c>
      <c r="F333">
        <v>0.99441516108376005</v>
      </c>
      <c r="G333" t="s">
        <v>169</v>
      </c>
      <c r="H333" t="s">
        <v>169</v>
      </c>
      <c r="I333" t="s">
        <v>169</v>
      </c>
      <c r="J333" t="s">
        <v>169</v>
      </c>
      <c r="K333">
        <v>-12.862726216712099</v>
      </c>
      <c r="L333">
        <v>2763.8915974368801</v>
      </c>
      <c r="M333">
        <v>-4.6538461308107898E-3</v>
      </c>
      <c r="N333">
        <v>0.99628678142753602</v>
      </c>
      <c r="O333">
        <v>-11.730993781249801</v>
      </c>
      <c r="P333">
        <v>1676.2533088830601</v>
      </c>
      <c r="Q333">
        <v>-6.9983419087575501E-3</v>
      </c>
      <c r="R333">
        <v>0.99441617661944404</v>
      </c>
      <c r="T333" t="str">
        <f t="shared" si="21"/>
        <v/>
      </c>
      <c r="U333" t="str">
        <f t="shared" si="22"/>
        <v/>
      </c>
      <c r="V333" t="str">
        <f t="shared" si="23"/>
        <v/>
      </c>
      <c r="W333" t="str">
        <f t="shared" si="24"/>
        <v/>
      </c>
    </row>
    <row r="334" spans="2:23" x14ac:dyDescent="0.25">
      <c r="B334" t="s">
        <v>604</v>
      </c>
      <c r="C334">
        <v>-11.7211595970088</v>
      </c>
      <c r="D334">
        <v>1674.54353664273</v>
      </c>
      <c r="E334">
        <v>-6.9996147251616802E-3</v>
      </c>
      <c r="F334">
        <v>0.99441516108376005</v>
      </c>
      <c r="G334" t="s">
        <v>169</v>
      </c>
      <c r="H334" t="s">
        <v>169</v>
      </c>
      <c r="I334" t="s">
        <v>169</v>
      </c>
      <c r="J334" t="s">
        <v>169</v>
      </c>
      <c r="K334">
        <v>-12.862726216712</v>
      </c>
      <c r="L334">
        <v>2763.8915974368501</v>
      </c>
      <c r="M334">
        <v>-4.6538461308108202E-3</v>
      </c>
      <c r="N334">
        <v>0.99628678142753602</v>
      </c>
      <c r="O334">
        <v>-11.730993781249801</v>
      </c>
      <c r="P334">
        <v>1676.2533088830601</v>
      </c>
      <c r="Q334">
        <v>-6.9983419087575596E-3</v>
      </c>
      <c r="R334">
        <v>0.99441617661944404</v>
      </c>
      <c r="T334" t="str">
        <f t="shared" si="21"/>
        <v/>
      </c>
      <c r="U334" t="str">
        <f t="shared" si="22"/>
        <v/>
      </c>
      <c r="V334" t="str">
        <f t="shared" si="23"/>
        <v/>
      </c>
      <c r="W334" t="str">
        <f t="shared" si="24"/>
        <v/>
      </c>
    </row>
    <row r="335" spans="2:23" x14ac:dyDescent="0.25">
      <c r="B335" t="s">
        <v>605</v>
      </c>
      <c r="C335">
        <v>-11.7211595970088</v>
      </c>
      <c r="D335">
        <v>1674.54353664273</v>
      </c>
      <c r="E335">
        <v>-6.9996147251616897E-3</v>
      </c>
      <c r="F335">
        <v>0.99441516108376005</v>
      </c>
      <c r="G335" t="s">
        <v>169</v>
      </c>
      <c r="H335" t="s">
        <v>169</v>
      </c>
      <c r="I335" t="s">
        <v>169</v>
      </c>
      <c r="J335" t="s">
        <v>169</v>
      </c>
      <c r="K335">
        <v>-12.862726216712</v>
      </c>
      <c r="L335">
        <v>2763.8915974368501</v>
      </c>
      <c r="M335">
        <v>-4.6538461308108202E-3</v>
      </c>
      <c r="N335">
        <v>0.99628678142753602</v>
      </c>
      <c r="O335">
        <v>-11.730993781249801</v>
      </c>
      <c r="P335">
        <v>1676.2533088830601</v>
      </c>
      <c r="Q335">
        <v>-6.9983419087575501E-3</v>
      </c>
      <c r="R335">
        <v>0.99441617661944404</v>
      </c>
      <c r="T335" t="str">
        <f t="shared" si="21"/>
        <v/>
      </c>
      <c r="U335" t="str">
        <f t="shared" si="22"/>
        <v/>
      </c>
      <c r="V335" t="str">
        <f t="shared" si="23"/>
        <v/>
      </c>
      <c r="W335" t="str">
        <f t="shared" si="24"/>
        <v/>
      </c>
    </row>
    <row r="336" spans="2:23" x14ac:dyDescent="0.25">
      <c r="B336" t="s">
        <v>606</v>
      </c>
      <c r="C336">
        <v>-11.7211595970088</v>
      </c>
      <c r="D336">
        <v>1674.54353664273</v>
      </c>
      <c r="E336">
        <v>-6.9996147251616802E-3</v>
      </c>
      <c r="F336">
        <v>0.99441516108376005</v>
      </c>
      <c r="G336" t="s">
        <v>169</v>
      </c>
      <c r="H336" t="s">
        <v>169</v>
      </c>
      <c r="I336" t="s">
        <v>169</v>
      </c>
      <c r="J336" t="s">
        <v>169</v>
      </c>
      <c r="K336">
        <v>-12.862726216712</v>
      </c>
      <c r="L336">
        <v>2763.8915974368501</v>
      </c>
      <c r="M336">
        <v>-4.6538461308108202E-3</v>
      </c>
      <c r="N336">
        <v>0.99628678142753602</v>
      </c>
      <c r="O336">
        <v>-11.730993781249801</v>
      </c>
      <c r="P336">
        <v>1676.2533088830601</v>
      </c>
      <c r="Q336">
        <v>-6.9983419087575501E-3</v>
      </c>
      <c r="R336">
        <v>0.99441617661944404</v>
      </c>
      <c r="T336" t="str">
        <f t="shared" si="21"/>
        <v/>
      </c>
      <c r="U336" t="str">
        <f t="shared" si="22"/>
        <v/>
      </c>
      <c r="V336" t="str">
        <f t="shared" si="23"/>
        <v/>
      </c>
      <c r="W336" t="str">
        <f t="shared" si="24"/>
        <v/>
      </c>
    </row>
    <row r="337" spans="2:23" x14ac:dyDescent="0.25">
      <c r="B337" t="s">
        <v>607</v>
      </c>
      <c r="C337">
        <v>-11.7211595970088</v>
      </c>
      <c r="D337">
        <v>1674.54353664273</v>
      </c>
      <c r="E337">
        <v>-6.9996147251616802E-3</v>
      </c>
      <c r="F337">
        <v>0.99441516108376005</v>
      </c>
      <c r="G337" t="s">
        <v>169</v>
      </c>
      <c r="H337" t="s">
        <v>169</v>
      </c>
      <c r="I337" t="s">
        <v>169</v>
      </c>
      <c r="J337" t="s">
        <v>169</v>
      </c>
      <c r="K337">
        <v>-12.862726216712</v>
      </c>
      <c r="L337">
        <v>2763.8915974368701</v>
      </c>
      <c r="M337">
        <v>-4.6538461308107898E-3</v>
      </c>
      <c r="N337">
        <v>0.99628678142753602</v>
      </c>
      <c r="O337">
        <v>-11.730993781249801</v>
      </c>
      <c r="P337">
        <v>1676.2533088830501</v>
      </c>
      <c r="Q337">
        <v>-6.99834190875757E-3</v>
      </c>
      <c r="R337">
        <v>0.99441617661944404</v>
      </c>
      <c r="T337" t="str">
        <f t="shared" si="21"/>
        <v/>
      </c>
      <c r="U337" t="str">
        <f t="shared" si="22"/>
        <v/>
      </c>
      <c r="V337" t="str">
        <f t="shared" si="23"/>
        <v/>
      </c>
      <c r="W337" t="str">
        <f t="shared" si="24"/>
        <v/>
      </c>
    </row>
    <row r="338" spans="2:23" x14ac:dyDescent="0.25">
      <c r="B338" t="s">
        <v>608</v>
      </c>
      <c r="C338">
        <v>-11.7211595970087</v>
      </c>
      <c r="D338">
        <v>1674.54353664272</v>
      </c>
      <c r="E338">
        <v>-6.9996147251617097E-3</v>
      </c>
      <c r="F338">
        <v>0.99441516108376005</v>
      </c>
      <c r="G338" t="s">
        <v>169</v>
      </c>
      <c r="H338" t="s">
        <v>169</v>
      </c>
      <c r="I338" t="s">
        <v>169</v>
      </c>
      <c r="J338" t="s">
        <v>169</v>
      </c>
      <c r="K338">
        <v>-12.862726216712</v>
      </c>
      <c r="L338">
        <v>2763.8915974368501</v>
      </c>
      <c r="M338">
        <v>-4.6538461308108202E-3</v>
      </c>
      <c r="N338">
        <v>0.99628678142753602</v>
      </c>
      <c r="O338">
        <v>-11.730993781249801</v>
      </c>
      <c r="P338">
        <v>1676.2533088830501</v>
      </c>
      <c r="Q338">
        <v>-6.9983419087575804E-3</v>
      </c>
      <c r="R338">
        <v>0.99441617661944404</v>
      </c>
      <c r="T338" t="str">
        <f t="shared" si="21"/>
        <v/>
      </c>
      <c r="U338" t="str">
        <f t="shared" si="22"/>
        <v/>
      </c>
      <c r="V338" t="str">
        <f t="shared" si="23"/>
        <v/>
      </c>
      <c r="W338" t="str">
        <f t="shared" si="24"/>
        <v/>
      </c>
    </row>
    <row r="339" spans="2:23" x14ac:dyDescent="0.25">
      <c r="B339" t="s">
        <v>609</v>
      </c>
      <c r="C339">
        <v>-11.7211595970088</v>
      </c>
      <c r="D339">
        <v>1674.54353664272</v>
      </c>
      <c r="E339">
        <v>-6.9996147251617001E-3</v>
      </c>
      <c r="F339">
        <v>0.99441516108376005</v>
      </c>
      <c r="G339" t="s">
        <v>169</v>
      </c>
      <c r="H339" t="s">
        <v>169</v>
      </c>
      <c r="I339" t="s">
        <v>169</v>
      </c>
      <c r="J339" t="s">
        <v>169</v>
      </c>
      <c r="K339">
        <v>-12.862726216712</v>
      </c>
      <c r="L339">
        <v>2763.8915974368501</v>
      </c>
      <c r="M339">
        <v>-4.6538461308108202E-3</v>
      </c>
      <c r="N339">
        <v>0.99628678142753602</v>
      </c>
      <c r="O339">
        <v>-11.730993781249801</v>
      </c>
      <c r="P339">
        <v>1676.2533088830601</v>
      </c>
      <c r="Q339">
        <v>-6.9983419087575596E-3</v>
      </c>
      <c r="R339">
        <v>0.99441617661944404</v>
      </c>
      <c r="T339" t="str">
        <f t="shared" si="21"/>
        <v/>
      </c>
      <c r="U339" t="str">
        <f t="shared" si="22"/>
        <v/>
      </c>
      <c r="V339" t="str">
        <f t="shared" si="23"/>
        <v/>
      </c>
      <c r="W339" t="str">
        <f t="shared" si="24"/>
        <v/>
      </c>
    </row>
    <row r="340" spans="2:23" x14ac:dyDescent="0.25">
      <c r="B340" t="s">
        <v>610</v>
      </c>
      <c r="C340">
        <v>-11.7211595970087</v>
      </c>
      <c r="D340">
        <v>1674.54353664272</v>
      </c>
      <c r="E340">
        <v>-6.9996147251617097E-3</v>
      </c>
      <c r="F340">
        <v>0.99441516108376005</v>
      </c>
      <c r="G340" t="s">
        <v>169</v>
      </c>
      <c r="H340" t="s">
        <v>169</v>
      </c>
      <c r="I340" t="s">
        <v>169</v>
      </c>
      <c r="J340" t="s">
        <v>169</v>
      </c>
      <c r="K340">
        <v>-12.862726216712</v>
      </c>
      <c r="L340">
        <v>2763.8915974368501</v>
      </c>
      <c r="M340">
        <v>-4.6538461308108202E-3</v>
      </c>
      <c r="N340">
        <v>0.99628678142753602</v>
      </c>
      <c r="O340">
        <v>-11.730993781249801</v>
      </c>
      <c r="P340">
        <v>1676.2533088830601</v>
      </c>
      <c r="Q340">
        <v>-6.9983419087575501E-3</v>
      </c>
      <c r="R340">
        <v>0.99441617661944404</v>
      </c>
      <c r="T340" t="str">
        <f t="shared" si="21"/>
        <v/>
      </c>
      <c r="U340" t="str">
        <f t="shared" si="22"/>
        <v/>
      </c>
      <c r="V340" t="str">
        <f t="shared" si="23"/>
        <v/>
      </c>
      <c r="W340" t="str">
        <f t="shared" si="24"/>
        <v/>
      </c>
    </row>
    <row r="341" spans="2:23" x14ac:dyDescent="0.25">
      <c r="B341" t="s">
        <v>611</v>
      </c>
      <c r="C341">
        <v>-11.7211595970087</v>
      </c>
      <c r="D341">
        <v>1674.54353664272</v>
      </c>
      <c r="E341">
        <v>-6.9996147251617201E-3</v>
      </c>
      <c r="F341">
        <v>0.99441516108376005</v>
      </c>
      <c r="G341" t="s">
        <v>169</v>
      </c>
      <c r="H341" t="s">
        <v>169</v>
      </c>
      <c r="I341" t="s">
        <v>169</v>
      </c>
      <c r="J341" t="s">
        <v>169</v>
      </c>
      <c r="K341">
        <v>-12.862726216712</v>
      </c>
      <c r="L341">
        <v>2763.8915974368501</v>
      </c>
      <c r="M341">
        <v>-4.6538461308108202E-3</v>
      </c>
      <c r="N341">
        <v>0.99628678142753602</v>
      </c>
      <c r="O341">
        <v>-11.730993781249801</v>
      </c>
      <c r="P341">
        <v>1676.2533088830701</v>
      </c>
      <c r="Q341">
        <v>-6.9983419087575301E-3</v>
      </c>
      <c r="R341">
        <v>0.99441617661944404</v>
      </c>
      <c r="T341" t="str">
        <f t="shared" si="21"/>
        <v/>
      </c>
      <c r="U341" t="str">
        <f t="shared" si="22"/>
        <v/>
      </c>
      <c r="V341" t="str">
        <f t="shared" si="23"/>
        <v/>
      </c>
      <c r="W341" t="str">
        <f t="shared" si="24"/>
        <v/>
      </c>
    </row>
    <row r="342" spans="2:23" x14ac:dyDescent="0.25">
      <c r="B342" t="s">
        <v>612</v>
      </c>
      <c r="C342">
        <v>-11.7211595970087</v>
      </c>
      <c r="D342">
        <v>1674.54353664272</v>
      </c>
      <c r="E342">
        <v>-6.9996147251617097E-3</v>
      </c>
      <c r="F342">
        <v>0.99441516108376005</v>
      </c>
      <c r="G342" t="s">
        <v>169</v>
      </c>
      <c r="H342" t="s">
        <v>169</v>
      </c>
      <c r="I342" t="s">
        <v>169</v>
      </c>
      <c r="J342" t="s">
        <v>169</v>
      </c>
      <c r="K342">
        <v>-12.862726216712</v>
      </c>
      <c r="L342">
        <v>2763.8915974368501</v>
      </c>
      <c r="M342">
        <v>-4.6538461308108202E-3</v>
      </c>
      <c r="N342">
        <v>0.99628678142753602</v>
      </c>
      <c r="O342">
        <v>-11.730993781249801</v>
      </c>
      <c r="P342">
        <v>1676.2533088830701</v>
      </c>
      <c r="Q342">
        <v>-6.9983419087575197E-3</v>
      </c>
      <c r="R342">
        <v>0.99441617661944404</v>
      </c>
      <c r="T342" t="str">
        <f t="shared" si="21"/>
        <v/>
      </c>
      <c r="U342" t="str">
        <f t="shared" si="22"/>
        <v/>
      </c>
      <c r="V342" t="str">
        <f t="shared" si="23"/>
        <v/>
      </c>
      <c r="W342" t="str">
        <f t="shared" si="24"/>
        <v/>
      </c>
    </row>
    <row r="343" spans="2:23" x14ac:dyDescent="0.25">
      <c r="B343" t="s">
        <v>613</v>
      </c>
      <c r="C343">
        <v>-11.7211595970088</v>
      </c>
      <c r="D343">
        <v>1674.54353664273</v>
      </c>
      <c r="E343">
        <v>-6.9996147251616897E-3</v>
      </c>
      <c r="F343">
        <v>0.99441516108376005</v>
      </c>
      <c r="G343" t="s">
        <v>169</v>
      </c>
      <c r="H343" t="s">
        <v>169</v>
      </c>
      <c r="I343" t="s">
        <v>169</v>
      </c>
      <c r="J343" t="s">
        <v>169</v>
      </c>
      <c r="K343">
        <v>-12.862726216712</v>
      </c>
      <c r="L343">
        <v>2763.8915974368601</v>
      </c>
      <c r="M343">
        <v>-4.6538461308108098E-3</v>
      </c>
      <c r="N343">
        <v>0.99628678142753602</v>
      </c>
      <c r="O343">
        <v>-11.730993781249801</v>
      </c>
      <c r="P343">
        <v>1676.2533088830701</v>
      </c>
      <c r="Q343">
        <v>-6.9983419087575197E-3</v>
      </c>
      <c r="R343">
        <v>0.99441617661944404</v>
      </c>
      <c r="T343" t="str">
        <f t="shared" si="21"/>
        <v/>
      </c>
      <c r="U343" t="str">
        <f t="shared" si="22"/>
        <v/>
      </c>
      <c r="V343" t="str">
        <f t="shared" si="23"/>
        <v/>
      </c>
      <c r="W343" t="str">
        <f t="shared" si="24"/>
        <v/>
      </c>
    </row>
    <row r="344" spans="2:23" x14ac:dyDescent="0.25">
      <c r="B344" t="s">
        <v>614</v>
      </c>
      <c r="C344">
        <v>-11.7211595970088</v>
      </c>
      <c r="D344">
        <v>1674.54353664273</v>
      </c>
      <c r="E344">
        <v>-6.9996147251616897E-3</v>
      </c>
      <c r="F344">
        <v>0.99441516108376005</v>
      </c>
      <c r="G344" t="s">
        <v>169</v>
      </c>
      <c r="H344" t="s">
        <v>169</v>
      </c>
      <c r="I344" t="s">
        <v>169</v>
      </c>
      <c r="J344" t="s">
        <v>169</v>
      </c>
      <c r="K344">
        <v>-12.862726216712</v>
      </c>
      <c r="L344">
        <v>2763.8915974368301</v>
      </c>
      <c r="M344">
        <v>-4.6538461308108497E-3</v>
      </c>
      <c r="N344">
        <v>0.99628678142753602</v>
      </c>
      <c r="O344">
        <v>-11.730993781249801</v>
      </c>
      <c r="P344">
        <v>1676.2533088830501</v>
      </c>
      <c r="Q344">
        <v>-6.99834190875757E-3</v>
      </c>
      <c r="R344">
        <v>0.99441617661944404</v>
      </c>
      <c r="T344" t="str">
        <f t="shared" si="21"/>
        <v/>
      </c>
      <c r="U344" t="str">
        <f t="shared" si="22"/>
        <v/>
      </c>
      <c r="V344" t="str">
        <f t="shared" si="23"/>
        <v/>
      </c>
      <c r="W344" t="str">
        <f t="shared" si="24"/>
        <v/>
      </c>
    </row>
    <row r="345" spans="2:23" x14ac:dyDescent="0.25">
      <c r="B345" t="s">
        <v>615</v>
      </c>
      <c r="C345">
        <v>-11.7211595970088</v>
      </c>
      <c r="D345">
        <v>1674.54353664273</v>
      </c>
      <c r="E345">
        <v>-6.9996147251616897E-3</v>
      </c>
      <c r="F345">
        <v>0.99441516108376005</v>
      </c>
      <c r="G345" t="s">
        <v>169</v>
      </c>
      <c r="H345" t="s">
        <v>169</v>
      </c>
      <c r="I345" t="s">
        <v>169</v>
      </c>
      <c r="J345" t="s">
        <v>169</v>
      </c>
      <c r="K345">
        <v>-12.862726216712</v>
      </c>
      <c r="L345">
        <v>2763.8915974368601</v>
      </c>
      <c r="M345">
        <v>-4.6538461308108098E-3</v>
      </c>
      <c r="N345">
        <v>0.99628678142753602</v>
      </c>
      <c r="O345">
        <v>-11.730993781249801</v>
      </c>
      <c r="P345">
        <v>1676.2533088830601</v>
      </c>
      <c r="Q345">
        <v>-6.9983419087575501E-3</v>
      </c>
      <c r="R345">
        <v>0.99441617661944404</v>
      </c>
      <c r="T345" t="str">
        <f t="shared" si="21"/>
        <v/>
      </c>
      <c r="U345" t="str">
        <f t="shared" si="22"/>
        <v/>
      </c>
      <c r="V345" t="str">
        <f t="shared" si="23"/>
        <v/>
      </c>
      <c r="W345" t="str">
        <f t="shared" si="24"/>
        <v/>
      </c>
    </row>
    <row r="346" spans="2:23" x14ac:dyDescent="0.25">
      <c r="B346" t="s">
        <v>616</v>
      </c>
      <c r="C346">
        <v>-11.7211595970088</v>
      </c>
      <c r="D346">
        <v>1674.54353664273</v>
      </c>
      <c r="E346">
        <v>-6.9996147251616802E-3</v>
      </c>
      <c r="F346">
        <v>0.99441516108376005</v>
      </c>
      <c r="G346" t="s">
        <v>169</v>
      </c>
      <c r="H346" t="s">
        <v>169</v>
      </c>
      <c r="I346" t="s">
        <v>169</v>
      </c>
      <c r="J346" t="s">
        <v>169</v>
      </c>
      <c r="K346">
        <v>-12.862726216712</v>
      </c>
      <c r="L346">
        <v>2763.8915974368501</v>
      </c>
      <c r="M346">
        <v>-4.6538461308108202E-3</v>
      </c>
      <c r="N346">
        <v>0.99628678142753602</v>
      </c>
      <c r="O346">
        <v>-11.730993781249801</v>
      </c>
      <c r="P346">
        <v>1676.2533088830601</v>
      </c>
      <c r="Q346">
        <v>-6.9983419087575501E-3</v>
      </c>
      <c r="R346">
        <v>0.99441617661944404</v>
      </c>
      <c r="T346" t="str">
        <f t="shared" si="21"/>
        <v/>
      </c>
      <c r="U346" t="str">
        <f t="shared" si="22"/>
        <v/>
      </c>
      <c r="V346" t="str">
        <f t="shared" si="23"/>
        <v/>
      </c>
      <c r="W346" t="str">
        <f t="shared" si="24"/>
        <v/>
      </c>
    </row>
    <row r="347" spans="2:23" x14ac:dyDescent="0.25">
      <c r="B347" t="s">
        <v>617</v>
      </c>
      <c r="C347">
        <v>-11.7211595970088</v>
      </c>
      <c r="D347">
        <v>1674.54353664273</v>
      </c>
      <c r="E347">
        <v>-6.9996147251616897E-3</v>
      </c>
      <c r="F347">
        <v>0.99441516108376005</v>
      </c>
      <c r="G347" t="s">
        <v>169</v>
      </c>
      <c r="H347" t="s">
        <v>169</v>
      </c>
      <c r="I347" t="s">
        <v>169</v>
      </c>
      <c r="J347" t="s">
        <v>169</v>
      </c>
      <c r="K347">
        <v>-12.862726216712</v>
      </c>
      <c r="L347">
        <v>2763.8915974368701</v>
      </c>
      <c r="M347">
        <v>-4.6538461308107898E-3</v>
      </c>
      <c r="N347">
        <v>0.99628678142753602</v>
      </c>
      <c r="O347">
        <v>-11.730993781249801</v>
      </c>
      <c r="P347">
        <v>1676.2533088830501</v>
      </c>
      <c r="Q347">
        <v>-6.99834190875757E-3</v>
      </c>
      <c r="R347">
        <v>0.99441617661944404</v>
      </c>
      <c r="T347" t="str">
        <f t="shared" si="21"/>
        <v/>
      </c>
      <c r="U347" t="str">
        <f t="shared" si="22"/>
        <v/>
      </c>
      <c r="V347" t="str">
        <f t="shared" si="23"/>
        <v/>
      </c>
      <c r="W347" t="str">
        <f t="shared" si="24"/>
        <v/>
      </c>
    </row>
    <row r="348" spans="2:23" x14ac:dyDescent="0.25">
      <c r="B348" t="s">
        <v>618</v>
      </c>
      <c r="C348">
        <v>-11.7211595970088</v>
      </c>
      <c r="D348">
        <v>1674.54353664273</v>
      </c>
      <c r="E348">
        <v>-6.9996147251616802E-3</v>
      </c>
      <c r="F348">
        <v>0.99441516108376005</v>
      </c>
      <c r="G348" t="s">
        <v>169</v>
      </c>
      <c r="H348" t="s">
        <v>169</v>
      </c>
      <c r="I348" t="s">
        <v>169</v>
      </c>
      <c r="J348" t="s">
        <v>169</v>
      </c>
      <c r="K348">
        <v>-12.862726216712</v>
      </c>
      <c r="L348">
        <v>2763.8915974368501</v>
      </c>
      <c r="M348">
        <v>-4.6538461308108202E-3</v>
      </c>
      <c r="N348">
        <v>0.99628678142753602</v>
      </c>
      <c r="O348">
        <v>-11.730993781249801</v>
      </c>
      <c r="P348">
        <v>1676.2533088830601</v>
      </c>
      <c r="Q348">
        <v>-6.9983419087575501E-3</v>
      </c>
      <c r="R348">
        <v>0.99441617661944404</v>
      </c>
      <c r="T348" t="str">
        <f t="shared" si="21"/>
        <v/>
      </c>
      <c r="U348" t="str">
        <f t="shared" si="22"/>
        <v/>
      </c>
      <c r="V348" t="str">
        <f t="shared" si="23"/>
        <v/>
      </c>
      <c r="W348" t="str">
        <f t="shared" si="24"/>
        <v/>
      </c>
    </row>
    <row r="349" spans="2:23" x14ac:dyDescent="0.25">
      <c r="B349" t="s">
        <v>619</v>
      </c>
      <c r="C349">
        <v>-11.7211595970088</v>
      </c>
      <c r="D349">
        <v>1674.54353664272</v>
      </c>
      <c r="E349">
        <v>-6.9996147251617001E-3</v>
      </c>
      <c r="F349">
        <v>0.99441516108376005</v>
      </c>
      <c r="G349" t="s">
        <v>169</v>
      </c>
      <c r="H349" t="s">
        <v>169</v>
      </c>
      <c r="I349" t="s">
        <v>169</v>
      </c>
      <c r="J349" t="s">
        <v>169</v>
      </c>
      <c r="K349">
        <v>-12.862726216712</v>
      </c>
      <c r="L349">
        <v>2763.8915974368201</v>
      </c>
      <c r="M349">
        <v>-4.6538461308108601E-3</v>
      </c>
      <c r="N349">
        <v>0.99628678142753602</v>
      </c>
      <c r="O349">
        <v>-11.730993781249801</v>
      </c>
      <c r="P349">
        <v>1676.2533088830601</v>
      </c>
      <c r="Q349">
        <v>-6.9983419087575501E-3</v>
      </c>
      <c r="R349">
        <v>0.99441617661944404</v>
      </c>
      <c r="T349" t="str">
        <f t="shared" si="21"/>
        <v/>
      </c>
      <c r="U349" t="str">
        <f t="shared" si="22"/>
        <v/>
      </c>
      <c r="V349" t="str">
        <f t="shared" si="23"/>
        <v/>
      </c>
      <c r="W349" t="str">
        <f t="shared" si="24"/>
        <v/>
      </c>
    </row>
    <row r="350" spans="2:23" x14ac:dyDescent="0.25">
      <c r="B350" t="s">
        <v>620</v>
      </c>
      <c r="C350">
        <v>-11.7211595970088</v>
      </c>
      <c r="D350">
        <v>1674.54353664272</v>
      </c>
      <c r="E350">
        <v>-6.9996147251617097E-3</v>
      </c>
      <c r="F350">
        <v>0.99441516108376005</v>
      </c>
      <c r="G350" t="s">
        <v>169</v>
      </c>
      <c r="H350" t="s">
        <v>169</v>
      </c>
      <c r="I350" t="s">
        <v>169</v>
      </c>
      <c r="J350" t="s">
        <v>169</v>
      </c>
      <c r="K350">
        <v>-12.862726216712</v>
      </c>
      <c r="L350">
        <v>2763.8915974368601</v>
      </c>
      <c r="M350">
        <v>-4.6538461308108098E-3</v>
      </c>
      <c r="N350">
        <v>0.99628678142753602</v>
      </c>
      <c r="O350">
        <v>-11.730993781249801</v>
      </c>
      <c r="P350">
        <v>1676.2533088830601</v>
      </c>
      <c r="Q350">
        <v>-6.9983419087575501E-3</v>
      </c>
      <c r="R350">
        <v>0.99441617661944404</v>
      </c>
      <c r="T350" t="str">
        <f t="shared" si="21"/>
        <v/>
      </c>
      <c r="U350" t="str">
        <f t="shared" si="22"/>
        <v/>
      </c>
      <c r="V350" t="str">
        <f t="shared" si="23"/>
        <v/>
      </c>
      <c r="W350" t="str">
        <f t="shared" si="24"/>
        <v/>
      </c>
    </row>
    <row r="351" spans="2:23" x14ac:dyDescent="0.25">
      <c r="B351" t="s">
        <v>621</v>
      </c>
      <c r="C351">
        <v>-11.7211595970088</v>
      </c>
      <c r="D351">
        <v>1674.54353664272</v>
      </c>
      <c r="E351">
        <v>-6.9996147251616897E-3</v>
      </c>
      <c r="F351">
        <v>0.99441516108376005</v>
      </c>
      <c r="G351" t="s">
        <v>169</v>
      </c>
      <c r="H351" t="s">
        <v>169</v>
      </c>
      <c r="I351" t="s">
        <v>169</v>
      </c>
      <c r="J351" t="s">
        <v>169</v>
      </c>
      <c r="K351">
        <v>-12.862726216712</v>
      </c>
      <c r="L351">
        <v>2763.8915974368601</v>
      </c>
      <c r="M351">
        <v>-4.6538461308108098E-3</v>
      </c>
      <c r="N351">
        <v>0.99628678142753602</v>
      </c>
      <c r="O351">
        <v>-11.730993781249801</v>
      </c>
      <c r="P351">
        <v>1676.2533088830601</v>
      </c>
      <c r="Q351">
        <v>-6.99834190875757E-3</v>
      </c>
      <c r="R351">
        <v>0.99441617661944404</v>
      </c>
      <c r="T351" t="str">
        <f t="shared" si="21"/>
        <v/>
      </c>
      <c r="U351" t="str">
        <f t="shared" si="22"/>
        <v/>
      </c>
      <c r="V351" t="str">
        <f t="shared" si="23"/>
        <v/>
      </c>
      <c r="W351" t="str">
        <f t="shared" si="24"/>
        <v/>
      </c>
    </row>
    <row r="352" spans="2:23" x14ac:dyDescent="0.25">
      <c r="B352" t="s">
        <v>622</v>
      </c>
      <c r="C352">
        <v>-11.7211595970088</v>
      </c>
      <c r="D352">
        <v>1674.54353664272</v>
      </c>
      <c r="E352">
        <v>-6.9996147251617001E-3</v>
      </c>
      <c r="F352">
        <v>0.99441516108376005</v>
      </c>
      <c r="G352" t="s">
        <v>169</v>
      </c>
      <c r="H352" t="s">
        <v>169</v>
      </c>
      <c r="I352" t="s">
        <v>169</v>
      </c>
      <c r="J352" t="s">
        <v>169</v>
      </c>
      <c r="K352">
        <v>-12.862726216712</v>
      </c>
      <c r="L352">
        <v>2763.8915974368501</v>
      </c>
      <c r="M352">
        <v>-4.6538461308108202E-3</v>
      </c>
      <c r="N352">
        <v>0.99628678142753602</v>
      </c>
      <c r="O352">
        <v>-11.730993781249801</v>
      </c>
      <c r="P352">
        <v>1676.2533088830601</v>
      </c>
      <c r="Q352">
        <v>-6.9983419087575501E-3</v>
      </c>
      <c r="R352">
        <v>0.99441617661944404</v>
      </c>
      <c r="T352" t="str">
        <f t="shared" si="21"/>
        <v/>
      </c>
      <c r="U352" t="str">
        <f t="shared" si="22"/>
        <v/>
      </c>
      <c r="V352" t="str">
        <f t="shared" si="23"/>
        <v/>
      </c>
      <c r="W352" t="str">
        <f t="shared" si="24"/>
        <v/>
      </c>
    </row>
    <row r="353" spans="2:23" x14ac:dyDescent="0.25">
      <c r="B353" t="s">
        <v>623</v>
      </c>
      <c r="C353">
        <v>-11.7211595970088</v>
      </c>
      <c r="D353">
        <v>1674.54353664273</v>
      </c>
      <c r="E353">
        <v>-6.9996147251616897E-3</v>
      </c>
      <c r="F353">
        <v>0.99441516108376005</v>
      </c>
      <c r="G353" t="s">
        <v>169</v>
      </c>
      <c r="H353" t="s">
        <v>169</v>
      </c>
      <c r="I353" t="s">
        <v>169</v>
      </c>
      <c r="J353" t="s">
        <v>169</v>
      </c>
      <c r="K353">
        <v>-12.862726216712</v>
      </c>
      <c r="L353">
        <v>2763.8915974368701</v>
      </c>
      <c r="M353">
        <v>-4.6538461308108002E-3</v>
      </c>
      <c r="N353">
        <v>0.99628678142753602</v>
      </c>
      <c r="O353">
        <v>-11.730993781249801</v>
      </c>
      <c r="P353">
        <v>1676.2533088830601</v>
      </c>
      <c r="Q353">
        <v>-6.9983419087575396E-3</v>
      </c>
      <c r="R353">
        <v>0.99441617661944404</v>
      </c>
      <c r="T353" t="str">
        <f t="shared" si="21"/>
        <v/>
      </c>
      <c r="U353" t="str">
        <f t="shared" si="22"/>
        <v/>
      </c>
      <c r="V353" t="str">
        <f t="shared" si="23"/>
        <v/>
      </c>
      <c r="W353" t="str">
        <f t="shared" si="24"/>
        <v/>
      </c>
    </row>
    <row r="354" spans="2:23" x14ac:dyDescent="0.25">
      <c r="B354" t="s">
        <v>624</v>
      </c>
      <c r="C354">
        <v>-11.7211595970088</v>
      </c>
      <c r="D354">
        <v>1674.54353664272</v>
      </c>
      <c r="E354">
        <v>-6.9996147251616897E-3</v>
      </c>
      <c r="F354">
        <v>0.99441516108376005</v>
      </c>
      <c r="G354" t="s">
        <v>169</v>
      </c>
      <c r="H354" t="s">
        <v>169</v>
      </c>
      <c r="I354" t="s">
        <v>169</v>
      </c>
      <c r="J354" t="s">
        <v>169</v>
      </c>
      <c r="K354">
        <v>-12.862726216712</v>
      </c>
      <c r="L354">
        <v>2763.8915974368501</v>
      </c>
      <c r="M354">
        <v>-4.6538461308108202E-3</v>
      </c>
      <c r="N354">
        <v>0.99628678142753602</v>
      </c>
      <c r="O354">
        <v>-11.730993781249801</v>
      </c>
      <c r="P354">
        <v>1676.2533088830601</v>
      </c>
      <c r="Q354">
        <v>-6.9983419087575596E-3</v>
      </c>
      <c r="R354">
        <v>0.99441617661944404</v>
      </c>
      <c r="T354" t="str">
        <f t="shared" ref="T354:T385" si="25">IF(B354&lt;0.001,"***",IF(B354&lt;0.01,"**",IF(B354&lt;0.05,"*",IF(B354&lt;0.1,"^",""))))</f>
        <v/>
      </c>
      <c r="U354" t="str">
        <f t="shared" si="22"/>
        <v/>
      </c>
      <c r="V354" t="str">
        <f t="shared" si="23"/>
        <v/>
      </c>
      <c r="W354" t="str">
        <f t="shared" si="24"/>
        <v/>
      </c>
    </row>
    <row r="355" spans="2:23" x14ac:dyDescent="0.25">
      <c r="B355" t="s">
        <v>625</v>
      </c>
      <c r="C355">
        <v>-11.7211595970087</v>
      </c>
      <c r="D355">
        <v>1674.54353664271</v>
      </c>
      <c r="E355">
        <v>-6.99961472516174E-3</v>
      </c>
      <c r="F355">
        <v>0.99441516108376005</v>
      </c>
      <c r="G355" t="s">
        <v>169</v>
      </c>
      <c r="H355" t="s">
        <v>169</v>
      </c>
      <c r="I355" t="s">
        <v>169</v>
      </c>
      <c r="J355" t="s">
        <v>169</v>
      </c>
      <c r="K355">
        <v>-12.862726216712</v>
      </c>
      <c r="L355">
        <v>2763.8915974368601</v>
      </c>
      <c r="M355">
        <v>-4.6538461308108098E-3</v>
      </c>
      <c r="N355">
        <v>0.99628678142753602</v>
      </c>
      <c r="O355">
        <v>-11.730993781249801</v>
      </c>
      <c r="P355">
        <v>1676.2533088830601</v>
      </c>
      <c r="Q355">
        <v>-6.9983419087575596E-3</v>
      </c>
      <c r="R355">
        <v>0.99441617661944404</v>
      </c>
      <c r="T355" t="str">
        <f t="shared" si="25"/>
        <v/>
      </c>
      <c r="U355" t="str">
        <f t="shared" si="22"/>
        <v/>
      </c>
      <c r="V355" t="str">
        <f t="shared" si="23"/>
        <v/>
      </c>
      <c r="W355" t="str">
        <f t="shared" si="24"/>
        <v/>
      </c>
    </row>
    <row r="356" spans="2:23" x14ac:dyDescent="0.25">
      <c r="B356" t="s">
        <v>626</v>
      </c>
      <c r="C356">
        <v>-11.7211595970087</v>
      </c>
      <c r="D356">
        <v>1674.54353664272</v>
      </c>
      <c r="E356">
        <v>-6.9996147251617201E-3</v>
      </c>
      <c r="F356">
        <v>0.99441516108376005</v>
      </c>
      <c r="G356" t="s">
        <v>169</v>
      </c>
      <c r="H356" t="s">
        <v>169</v>
      </c>
      <c r="I356" t="s">
        <v>169</v>
      </c>
      <c r="J356" t="s">
        <v>169</v>
      </c>
      <c r="K356">
        <v>-12.862726216712</v>
      </c>
      <c r="L356">
        <v>2763.8915974368501</v>
      </c>
      <c r="M356">
        <v>-4.6538461308108297E-3</v>
      </c>
      <c r="N356">
        <v>0.99628678142753602</v>
      </c>
      <c r="O356">
        <v>-11.730993781249801</v>
      </c>
      <c r="P356">
        <v>1676.2533088830601</v>
      </c>
      <c r="Q356">
        <v>-6.9983419087575301E-3</v>
      </c>
      <c r="R356">
        <v>0.99441617661944404</v>
      </c>
      <c r="T356" t="str">
        <f t="shared" si="25"/>
        <v/>
      </c>
      <c r="U356" t="str">
        <f t="shared" si="22"/>
        <v/>
      </c>
      <c r="V356" t="str">
        <f t="shared" si="23"/>
        <v/>
      </c>
      <c r="W356" t="str">
        <f t="shared" si="24"/>
        <v/>
      </c>
    </row>
    <row r="357" spans="2:23" x14ac:dyDescent="0.25">
      <c r="B357" t="s">
        <v>627</v>
      </c>
      <c r="C357">
        <v>-11.7211595970088</v>
      </c>
      <c r="D357">
        <v>1674.54353664273</v>
      </c>
      <c r="E357">
        <v>-6.9996147251616802E-3</v>
      </c>
      <c r="F357">
        <v>0.99441516108376005</v>
      </c>
      <c r="G357" t="s">
        <v>169</v>
      </c>
      <c r="H357" t="s">
        <v>169</v>
      </c>
      <c r="I357" t="s">
        <v>169</v>
      </c>
      <c r="J357" t="s">
        <v>169</v>
      </c>
      <c r="K357">
        <v>-12.862726216712</v>
      </c>
      <c r="L357">
        <v>2763.8915974368501</v>
      </c>
      <c r="M357">
        <v>-4.6538461308108202E-3</v>
      </c>
      <c r="N357">
        <v>0.99628678142753602</v>
      </c>
      <c r="O357">
        <v>-11.730993781249801</v>
      </c>
      <c r="P357">
        <v>1676.2533088830601</v>
      </c>
      <c r="Q357">
        <v>-6.9983419087575596E-3</v>
      </c>
      <c r="R357">
        <v>0.99441617661944404</v>
      </c>
      <c r="T357" t="str">
        <f t="shared" si="25"/>
        <v/>
      </c>
      <c r="U357" t="str">
        <f t="shared" si="22"/>
        <v/>
      </c>
      <c r="V357" t="str">
        <f t="shared" si="23"/>
        <v/>
      </c>
      <c r="W357" t="str">
        <f t="shared" si="24"/>
        <v/>
      </c>
    </row>
    <row r="358" spans="2:23" x14ac:dyDescent="0.25">
      <c r="B358" t="s">
        <v>628</v>
      </c>
      <c r="C358">
        <v>-11.7211595970087</v>
      </c>
      <c r="D358">
        <v>1674.54353664271</v>
      </c>
      <c r="E358">
        <v>-6.9996147251617296E-3</v>
      </c>
      <c r="F358">
        <v>0.99441516108376005</v>
      </c>
      <c r="G358" t="s">
        <v>169</v>
      </c>
      <c r="H358" t="s">
        <v>169</v>
      </c>
      <c r="I358" t="s">
        <v>169</v>
      </c>
      <c r="J358" t="s">
        <v>169</v>
      </c>
      <c r="K358">
        <v>-12.862726216712</v>
      </c>
      <c r="L358">
        <v>2763.8915974368601</v>
      </c>
      <c r="M358">
        <v>-4.6538461308108098E-3</v>
      </c>
      <c r="N358">
        <v>0.99628678142753602</v>
      </c>
      <c r="O358">
        <v>-11.730993781249801</v>
      </c>
      <c r="P358">
        <v>1676.2533088830601</v>
      </c>
      <c r="Q358">
        <v>-6.9983419087575396E-3</v>
      </c>
      <c r="R358">
        <v>0.99441617661944404</v>
      </c>
      <c r="T358" t="str">
        <f t="shared" si="25"/>
        <v/>
      </c>
      <c r="U358" t="str">
        <f t="shared" si="22"/>
        <v/>
      </c>
      <c r="V358" t="str">
        <f t="shared" si="23"/>
        <v/>
      </c>
      <c r="W358" t="str">
        <f t="shared" si="24"/>
        <v/>
      </c>
    </row>
    <row r="359" spans="2:23" x14ac:dyDescent="0.25">
      <c r="B359" t="s">
        <v>629</v>
      </c>
      <c r="C359">
        <v>-11.7211595970088</v>
      </c>
      <c r="D359">
        <v>1674.54353664272</v>
      </c>
      <c r="E359">
        <v>-6.9996147251617001E-3</v>
      </c>
      <c r="F359">
        <v>0.99441516108376005</v>
      </c>
      <c r="G359" t="s">
        <v>169</v>
      </c>
      <c r="H359" t="s">
        <v>169</v>
      </c>
      <c r="I359" t="s">
        <v>169</v>
      </c>
      <c r="J359" t="s">
        <v>169</v>
      </c>
      <c r="K359">
        <v>-12.862726216712</v>
      </c>
      <c r="L359">
        <v>2763.8915974368601</v>
      </c>
      <c r="M359">
        <v>-4.6538461308108202E-3</v>
      </c>
      <c r="N359">
        <v>0.99628678142753602</v>
      </c>
      <c r="O359">
        <v>-11.730993781249801</v>
      </c>
      <c r="P359">
        <v>1676.2533088830601</v>
      </c>
      <c r="Q359">
        <v>-6.9983419087575396E-3</v>
      </c>
      <c r="R359">
        <v>0.99441617661944404</v>
      </c>
      <c r="T359" t="str">
        <f t="shared" si="25"/>
        <v/>
      </c>
      <c r="U359" t="str">
        <f t="shared" si="22"/>
        <v/>
      </c>
      <c r="V359" t="str">
        <f t="shared" si="23"/>
        <v/>
      </c>
      <c r="W359" t="str">
        <f t="shared" si="24"/>
        <v/>
      </c>
    </row>
    <row r="360" spans="2:23" x14ac:dyDescent="0.25">
      <c r="B360" t="s">
        <v>630</v>
      </c>
      <c r="C360">
        <v>-11.7211595970088</v>
      </c>
      <c r="D360">
        <v>1674.54353664272</v>
      </c>
      <c r="E360">
        <v>-6.9996147251617097E-3</v>
      </c>
      <c r="F360">
        <v>0.99441516108376005</v>
      </c>
      <c r="G360" t="s">
        <v>169</v>
      </c>
      <c r="H360" t="s">
        <v>169</v>
      </c>
      <c r="I360" t="s">
        <v>169</v>
      </c>
      <c r="J360" t="s">
        <v>169</v>
      </c>
      <c r="K360">
        <v>-12.862726216712</v>
      </c>
      <c r="L360">
        <v>2763.8915974368701</v>
      </c>
      <c r="M360">
        <v>-4.6538461308108002E-3</v>
      </c>
      <c r="N360">
        <v>0.99628678142753602</v>
      </c>
      <c r="O360">
        <v>-11.730993781249801</v>
      </c>
      <c r="P360">
        <v>1676.2533088830601</v>
      </c>
      <c r="Q360">
        <v>-6.9983419087575396E-3</v>
      </c>
      <c r="R360">
        <v>0.99441617661944404</v>
      </c>
      <c r="T360" t="str">
        <f t="shared" si="25"/>
        <v/>
      </c>
      <c r="U360" t="str">
        <f t="shared" si="22"/>
        <v/>
      </c>
      <c r="V360" t="str">
        <f t="shared" si="23"/>
        <v/>
      </c>
      <c r="W360" t="str">
        <f t="shared" si="24"/>
        <v/>
      </c>
    </row>
    <row r="361" spans="2:23" x14ac:dyDescent="0.25">
      <c r="B361" t="s">
        <v>631</v>
      </c>
      <c r="C361">
        <v>-11.7211595970088</v>
      </c>
      <c r="D361">
        <v>1674.54353664273</v>
      </c>
      <c r="E361">
        <v>-6.9996147251616802E-3</v>
      </c>
      <c r="F361">
        <v>0.99441516108376005</v>
      </c>
      <c r="G361" t="s">
        <v>169</v>
      </c>
      <c r="H361" t="s">
        <v>169</v>
      </c>
      <c r="I361" t="s">
        <v>169</v>
      </c>
      <c r="J361" t="s">
        <v>169</v>
      </c>
      <c r="K361">
        <v>-12.862726216712</v>
      </c>
      <c r="L361">
        <v>2763.8915974368501</v>
      </c>
      <c r="M361">
        <v>-4.6538461308108202E-3</v>
      </c>
      <c r="N361">
        <v>0.99628678142753602</v>
      </c>
      <c r="O361">
        <v>-11.730993781249801</v>
      </c>
      <c r="P361">
        <v>1676.2533088830601</v>
      </c>
      <c r="Q361">
        <v>-6.9983419087575501E-3</v>
      </c>
      <c r="R361">
        <v>0.99441617661944404</v>
      </c>
      <c r="T361" t="str">
        <f t="shared" si="25"/>
        <v/>
      </c>
      <c r="U361" t="str">
        <f t="shared" si="22"/>
        <v/>
      </c>
      <c r="V361" t="str">
        <f t="shared" si="23"/>
        <v/>
      </c>
      <c r="W361" t="str">
        <f t="shared" si="24"/>
        <v/>
      </c>
    </row>
    <row r="362" spans="2:23" x14ac:dyDescent="0.25">
      <c r="B362" t="s">
        <v>632</v>
      </c>
      <c r="C362">
        <v>-11.7211595970087</v>
      </c>
      <c r="D362">
        <v>1674.54353664271</v>
      </c>
      <c r="E362">
        <v>-6.9996147251617201E-3</v>
      </c>
      <c r="F362">
        <v>0.99441516108376005</v>
      </c>
      <c r="G362" t="s">
        <v>169</v>
      </c>
      <c r="H362" t="s">
        <v>169</v>
      </c>
      <c r="I362" t="s">
        <v>169</v>
      </c>
      <c r="J362" t="s">
        <v>169</v>
      </c>
      <c r="K362">
        <v>-12.862726216712</v>
      </c>
      <c r="L362">
        <v>2763.8915974368501</v>
      </c>
      <c r="M362">
        <v>-4.6538461308108202E-3</v>
      </c>
      <c r="N362">
        <v>0.99628678142753602</v>
      </c>
      <c r="O362">
        <v>-11.730993781249801</v>
      </c>
      <c r="P362">
        <v>1676.2533088830601</v>
      </c>
      <c r="Q362">
        <v>-6.9983419087575501E-3</v>
      </c>
      <c r="R362">
        <v>0.99441617661944404</v>
      </c>
      <c r="T362" t="str">
        <f t="shared" si="25"/>
        <v/>
      </c>
      <c r="U362" t="str">
        <f t="shared" si="22"/>
        <v/>
      </c>
      <c r="V362" t="str">
        <f t="shared" si="23"/>
        <v/>
      </c>
      <c r="W362" t="str">
        <f t="shared" si="24"/>
        <v/>
      </c>
    </row>
    <row r="363" spans="2:23" x14ac:dyDescent="0.25">
      <c r="B363" t="s">
        <v>633</v>
      </c>
      <c r="C363">
        <v>-11.7211595970087</v>
      </c>
      <c r="D363">
        <v>1674.54353664272</v>
      </c>
      <c r="E363">
        <v>-6.9996147251617097E-3</v>
      </c>
      <c r="F363">
        <v>0.99441516108376005</v>
      </c>
      <c r="G363" t="s">
        <v>169</v>
      </c>
      <c r="H363" t="s">
        <v>169</v>
      </c>
      <c r="I363" t="s">
        <v>169</v>
      </c>
      <c r="J363" t="s">
        <v>169</v>
      </c>
      <c r="K363">
        <v>-12.862726216712</v>
      </c>
      <c r="L363">
        <v>2763.8915974368601</v>
      </c>
      <c r="M363">
        <v>-4.6538461308108098E-3</v>
      </c>
      <c r="N363">
        <v>0.99628678142753602</v>
      </c>
      <c r="O363">
        <v>-11.730993781249801</v>
      </c>
      <c r="P363">
        <v>1676.2533088830501</v>
      </c>
      <c r="Q363">
        <v>-6.99834190875757E-3</v>
      </c>
      <c r="R363">
        <v>0.99441617661944404</v>
      </c>
      <c r="T363" t="str">
        <f t="shared" si="25"/>
        <v/>
      </c>
      <c r="U363" t="str">
        <f t="shared" si="22"/>
        <v/>
      </c>
      <c r="V363" t="str">
        <f t="shared" si="23"/>
        <v/>
      </c>
      <c r="W363" t="str">
        <f t="shared" si="24"/>
        <v/>
      </c>
    </row>
    <row r="364" spans="2:23" x14ac:dyDescent="0.25">
      <c r="B364" t="s">
        <v>634</v>
      </c>
      <c r="C364">
        <v>-11.7211595970088</v>
      </c>
      <c r="D364">
        <v>1674.54353664273</v>
      </c>
      <c r="E364">
        <v>-6.9996147251616897E-3</v>
      </c>
      <c r="F364">
        <v>0.99441516108376005</v>
      </c>
      <c r="G364" t="s">
        <v>169</v>
      </c>
      <c r="H364" t="s">
        <v>169</v>
      </c>
      <c r="I364" t="s">
        <v>169</v>
      </c>
      <c r="J364" t="s">
        <v>169</v>
      </c>
      <c r="K364">
        <v>-12.862726216712</v>
      </c>
      <c r="L364">
        <v>2763.8915974368601</v>
      </c>
      <c r="M364">
        <v>-4.6538461308108098E-3</v>
      </c>
      <c r="N364">
        <v>0.99628678142753602</v>
      </c>
      <c r="O364">
        <v>-11.730993781249801</v>
      </c>
      <c r="P364">
        <v>1676.2533088830501</v>
      </c>
      <c r="Q364">
        <v>-6.99834190875757E-3</v>
      </c>
      <c r="R364">
        <v>0.99441617661944404</v>
      </c>
      <c r="T364" t="str">
        <f t="shared" si="25"/>
        <v/>
      </c>
      <c r="U364" t="str">
        <f t="shared" si="22"/>
        <v/>
      </c>
      <c r="V364" t="str">
        <f t="shared" si="23"/>
        <v/>
      </c>
      <c r="W364" t="str">
        <f t="shared" si="24"/>
        <v/>
      </c>
    </row>
    <row r="365" spans="2:23" x14ac:dyDescent="0.25">
      <c r="B365" t="s">
        <v>635</v>
      </c>
      <c r="C365">
        <v>-11.7211595970087</v>
      </c>
      <c r="D365">
        <v>1674.54353664272</v>
      </c>
      <c r="E365">
        <v>-6.9996147251617201E-3</v>
      </c>
      <c r="F365">
        <v>0.99441516108376005</v>
      </c>
      <c r="G365" t="s">
        <v>169</v>
      </c>
      <c r="H365" t="s">
        <v>169</v>
      </c>
      <c r="I365" t="s">
        <v>169</v>
      </c>
      <c r="J365" t="s">
        <v>169</v>
      </c>
      <c r="K365">
        <v>-12.862726216712</v>
      </c>
      <c r="L365">
        <v>2763.8915974368601</v>
      </c>
      <c r="M365">
        <v>-4.6538461308108098E-3</v>
      </c>
      <c r="N365">
        <v>0.99628678142753602</v>
      </c>
      <c r="O365">
        <v>-11.730993781249801</v>
      </c>
      <c r="P365">
        <v>1676.2533088830601</v>
      </c>
      <c r="Q365">
        <v>-6.9983419087575596E-3</v>
      </c>
      <c r="R365">
        <v>0.99441617661944404</v>
      </c>
      <c r="T365" t="str">
        <f t="shared" si="25"/>
        <v/>
      </c>
      <c r="U365" t="str">
        <f t="shared" si="22"/>
        <v/>
      </c>
      <c r="V365" t="str">
        <f t="shared" si="23"/>
        <v/>
      </c>
      <c r="W365" t="str">
        <f t="shared" si="24"/>
        <v/>
      </c>
    </row>
    <row r="366" spans="2:23" x14ac:dyDescent="0.25">
      <c r="B366" t="s">
        <v>636</v>
      </c>
      <c r="C366">
        <v>-11.7211595970088</v>
      </c>
      <c r="D366">
        <v>1674.54353664273</v>
      </c>
      <c r="E366">
        <v>-6.9996147251616897E-3</v>
      </c>
      <c r="F366">
        <v>0.99441516108376005</v>
      </c>
      <c r="G366" t="s">
        <v>169</v>
      </c>
      <c r="H366" t="s">
        <v>169</v>
      </c>
      <c r="I366" t="s">
        <v>169</v>
      </c>
      <c r="J366" t="s">
        <v>169</v>
      </c>
      <c r="K366">
        <v>-12.862726216712</v>
      </c>
      <c r="L366">
        <v>2763.8915974368201</v>
      </c>
      <c r="M366">
        <v>-4.6538461308108696E-3</v>
      </c>
      <c r="N366">
        <v>0.99628678142753602</v>
      </c>
      <c r="O366">
        <v>-11.730993781249801</v>
      </c>
      <c r="P366">
        <v>1676.2533088830501</v>
      </c>
      <c r="Q366">
        <v>-6.99834190875757E-3</v>
      </c>
      <c r="R366">
        <v>0.99441617661944404</v>
      </c>
      <c r="T366" t="str">
        <f t="shared" si="25"/>
        <v/>
      </c>
      <c r="U366" t="str">
        <f t="shared" si="22"/>
        <v/>
      </c>
      <c r="V366" t="str">
        <f t="shared" si="23"/>
        <v/>
      </c>
      <c r="W366" t="str">
        <f t="shared" si="24"/>
        <v/>
      </c>
    </row>
    <row r="367" spans="2:23" x14ac:dyDescent="0.25">
      <c r="B367" t="s">
        <v>637</v>
      </c>
      <c r="C367">
        <v>-11.7211595970087</v>
      </c>
      <c r="D367">
        <v>1674.54353664272</v>
      </c>
      <c r="E367">
        <v>-6.9996147251617201E-3</v>
      </c>
      <c r="F367">
        <v>0.99441516108376005</v>
      </c>
      <c r="G367" t="s">
        <v>169</v>
      </c>
      <c r="H367" t="s">
        <v>169</v>
      </c>
      <c r="I367" t="s">
        <v>169</v>
      </c>
      <c r="J367" t="s">
        <v>169</v>
      </c>
      <c r="K367">
        <v>-12.862726216712</v>
      </c>
      <c r="L367">
        <v>2763.8915974368601</v>
      </c>
      <c r="M367">
        <v>-4.6538461308108098E-3</v>
      </c>
      <c r="N367">
        <v>0.99628678142753602</v>
      </c>
      <c r="O367">
        <v>-11.730993781249801</v>
      </c>
      <c r="P367">
        <v>1676.2533088830501</v>
      </c>
      <c r="Q367">
        <v>-6.99834190875757E-3</v>
      </c>
      <c r="R367">
        <v>0.99441617661944404</v>
      </c>
      <c r="T367" t="str">
        <f t="shared" si="25"/>
        <v/>
      </c>
      <c r="U367" t="str">
        <f t="shared" si="22"/>
        <v/>
      </c>
      <c r="V367" t="str">
        <f t="shared" si="23"/>
        <v/>
      </c>
      <c r="W367" t="str">
        <f t="shared" si="24"/>
        <v/>
      </c>
    </row>
    <row r="368" spans="2:23" x14ac:dyDescent="0.25">
      <c r="B368" t="s">
        <v>638</v>
      </c>
      <c r="C368">
        <v>-11.7211595970088</v>
      </c>
      <c r="D368">
        <v>1674.54353664273</v>
      </c>
      <c r="E368">
        <v>-6.9996147251616897E-3</v>
      </c>
      <c r="F368">
        <v>0.99441516108376005</v>
      </c>
      <c r="G368" t="s">
        <v>169</v>
      </c>
      <c r="H368" t="s">
        <v>169</v>
      </c>
      <c r="I368" t="s">
        <v>169</v>
      </c>
      <c r="J368" t="s">
        <v>169</v>
      </c>
      <c r="K368">
        <v>-12.862726216712</v>
      </c>
      <c r="L368">
        <v>2763.8915974368501</v>
      </c>
      <c r="M368">
        <v>-4.6538461308108202E-3</v>
      </c>
      <c r="N368">
        <v>0.99628678142753602</v>
      </c>
      <c r="O368">
        <v>-11.730993781249801</v>
      </c>
      <c r="P368">
        <v>1676.2533088830501</v>
      </c>
      <c r="Q368">
        <v>-6.99834190875757E-3</v>
      </c>
      <c r="R368">
        <v>0.99441617661944404</v>
      </c>
      <c r="T368" t="str">
        <f t="shared" si="25"/>
        <v/>
      </c>
      <c r="U368" t="str">
        <f t="shared" si="22"/>
        <v/>
      </c>
      <c r="V368" t="str">
        <f t="shared" si="23"/>
        <v/>
      </c>
      <c r="W368" t="str">
        <f t="shared" si="24"/>
        <v/>
      </c>
    </row>
    <row r="369" spans="2:23" x14ac:dyDescent="0.25">
      <c r="B369" t="s">
        <v>639</v>
      </c>
      <c r="C369">
        <v>-11.7211595970088</v>
      </c>
      <c r="D369">
        <v>1674.54353664272</v>
      </c>
      <c r="E369">
        <v>-6.9996147251617001E-3</v>
      </c>
      <c r="F369">
        <v>0.99441516108376005</v>
      </c>
      <c r="G369" t="s">
        <v>169</v>
      </c>
      <c r="H369" t="s">
        <v>169</v>
      </c>
      <c r="I369" t="s">
        <v>169</v>
      </c>
      <c r="J369" t="s">
        <v>169</v>
      </c>
      <c r="K369">
        <v>-12.862726216712</v>
      </c>
      <c r="L369">
        <v>2763.8915974368501</v>
      </c>
      <c r="M369">
        <v>-4.6538461308108202E-3</v>
      </c>
      <c r="N369">
        <v>0.99628678142753602</v>
      </c>
      <c r="O369">
        <v>-11.730993781249801</v>
      </c>
      <c r="P369">
        <v>1676.2533088830501</v>
      </c>
      <c r="Q369">
        <v>-6.99834190875757E-3</v>
      </c>
      <c r="R369">
        <v>0.99441617661944404</v>
      </c>
      <c r="T369" t="str">
        <f t="shared" si="25"/>
        <v/>
      </c>
      <c r="U369" t="str">
        <f t="shared" si="22"/>
        <v/>
      </c>
      <c r="V369" t="str">
        <f t="shared" si="23"/>
        <v/>
      </c>
      <c r="W369" t="str">
        <f t="shared" si="24"/>
        <v/>
      </c>
    </row>
    <row r="370" spans="2:23" x14ac:dyDescent="0.25">
      <c r="B370" t="s">
        <v>640</v>
      </c>
      <c r="C370">
        <v>-11.7211595970087</v>
      </c>
      <c r="D370">
        <v>1674.54353664271</v>
      </c>
      <c r="E370">
        <v>-6.99961472516174E-3</v>
      </c>
      <c r="F370">
        <v>0.99441516108376005</v>
      </c>
      <c r="G370" t="s">
        <v>169</v>
      </c>
      <c r="H370" t="s">
        <v>169</v>
      </c>
      <c r="I370" t="s">
        <v>169</v>
      </c>
      <c r="J370" t="s">
        <v>169</v>
      </c>
      <c r="K370">
        <v>-12.862726216712</v>
      </c>
      <c r="L370">
        <v>2763.8915974368501</v>
      </c>
      <c r="M370">
        <v>-4.6538461308108202E-3</v>
      </c>
      <c r="N370">
        <v>0.99628678142753602</v>
      </c>
      <c r="O370">
        <v>-11.730993781249801</v>
      </c>
      <c r="P370">
        <v>1676.2533088830501</v>
      </c>
      <c r="Q370">
        <v>-6.9983419087575899E-3</v>
      </c>
      <c r="R370">
        <v>0.99441617661944404</v>
      </c>
      <c r="T370" t="str">
        <f t="shared" si="25"/>
        <v/>
      </c>
      <c r="U370" t="str">
        <f t="shared" si="22"/>
        <v/>
      </c>
      <c r="V370" t="str">
        <f t="shared" si="23"/>
        <v/>
      </c>
      <c r="W370" t="str">
        <f t="shared" si="24"/>
        <v/>
      </c>
    </row>
    <row r="371" spans="2:23" x14ac:dyDescent="0.25">
      <c r="B371" t="s">
        <v>641</v>
      </c>
      <c r="C371">
        <v>-11.7211595970088</v>
      </c>
      <c r="D371">
        <v>1674.54353664272</v>
      </c>
      <c r="E371">
        <v>-6.9996147251617001E-3</v>
      </c>
      <c r="F371">
        <v>0.99441516108376005</v>
      </c>
      <c r="G371" t="s">
        <v>169</v>
      </c>
      <c r="H371" t="s">
        <v>169</v>
      </c>
      <c r="I371" t="s">
        <v>169</v>
      </c>
      <c r="J371" t="s">
        <v>169</v>
      </c>
      <c r="K371">
        <v>-12.862726216712</v>
      </c>
      <c r="L371">
        <v>2763.8915974368501</v>
      </c>
      <c r="M371">
        <v>-4.6538461308108297E-3</v>
      </c>
      <c r="N371">
        <v>0.99628678142753602</v>
      </c>
      <c r="O371">
        <v>-11.730993781249801</v>
      </c>
      <c r="P371">
        <v>1676.2533088830501</v>
      </c>
      <c r="Q371">
        <v>-6.9983419087575804E-3</v>
      </c>
      <c r="R371">
        <v>0.99441617661944404</v>
      </c>
      <c r="T371" t="str">
        <f t="shared" si="25"/>
        <v/>
      </c>
      <c r="U371" t="str">
        <f t="shared" si="22"/>
        <v/>
      </c>
      <c r="V371" t="str">
        <f t="shared" si="23"/>
        <v/>
      </c>
      <c r="W371" t="str">
        <f t="shared" si="24"/>
        <v/>
      </c>
    </row>
    <row r="372" spans="2:23" x14ac:dyDescent="0.25">
      <c r="B372" t="s">
        <v>642</v>
      </c>
      <c r="C372">
        <v>-11.7211595970088</v>
      </c>
      <c r="D372">
        <v>1674.54353664273</v>
      </c>
      <c r="E372">
        <v>-6.9996147251616897E-3</v>
      </c>
      <c r="F372">
        <v>0.99441516108376005</v>
      </c>
      <c r="G372" t="s">
        <v>169</v>
      </c>
      <c r="H372" t="s">
        <v>169</v>
      </c>
      <c r="I372" t="s">
        <v>169</v>
      </c>
      <c r="J372" t="s">
        <v>169</v>
      </c>
      <c r="K372">
        <v>-12.862726216712</v>
      </c>
      <c r="L372">
        <v>2763.8915974368501</v>
      </c>
      <c r="M372">
        <v>-4.6538461308108202E-3</v>
      </c>
      <c r="N372">
        <v>0.99628678142753602</v>
      </c>
      <c r="O372">
        <v>-11.730993781249801</v>
      </c>
      <c r="P372">
        <v>1676.2533088830601</v>
      </c>
      <c r="Q372">
        <v>-6.9983419087575501E-3</v>
      </c>
      <c r="R372">
        <v>0.99441617661944404</v>
      </c>
      <c r="T372" t="str">
        <f t="shared" si="25"/>
        <v/>
      </c>
      <c r="U372" t="str">
        <f t="shared" si="22"/>
        <v/>
      </c>
      <c r="V372" t="str">
        <f t="shared" si="23"/>
        <v/>
      </c>
      <c r="W372" t="str">
        <f t="shared" si="24"/>
        <v/>
      </c>
    </row>
    <row r="373" spans="2:23" x14ac:dyDescent="0.25">
      <c r="B373" t="s">
        <v>643</v>
      </c>
      <c r="C373">
        <v>-11.7211595970088</v>
      </c>
      <c r="D373">
        <v>1674.54353664272</v>
      </c>
      <c r="E373">
        <v>-6.9996147251617001E-3</v>
      </c>
      <c r="F373">
        <v>0.99441516108376005</v>
      </c>
      <c r="G373" t="s">
        <v>169</v>
      </c>
      <c r="H373" t="s">
        <v>169</v>
      </c>
      <c r="I373" t="s">
        <v>169</v>
      </c>
      <c r="J373" t="s">
        <v>169</v>
      </c>
      <c r="K373">
        <v>-12.862726216712</v>
      </c>
      <c r="L373">
        <v>2763.8915974368501</v>
      </c>
      <c r="M373">
        <v>-4.6538461308108202E-3</v>
      </c>
      <c r="N373">
        <v>0.99628678142753602</v>
      </c>
      <c r="O373">
        <v>-11.730993781249801</v>
      </c>
      <c r="P373">
        <v>1676.2533088830601</v>
      </c>
      <c r="Q373">
        <v>-6.9983419087575501E-3</v>
      </c>
      <c r="R373">
        <v>0.99441617661944404</v>
      </c>
      <c r="T373" t="str">
        <f t="shared" si="25"/>
        <v/>
      </c>
      <c r="U373" t="str">
        <f t="shared" si="22"/>
        <v/>
      </c>
      <c r="V373" t="str">
        <f t="shared" si="23"/>
        <v/>
      </c>
      <c r="W373" t="str">
        <f t="shared" si="24"/>
        <v/>
      </c>
    </row>
    <row r="374" spans="2:23" x14ac:dyDescent="0.25">
      <c r="B374" t="s">
        <v>644</v>
      </c>
      <c r="C374">
        <v>-11.7211595970088</v>
      </c>
      <c r="D374">
        <v>1674.54353664273</v>
      </c>
      <c r="E374">
        <v>-6.9996147251616897E-3</v>
      </c>
      <c r="F374">
        <v>0.99441516108376005</v>
      </c>
      <c r="G374" t="s">
        <v>169</v>
      </c>
      <c r="H374" t="s">
        <v>169</v>
      </c>
      <c r="I374" t="s">
        <v>169</v>
      </c>
      <c r="J374" t="s">
        <v>169</v>
      </c>
      <c r="K374">
        <v>-12.862726216712</v>
      </c>
      <c r="L374">
        <v>2763.8915974368501</v>
      </c>
      <c r="M374">
        <v>-4.6538461308108297E-3</v>
      </c>
      <c r="N374">
        <v>0.99628678142753602</v>
      </c>
      <c r="O374">
        <v>-11.730993781249801</v>
      </c>
      <c r="P374">
        <v>1676.2533088830601</v>
      </c>
      <c r="Q374">
        <v>-6.9983419087575596E-3</v>
      </c>
      <c r="R374">
        <v>0.99441617661944404</v>
      </c>
      <c r="T374" t="str">
        <f t="shared" si="25"/>
        <v/>
      </c>
      <c r="U374" t="str">
        <f t="shared" si="22"/>
        <v/>
      </c>
      <c r="V374" t="str">
        <f t="shared" si="23"/>
        <v/>
      </c>
      <c r="W374" t="str">
        <f t="shared" si="24"/>
        <v/>
      </c>
    </row>
    <row r="375" spans="2:23" x14ac:dyDescent="0.25">
      <c r="B375" t="s">
        <v>645</v>
      </c>
      <c r="C375">
        <v>-11.7211595970088</v>
      </c>
      <c r="D375">
        <v>1674.54353664272</v>
      </c>
      <c r="E375">
        <v>-6.9996147251617001E-3</v>
      </c>
      <c r="F375">
        <v>0.99441516108376005</v>
      </c>
      <c r="G375" t="s">
        <v>169</v>
      </c>
      <c r="H375" t="s">
        <v>169</v>
      </c>
      <c r="I375" t="s">
        <v>169</v>
      </c>
      <c r="J375" t="s">
        <v>169</v>
      </c>
      <c r="K375">
        <v>-12.862726216712</v>
      </c>
      <c r="L375">
        <v>2763.8915974368501</v>
      </c>
      <c r="M375">
        <v>-4.6538461308108202E-3</v>
      </c>
      <c r="N375">
        <v>0.99628678142753602</v>
      </c>
      <c r="O375">
        <v>-11.730993781249801</v>
      </c>
      <c r="P375">
        <v>1676.2533088830501</v>
      </c>
      <c r="Q375">
        <v>-6.99834190875757E-3</v>
      </c>
      <c r="R375">
        <v>0.99441617661944404</v>
      </c>
      <c r="T375" t="str">
        <f t="shared" si="25"/>
        <v/>
      </c>
      <c r="U375" t="str">
        <f t="shared" si="22"/>
        <v/>
      </c>
      <c r="V375" t="str">
        <f t="shared" si="23"/>
        <v/>
      </c>
      <c r="W375" t="str">
        <f t="shared" si="24"/>
        <v/>
      </c>
    </row>
    <row r="376" spans="2:23" x14ac:dyDescent="0.25">
      <c r="B376" t="s">
        <v>646</v>
      </c>
      <c r="C376">
        <v>-11.7211595970088</v>
      </c>
      <c r="D376">
        <v>1674.54353664272</v>
      </c>
      <c r="E376">
        <v>-6.9996147251617097E-3</v>
      </c>
      <c r="F376">
        <v>0.99441516108376005</v>
      </c>
      <c r="G376" t="s">
        <v>169</v>
      </c>
      <c r="H376" t="s">
        <v>169</v>
      </c>
      <c r="I376" t="s">
        <v>169</v>
      </c>
      <c r="J376" t="s">
        <v>169</v>
      </c>
      <c r="K376">
        <v>-12.862726216712</v>
      </c>
      <c r="L376">
        <v>2763.8915974368601</v>
      </c>
      <c r="M376">
        <v>-4.6538461308108002E-3</v>
      </c>
      <c r="N376">
        <v>0.99628678142753602</v>
      </c>
      <c r="O376">
        <v>-11.730993781249801</v>
      </c>
      <c r="P376">
        <v>1676.2533088830601</v>
      </c>
      <c r="Q376">
        <v>-6.9983419087575396E-3</v>
      </c>
      <c r="R376">
        <v>0.99441617661944404</v>
      </c>
      <c r="T376" t="str">
        <f t="shared" si="25"/>
        <v/>
      </c>
      <c r="U376" t="str">
        <f t="shared" si="22"/>
        <v/>
      </c>
      <c r="V376" t="str">
        <f t="shared" si="23"/>
        <v/>
      </c>
      <c r="W376" t="str">
        <f t="shared" si="24"/>
        <v/>
      </c>
    </row>
    <row r="377" spans="2:23" x14ac:dyDescent="0.25">
      <c r="B377" t="s">
        <v>647</v>
      </c>
      <c r="C377">
        <v>-11.7211595970088</v>
      </c>
      <c r="D377">
        <v>1674.54353664272</v>
      </c>
      <c r="E377">
        <v>-6.9996147251617001E-3</v>
      </c>
      <c r="F377">
        <v>0.99441516108376005</v>
      </c>
      <c r="G377" t="s">
        <v>169</v>
      </c>
      <c r="H377" t="s">
        <v>169</v>
      </c>
      <c r="I377" t="s">
        <v>169</v>
      </c>
      <c r="J377" t="s">
        <v>169</v>
      </c>
      <c r="K377">
        <v>-12.862726216712</v>
      </c>
      <c r="L377">
        <v>2763.8915974368601</v>
      </c>
      <c r="M377">
        <v>-4.6538461308108098E-3</v>
      </c>
      <c r="N377">
        <v>0.99628678142753602</v>
      </c>
      <c r="O377">
        <v>-11.730993781249801</v>
      </c>
      <c r="P377">
        <v>1676.2533088830601</v>
      </c>
      <c r="Q377">
        <v>-6.9983419087575501E-3</v>
      </c>
      <c r="R377">
        <v>0.99441617661944404</v>
      </c>
      <c r="T377" t="str">
        <f t="shared" si="25"/>
        <v/>
      </c>
      <c r="U377" t="str">
        <f t="shared" si="22"/>
        <v/>
      </c>
      <c r="V377" t="str">
        <f t="shared" si="23"/>
        <v/>
      </c>
      <c r="W377" t="str">
        <f t="shared" si="24"/>
        <v/>
      </c>
    </row>
    <row r="378" spans="2:23" x14ac:dyDescent="0.25">
      <c r="B378" t="s">
        <v>648</v>
      </c>
      <c r="C378">
        <v>-11.7211595970088</v>
      </c>
      <c r="D378">
        <v>1674.54353664272</v>
      </c>
      <c r="E378">
        <v>-6.9996147251617097E-3</v>
      </c>
      <c r="F378">
        <v>0.99441516108376005</v>
      </c>
      <c r="G378" t="s">
        <v>169</v>
      </c>
      <c r="H378" t="s">
        <v>169</v>
      </c>
      <c r="I378" t="s">
        <v>169</v>
      </c>
      <c r="J378" t="s">
        <v>169</v>
      </c>
      <c r="K378">
        <v>-12.862726216712</v>
      </c>
      <c r="L378">
        <v>2763.8915974368601</v>
      </c>
      <c r="M378">
        <v>-4.6538461308108098E-3</v>
      </c>
      <c r="N378">
        <v>0.99628678142753602</v>
      </c>
      <c r="O378">
        <v>-11.730993781249801</v>
      </c>
      <c r="P378">
        <v>1676.2533088830601</v>
      </c>
      <c r="Q378">
        <v>-6.9983419087575501E-3</v>
      </c>
      <c r="R378">
        <v>0.99441617661944404</v>
      </c>
      <c r="T378" t="str">
        <f t="shared" si="25"/>
        <v/>
      </c>
      <c r="U378" t="str">
        <f t="shared" si="22"/>
        <v/>
      </c>
      <c r="V378" t="str">
        <f t="shared" si="23"/>
        <v/>
      </c>
      <c r="W378" t="str">
        <f t="shared" si="24"/>
        <v/>
      </c>
    </row>
    <row r="379" spans="2:23" x14ac:dyDescent="0.25">
      <c r="B379" t="s">
        <v>649</v>
      </c>
      <c r="C379">
        <v>-11.7211595970088</v>
      </c>
      <c r="D379">
        <v>1674.54353664272</v>
      </c>
      <c r="E379">
        <v>-6.9996147251617097E-3</v>
      </c>
      <c r="F379">
        <v>0.99441516108376005</v>
      </c>
      <c r="G379" t="s">
        <v>169</v>
      </c>
      <c r="H379" t="s">
        <v>169</v>
      </c>
      <c r="I379" t="s">
        <v>169</v>
      </c>
      <c r="J379" t="s">
        <v>169</v>
      </c>
      <c r="K379">
        <v>-12.862726216712</v>
      </c>
      <c r="L379">
        <v>2763.8915974368501</v>
      </c>
      <c r="M379">
        <v>-4.6538461308108202E-3</v>
      </c>
      <c r="N379">
        <v>0.99628678142753602</v>
      </c>
      <c r="O379">
        <v>-11.730993781249801</v>
      </c>
      <c r="P379">
        <v>1676.2533088830601</v>
      </c>
      <c r="Q379">
        <v>-6.9983419087575596E-3</v>
      </c>
      <c r="R379">
        <v>0.99441617661944404</v>
      </c>
      <c r="T379" t="str">
        <f t="shared" si="25"/>
        <v/>
      </c>
      <c r="U379" t="str">
        <f t="shared" si="22"/>
        <v/>
      </c>
      <c r="V379" t="str">
        <f t="shared" si="23"/>
        <v/>
      </c>
      <c r="W379" t="str">
        <f t="shared" si="24"/>
        <v/>
      </c>
    </row>
    <row r="380" spans="2:23" x14ac:dyDescent="0.25">
      <c r="B380" t="s">
        <v>650</v>
      </c>
      <c r="C380">
        <v>-11.7211595970087</v>
      </c>
      <c r="D380">
        <v>1674.54353664271</v>
      </c>
      <c r="E380">
        <v>-6.9996147251617496E-3</v>
      </c>
      <c r="F380">
        <v>0.99441516108376005</v>
      </c>
      <c r="G380" t="s">
        <v>169</v>
      </c>
      <c r="H380" t="s">
        <v>169</v>
      </c>
      <c r="I380" t="s">
        <v>169</v>
      </c>
      <c r="J380" t="s">
        <v>169</v>
      </c>
      <c r="K380">
        <v>-12.862726216712</v>
      </c>
      <c r="L380">
        <v>2763.8915974368501</v>
      </c>
      <c r="M380">
        <v>-4.6538461308108202E-3</v>
      </c>
      <c r="N380">
        <v>0.99628678142753602</v>
      </c>
      <c r="O380">
        <v>-11.730993781249801</v>
      </c>
      <c r="P380">
        <v>1676.2533088830501</v>
      </c>
      <c r="Q380">
        <v>-6.99834190875757E-3</v>
      </c>
      <c r="R380">
        <v>0.99441617661944404</v>
      </c>
      <c r="T380" t="str">
        <f t="shared" si="25"/>
        <v/>
      </c>
      <c r="U380" t="str">
        <f t="shared" si="22"/>
        <v/>
      </c>
      <c r="V380" t="str">
        <f t="shared" si="23"/>
        <v/>
      </c>
      <c r="W380" t="str">
        <f t="shared" si="24"/>
        <v/>
      </c>
    </row>
    <row r="381" spans="2:23" x14ac:dyDescent="0.25">
      <c r="B381" t="s">
        <v>651</v>
      </c>
      <c r="C381">
        <v>-11.7211595970088</v>
      </c>
      <c r="D381">
        <v>1674.54353664273</v>
      </c>
      <c r="E381">
        <v>-6.9996147251616897E-3</v>
      </c>
      <c r="F381">
        <v>0.99441516108376005</v>
      </c>
      <c r="G381" t="s">
        <v>169</v>
      </c>
      <c r="H381" t="s">
        <v>169</v>
      </c>
      <c r="I381" t="s">
        <v>169</v>
      </c>
      <c r="J381" t="s">
        <v>169</v>
      </c>
      <c r="K381">
        <v>-12.862726216712</v>
      </c>
      <c r="L381">
        <v>2763.8915974368601</v>
      </c>
      <c r="M381">
        <v>-4.6538461308108098E-3</v>
      </c>
      <c r="N381">
        <v>0.99628678142753602</v>
      </c>
      <c r="O381">
        <v>-11.730993781249801</v>
      </c>
      <c r="P381">
        <v>1676.2533088830601</v>
      </c>
      <c r="Q381">
        <v>-6.9983419087575596E-3</v>
      </c>
      <c r="R381">
        <v>0.99441617661944404</v>
      </c>
      <c r="T381" t="str">
        <f t="shared" si="25"/>
        <v/>
      </c>
      <c r="U381" t="str">
        <f t="shared" si="22"/>
        <v/>
      </c>
      <c r="V381" t="str">
        <f t="shared" si="23"/>
        <v/>
      </c>
      <c r="W381" t="str">
        <f t="shared" si="24"/>
        <v/>
      </c>
    </row>
    <row r="382" spans="2:23" x14ac:dyDescent="0.25">
      <c r="B382" t="s">
        <v>652</v>
      </c>
      <c r="C382">
        <v>4.8296092631216796</v>
      </c>
      <c r="D382">
        <v>1.4331264426617001</v>
      </c>
      <c r="E382">
        <v>3.3699812656807802</v>
      </c>
      <c r="F382">
        <v>7.5173294283495395E-4</v>
      </c>
      <c r="G382" t="s">
        <v>169</v>
      </c>
      <c r="H382" t="s">
        <v>169</v>
      </c>
      <c r="I382" t="s">
        <v>169</v>
      </c>
      <c r="J382" t="s">
        <v>169</v>
      </c>
      <c r="K382">
        <v>4.6945760566968504</v>
      </c>
      <c r="L382">
        <v>1.43541442833545</v>
      </c>
      <c r="M382">
        <v>3.2705370407491401</v>
      </c>
      <c r="N382">
        <v>1.0734348338002401E-3</v>
      </c>
      <c r="O382">
        <v>4.8203498309767498</v>
      </c>
      <c r="P382">
        <v>1.4326748054509599</v>
      </c>
      <c r="Q382">
        <v>3.3645805821646002</v>
      </c>
      <c r="R382">
        <v>7.6660094804964496E-4</v>
      </c>
      <c r="T382" t="str">
        <f t="shared" si="25"/>
        <v/>
      </c>
      <c r="U382" t="str">
        <f t="shared" si="22"/>
        <v/>
      </c>
      <c r="V382" t="str">
        <f t="shared" si="23"/>
        <v>**</v>
      </c>
      <c r="W382" t="str">
        <f t="shared" si="24"/>
        <v>***</v>
      </c>
    </row>
    <row r="383" spans="2:23" x14ac:dyDescent="0.25">
      <c r="B383" t="s">
        <v>653</v>
      </c>
      <c r="C383">
        <v>-11.8852606833987</v>
      </c>
      <c r="D383">
        <v>2399.5447392552801</v>
      </c>
      <c r="E383">
        <v>-4.9531315207264597E-3</v>
      </c>
      <c r="F383">
        <v>0.99604798899144398</v>
      </c>
      <c r="G383" t="s">
        <v>169</v>
      </c>
      <c r="H383" t="s">
        <v>169</v>
      </c>
      <c r="I383" t="s">
        <v>169</v>
      </c>
      <c r="J383" t="s">
        <v>169</v>
      </c>
      <c r="K383">
        <v>-13.0472440399404</v>
      </c>
      <c r="L383">
        <v>3956.1803402003002</v>
      </c>
      <c r="M383">
        <v>-3.2979396584534399E-3</v>
      </c>
      <c r="N383">
        <v>0.99736862963403705</v>
      </c>
      <c r="O383">
        <v>-11.8842430223362</v>
      </c>
      <c r="P383">
        <v>2399.5447394622101</v>
      </c>
      <c r="Q383">
        <v>-4.9527074144071802E-3</v>
      </c>
      <c r="R383">
        <v>0.99604832737517801</v>
      </c>
      <c r="T383" t="str">
        <f t="shared" si="25"/>
        <v/>
      </c>
      <c r="U383" t="str">
        <f t="shared" si="22"/>
        <v/>
      </c>
      <c r="V383" t="str">
        <f t="shared" si="23"/>
        <v/>
      </c>
      <c r="W383" t="str">
        <f t="shared" si="24"/>
        <v/>
      </c>
    </row>
    <row r="384" spans="2:23" x14ac:dyDescent="0.25">
      <c r="B384" t="s">
        <v>654</v>
      </c>
      <c r="C384">
        <v>-11.8852606833987</v>
      </c>
      <c r="D384">
        <v>2399.5447392552901</v>
      </c>
      <c r="E384">
        <v>-4.9531315207264398E-3</v>
      </c>
      <c r="F384">
        <v>0.99604798899144398</v>
      </c>
      <c r="G384" t="s">
        <v>169</v>
      </c>
      <c r="H384" t="s">
        <v>169</v>
      </c>
      <c r="I384" t="s">
        <v>169</v>
      </c>
      <c r="J384" t="s">
        <v>169</v>
      </c>
      <c r="K384">
        <v>-13.0472440399404</v>
      </c>
      <c r="L384">
        <v>3956.1803402002802</v>
      </c>
      <c r="M384">
        <v>-3.2979396584534499E-3</v>
      </c>
      <c r="N384">
        <v>0.99736862963403705</v>
      </c>
      <c r="O384">
        <v>-11.8842430223362</v>
      </c>
      <c r="P384">
        <v>2399.5447394622001</v>
      </c>
      <c r="Q384">
        <v>-4.9527074144071802E-3</v>
      </c>
      <c r="R384">
        <v>0.99604832737517801</v>
      </c>
      <c r="T384" t="str">
        <f t="shared" si="25"/>
        <v/>
      </c>
      <c r="U384" t="str">
        <f t="shared" si="22"/>
        <v/>
      </c>
      <c r="V384" t="str">
        <f t="shared" si="23"/>
        <v/>
      </c>
      <c r="W384" t="str">
        <f t="shared" si="24"/>
        <v/>
      </c>
    </row>
    <row r="385" spans="2:23" x14ac:dyDescent="0.25">
      <c r="B385" t="s">
        <v>655</v>
      </c>
      <c r="C385">
        <v>-11.8852606833987</v>
      </c>
      <c r="D385">
        <v>2399.5447392552901</v>
      </c>
      <c r="E385">
        <v>-4.9531315207264502E-3</v>
      </c>
      <c r="F385">
        <v>0.99604798899144398</v>
      </c>
      <c r="G385" t="s">
        <v>169</v>
      </c>
      <c r="H385" t="s">
        <v>169</v>
      </c>
      <c r="I385" t="s">
        <v>169</v>
      </c>
      <c r="J385" t="s">
        <v>169</v>
      </c>
      <c r="K385">
        <v>-13.0472440399404</v>
      </c>
      <c r="L385">
        <v>3956.1803402003002</v>
      </c>
      <c r="M385">
        <v>-3.2979396584534399E-3</v>
      </c>
      <c r="N385">
        <v>0.99736862963403705</v>
      </c>
      <c r="O385">
        <v>-11.8842430223362</v>
      </c>
      <c r="P385">
        <v>2399.5447394622001</v>
      </c>
      <c r="Q385">
        <v>-4.9527074144071898E-3</v>
      </c>
      <c r="R385">
        <v>0.99604832737517801</v>
      </c>
      <c r="T385" t="str">
        <f t="shared" si="25"/>
        <v/>
      </c>
      <c r="U385" t="str">
        <f t="shared" si="22"/>
        <v/>
      </c>
      <c r="V385" t="str">
        <f t="shared" si="23"/>
        <v/>
      </c>
      <c r="W385" t="str">
        <f t="shared" si="24"/>
        <v/>
      </c>
    </row>
    <row r="386" spans="2:23" x14ac:dyDescent="0.25">
      <c r="B386" t="s">
        <v>656</v>
      </c>
      <c r="C386">
        <v>-11.8852606833987</v>
      </c>
      <c r="D386">
        <v>2399.5447392552901</v>
      </c>
      <c r="E386">
        <v>-4.9531315207264398E-3</v>
      </c>
      <c r="F386">
        <v>0.99604798899144398</v>
      </c>
      <c r="G386" t="s">
        <v>169</v>
      </c>
      <c r="H386" t="s">
        <v>169</v>
      </c>
      <c r="I386" t="s">
        <v>169</v>
      </c>
      <c r="J386" t="s">
        <v>169</v>
      </c>
      <c r="K386">
        <v>-13.0472440399404</v>
      </c>
      <c r="L386">
        <v>3956.1803402002902</v>
      </c>
      <c r="M386">
        <v>-3.2979396584534399E-3</v>
      </c>
      <c r="N386">
        <v>0.99736862963403705</v>
      </c>
      <c r="O386">
        <v>-11.8842430223362</v>
      </c>
      <c r="P386">
        <v>2399.5447394622202</v>
      </c>
      <c r="Q386">
        <v>-4.9527074144071603E-3</v>
      </c>
      <c r="R386">
        <v>0.99604832737517801</v>
      </c>
      <c r="T386" t="str">
        <f t="shared" ref="T386:T402" si="26">IF(B386&lt;0.001,"***",IF(B386&lt;0.01,"**",IF(B386&lt;0.05,"*",IF(B386&lt;0.1,"^",""))))</f>
        <v/>
      </c>
      <c r="U386" t="str">
        <f t="shared" si="22"/>
        <v/>
      </c>
      <c r="V386" t="str">
        <f t="shared" si="23"/>
        <v/>
      </c>
      <c r="W386" t="str">
        <f t="shared" si="24"/>
        <v/>
      </c>
    </row>
    <row r="387" spans="2:23" x14ac:dyDescent="0.25">
      <c r="B387" t="s">
        <v>657</v>
      </c>
      <c r="C387">
        <v>-11.8852606833987</v>
      </c>
      <c r="D387">
        <v>2399.5447392553001</v>
      </c>
      <c r="E387">
        <v>-4.9531315207264302E-3</v>
      </c>
      <c r="F387">
        <v>0.99604798899144398</v>
      </c>
      <c r="G387" t="s">
        <v>169</v>
      </c>
      <c r="H387" t="s">
        <v>169</v>
      </c>
      <c r="I387" t="s">
        <v>169</v>
      </c>
      <c r="J387" t="s">
        <v>169</v>
      </c>
      <c r="K387">
        <v>-13.0472440399404</v>
      </c>
      <c r="L387">
        <v>3956.1803402002802</v>
      </c>
      <c r="M387">
        <v>-3.2979396584534499E-3</v>
      </c>
      <c r="N387">
        <v>0.99736862963403705</v>
      </c>
      <c r="O387">
        <v>-11.8842430223362</v>
      </c>
      <c r="P387">
        <v>2399.5447394622202</v>
      </c>
      <c r="Q387">
        <v>-4.9527074144071603E-3</v>
      </c>
      <c r="R387">
        <v>0.99604832737517801</v>
      </c>
      <c r="T387" t="str">
        <f t="shared" si="26"/>
        <v/>
      </c>
      <c r="U387" t="str">
        <f t="shared" ref="U387:U402" si="27">IF(J387&lt;0.001,"***",IF(J387&lt;0.01,"**",IF(J387&lt;0.05,"*",IF(J387&lt;0.1,"^",""))))</f>
        <v/>
      </c>
      <c r="V387" t="str">
        <f t="shared" ref="V387:V402" si="28">IF(N387&lt;0.001,"***",IF(N387&lt;0.01,"**",IF(N387&lt;0.05,"*",IF(N387&lt;0.1,"^",""))))</f>
        <v/>
      </c>
      <c r="W387" t="str">
        <f t="shared" ref="W387:W402" si="29">IF(R387&lt;0.001,"***",IF(R387&lt;0.01,"**",IF(R387&lt;0.05,"*",IF(R387&lt;0.1,"^",""))))</f>
        <v/>
      </c>
    </row>
    <row r="388" spans="2:23" x14ac:dyDescent="0.25">
      <c r="B388" t="s">
        <v>658</v>
      </c>
      <c r="C388">
        <v>-11.8852606833987</v>
      </c>
      <c r="D388">
        <v>2399.5447392552901</v>
      </c>
      <c r="E388">
        <v>-4.9531315207264398E-3</v>
      </c>
      <c r="F388">
        <v>0.99604798899144398</v>
      </c>
      <c r="G388" t="s">
        <v>169</v>
      </c>
      <c r="H388" t="s">
        <v>169</v>
      </c>
      <c r="I388" t="s">
        <v>169</v>
      </c>
      <c r="J388" t="s">
        <v>169</v>
      </c>
      <c r="K388">
        <v>-13.0472440399404</v>
      </c>
      <c r="L388">
        <v>3956.1803402002802</v>
      </c>
      <c r="M388">
        <v>-3.2979396584534499E-3</v>
      </c>
      <c r="N388">
        <v>0.99736862963403705</v>
      </c>
      <c r="O388">
        <v>-11.8842430223362</v>
      </c>
      <c r="P388">
        <v>2399.5447394622101</v>
      </c>
      <c r="Q388">
        <v>-4.9527074144071802E-3</v>
      </c>
      <c r="R388">
        <v>0.99604832737517801</v>
      </c>
      <c r="T388" t="str">
        <f t="shared" si="26"/>
        <v/>
      </c>
      <c r="U388" t="str">
        <f t="shared" si="27"/>
        <v/>
      </c>
      <c r="V388" t="str">
        <f t="shared" si="28"/>
        <v/>
      </c>
      <c r="W388" t="str">
        <f t="shared" si="29"/>
        <v/>
      </c>
    </row>
    <row r="389" spans="2:23" x14ac:dyDescent="0.25">
      <c r="B389" t="s">
        <v>659</v>
      </c>
      <c r="C389">
        <v>-11.8852606833987</v>
      </c>
      <c r="D389">
        <v>2399.5447392552901</v>
      </c>
      <c r="E389">
        <v>-4.9531315207264398E-3</v>
      </c>
      <c r="F389">
        <v>0.99604798899144398</v>
      </c>
      <c r="G389" t="s">
        <v>169</v>
      </c>
      <c r="H389" t="s">
        <v>169</v>
      </c>
      <c r="I389" t="s">
        <v>169</v>
      </c>
      <c r="J389" t="s">
        <v>169</v>
      </c>
      <c r="K389">
        <v>-13.0472440399404</v>
      </c>
      <c r="L389">
        <v>3956.1803402002802</v>
      </c>
      <c r="M389">
        <v>-3.2979396584534499E-3</v>
      </c>
      <c r="N389">
        <v>0.99736862963403705</v>
      </c>
      <c r="O389">
        <v>-11.8842430223362</v>
      </c>
      <c r="P389">
        <v>2399.5447394622202</v>
      </c>
      <c r="Q389">
        <v>-4.9527074144071499E-3</v>
      </c>
      <c r="R389">
        <v>0.99604832737517801</v>
      </c>
      <c r="T389" t="str">
        <f t="shared" si="26"/>
        <v/>
      </c>
      <c r="U389" t="str">
        <f t="shared" si="27"/>
        <v/>
      </c>
      <c r="V389" t="str">
        <f t="shared" si="28"/>
        <v/>
      </c>
      <c r="W389" t="str">
        <f t="shared" si="29"/>
        <v/>
      </c>
    </row>
    <row r="390" spans="2:23" x14ac:dyDescent="0.25">
      <c r="B390" t="s">
        <v>660</v>
      </c>
      <c r="C390">
        <v>-11.8852606833987</v>
      </c>
      <c r="D390">
        <v>2399.5447392552901</v>
      </c>
      <c r="E390">
        <v>-4.9531315207264398E-3</v>
      </c>
      <c r="F390">
        <v>0.99604798899144398</v>
      </c>
      <c r="G390" t="s">
        <v>169</v>
      </c>
      <c r="H390" t="s">
        <v>169</v>
      </c>
      <c r="I390" t="s">
        <v>169</v>
      </c>
      <c r="J390" t="s">
        <v>169</v>
      </c>
      <c r="K390">
        <v>-13.0472440399404</v>
      </c>
      <c r="L390">
        <v>3956.1803402002802</v>
      </c>
      <c r="M390">
        <v>-3.2979396584534499E-3</v>
      </c>
      <c r="N390">
        <v>0.99736862963403705</v>
      </c>
      <c r="O390">
        <v>-11.8842430223362</v>
      </c>
      <c r="P390">
        <v>2399.5447394622001</v>
      </c>
      <c r="Q390">
        <v>-4.9527074144071802E-3</v>
      </c>
      <c r="R390">
        <v>0.99604832737517801</v>
      </c>
      <c r="T390" t="str">
        <f t="shared" si="26"/>
        <v/>
      </c>
      <c r="U390" t="str">
        <f t="shared" si="27"/>
        <v/>
      </c>
      <c r="V390" t="str">
        <f t="shared" si="28"/>
        <v/>
      </c>
      <c r="W390" t="str">
        <f t="shared" si="29"/>
        <v/>
      </c>
    </row>
    <row r="391" spans="2:23" x14ac:dyDescent="0.25">
      <c r="B391" t="s">
        <v>661</v>
      </c>
      <c r="C391">
        <v>-11.8852606833987</v>
      </c>
      <c r="D391">
        <v>2399.5447392552901</v>
      </c>
      <c r="E391">
        <v>-4.9531315207264398E-3</v>
      </c>
      <c r="F391">
        <v>0.99604798899144398</v>
      </c>
      <c r="G391" t="s">
        <v>169</v>
      </c>
      <c r="H391" t="s">
        <v>169</v>
      </c>
      <c r="I391" t="s">
        <v>169</v>
      </c>
      <c r="J391" t="s">
        <v>169</v>
      </c>
      <c r="K391">
        <v>-13.0472440399404</v>
      </c>
      <c r="L391">
        <v>3956.1803402002802</v>
      </c>
      <c r="M391">
        <v>-3.2979396584534499E-3</v>
      </c>
      <c r="N391">
        <v>0.99736862963403705</v>
      </c>
      <c r="O391">
        <v>-11.8842430223362</v>
      </c>
      <c r="P391">
        <v>2399.5447394622101</v>
      </c>
      <c r="Q391">
        <v>-4.9527074144071802E-3</v>
      </c>
      <c r="R391">
        <v>0.99604832737517801</v>
      </c>
      <c r="T391" t="str">
        <f t="shared" si="26"/>
        <v/>
      </c>
      <c r="U391" t="str">
        <f t="shared" si="27"/>
        <v/>
      </c>
      <c r="V391" t="str">
        <f t="shared" si="28"/>
        <v/>
      </c>
      <c r="W391" t="str">
        <f t="shared" si="29"/>
        <v/>
      </c>
    </row>
    <row r="392" spans="2:23" x14ac:dyDescent="0.25">
      <c r="B392" t="s">
        <v>662</v>
      </c>
      <c r="C392">
        <v>-11.8852606833987</v>
      </c>
      <c r="D392">
        <v>2399.5447392552901</v>
      </c>
      <c r="E392">
        <v>-4.9531315207264398E-3</v>
      </c>
      <c r="F392">
        <v>0.99604798899144398</v>
      </c>
      <c r="G392" t="s">
        <v>169</v>
      </c>
      <c r="H392" t="s">
        <v>169</v>
      </c>
      <c r="I392" t="s">
        <v>169</v>
      </c>
      <c r="J392" t="s">
        <v>169</v>
      </c>
      <c r="K392">
        <v>-13.0472440399404</v>
      </c>
      <c r="L392">
        <v>3956.1803402002802</v>
      </c>
      <c r="M392">
        <v>-3.2979396584534499E-3</v>
      </c>
      <c r="N392">
        <v>0.99736862963403705</v>
      </c>
      <c r="O392">
        <v>-11.8842430223362</v>
      </c>
      <c r="P392">
        <v>2399.5447394622202</v>
      </c>
      <c r="Q392">
        <v>-4.9527074144071603E-3</v>
      </c>
      <c r="R392">
        <v>0.99604832737517801</v>
      </c>
      <c r="T392" t="str">
        <f t="shared" si="26"/>
        <v/>
      </c>
      <c r="U392" t="str">
        <f t="shared" si="27"/>
        <v/>
      </c>
      <c r="V392" t="str">
        <f t="shared" si="28"/>
        <v/>
      </c>
      <c r="W392" t="str">
        <f t="shared" si="29"/>
        <v/>
      </c>
    </row>
    <row r="393" spans="2:23" x14ac:dyDescent="0.25">
      <c r="B393" t="s">
        <v>663</v>
      </c>
      <c r="C393">
        <v>-11.8852606833987</v>
      </c>
      <c r="D393">
        <v>2399.5447392552801</v>
      </c>
      <c r="E393">
        <v>-4.9531315207264502E-3</v>
      </c>
      <c r="F393">
        <v>0.99604798899144398</v>
      </c>
      <c r="G393" t="s">
        <v>169</v>
      </c>
      <c r="H393" t="s">
        <v>169</v>
      </c>
      <c r="I393" t="s">
        <v>169</v>
      </c>
      <c r="J393" t="s">
        <v>169</v>
      </c>
      <c r="K393">
        <v>-13.0472440399404</v>
      </c>
      <c r="L393">
        <v>3956.1803402003002</v>
      </c>
      <c r="M393">
        <v>-3.2979396584534399E-3</v>
      </c>
      <c r="N393">
        <v>0.99736862963403705</v>
      </c>
      <c r="O393">
        <v>-11.8842430223362</v>
      </c>
      <c r="P393">
        <v>2399.5447394622202</v>
      </c>
      <c r="Q393">
        <v>-4.9527074144071603E-3</v>
      </c>
      <c r="R393">
        <v>0.99604832737517801</v>
      </c>
      <c r="T393" t="str">
        <f t="shared" si="26"/>
        <v/>
      </c>
      <c r="U393" t="str">
        <f t="shared" si="27"/>
        <v/>
      </c>
      <c r="V393" t="str">
        <f t="shared" si="28"/>
        <v/>
      </c>
      <c r="W393" t="str">
        <f t="shared" si="29"/>
        <v/>
      </c>
    </row>
    <row r="394" spans="2:23" x14ac:dyDescent="0.25">
      <c r="B394" t="s">
        <v>664</v>
      </c>
      <c r="C394">
        <v>-11.8852606833987</v>
      </c>
      <c r="D394">
        <v>2399.5447392552901</v>
      </c>
      <c r="E394">
        <v>-4.9531315207264502E-3</v>
      </c>
      <c r="F394">
        <v>0.99604798899144398</v>
      </c>
      <c r="G394" t="s">
        <v>169</v>
      </c>
      <c r="H394" t="s">
        <v>169</v>
      </c>
      <c r="I394" t="s">
        <v>169</v>
      </c>
      <c r="J394" t="s">
        <v>169</v>
      </c>
      <c r="K394">
        <v>-13.0472440399404</v>
      </c>
      <c r="L394">
        <v>3956.1803402002902</v>
      </c>
      <c r="M394">
        <v>-3.2979396584534399E-3</v>
      </c>
      <c r="N394">
        <v>0.99736862963403705</v>
      </c>
      <c r="O394">
        <v>-11.8842430223362</v>
      </c>
      <c r="P394">
        <v>2399.5447394622101</v>
      </c>
      <c r="Q394">
        <v>-4.9527074144071802E-3</v>
      </c>
      <c r="R394">
        <v>0.99604832737517801</v>
      </c>
      <c r="T394" t="str">
        <f t="shared" si="26"/>
        <v/>
      </c>
      <c r="U394" t="str">
        <f t="shared" si="27"/>
        <v/>
      </c>
      <c r="V394" t="str">
        <f t="shared" si="28"/>
        <v/>
      </c>
      <c r="W394" t="str">
        <f t="shared" si="29"/>
        <v/>
      </c>
    </row>
    <row r="395" spans="2:23" x14ac:dyDescent="0.25">
      <c r="B395" t="s">
        <v>665</v>
      </c>
      <c r="C395">
        <v>-11.8852606833987</v>
      </c>
      <c r="D395">
        <v>2399.5447392552901</v>
      </c>
      <c r="E395">
        <v>-4.9531315207264398E-3</v>
      </c>
      <c r="F395">
        <v>0.99604798899144398</v>
      </c>
      <c r="G395" t="s">
        <v>169</v>
      </c>
      <c r="H395" t="s">
        <v>169</v>
      </c>
      <c r="I395" t="s">
        <v>169</v>
      </c>
      <c r="J395" t="s">
        <v>169</v>
      </c>
      <c r="K395">
        <v>-13.0472440399404</v>
      </c>
      <c r="L395">
        <v>3956.1803402002802</v>
      </c>
      <c r="M395">
        <v>-3.2979396584534499E-3</v>
      </c>
      <c r="N395">
        <v>0.99736862963403705</v>
      </c>
      <c r="O395">
        <v>-11.8842430223362</v>
      </c>
      <c r="P395">
        <v>2399.5447394622001</v>
      </c>
      <c r="Q395">
        <v>-4.9527074144071802E-3</v>
      </c>
      <c r="R395">
        <v>0.99604832737517801</v>
      </c>
      <c r="T395" t="str">
        <f t="shared" si="26"/>
        <v/>
      </c>
      <c r="U395" t="str">
        <f t="shared" si="27"/>
        <v/>
      </c>
      <c r="V395" t="str">
        <f t="shared" si="28"/>
        <v/>
      </c>
      <c r="W395" t="str">
        <f t="shared" si="29"/>
        <v/>
      </c>
    </row>
    <row r="396" spans="2:23" x14ac:dyDescent="0.25">
      <c r="B396" t="s">
        <v>666</v>
      </c>
      <c r="C396">
        <v>-11.8852606833987</v>
      </c>
      <c r="D396">
        <v>2399.5447392552901</v>
      </c>
      <c r="E396">
        <v>-4.9531315207264502E-3</v>
      </c>
      <c r="F396">
        <v>0.99604798899144398</v>
      </c>
      <c r="G396" t="s">
        <v>169</v>
      </c>
      <c r="H396" t="s">
        <v>169</v>
      </c>
      <c r="I396" t="s">
        <v>169</v>
      </c>
      <c r="J396" t="s">
        <v>169</v>
      </c>
      <c r="K396">
        <v>-13.0472440399404</v>
      </c>
      <c r="L396">
        <v>3956.1803402002802</v>
      </c>
      <c r="M396">
        <v>-3.2979396584534499E-3</v>
      </c>
      <c r="N396">
        <v>0.99736862963403705</v>
      </c>
      <c r="O396">
        <v>-11.8842430223362</v>
      </c>
      <c r="P396">
        <v>2399.5447394622101</v>
      </c>
      <c r="Q396">
        <v>-4.9527074144071802E-3</v>
      </c>
      <c r="R396">
        <v>0.99604832737517801</v>
      </c>
      <c r="T396" t="str">
        <f t="shared" si="26"/>
        <v/>
      </c>
      <c r="U396" t="str">
        <f t="shared" si="27"/>
        <v/>
      </c>
      <c r="V396" t="str">
        <f t="shared" si="28"/>
        <v/>
      </c>
      <c r="W396" t="str">
        <f t="shared" si="29"/>
        <v/>
      </c>
    </row>
    <row r="397" spans="2:23" x14ac:dyDescent="0.25">
      <c r="B397" t="s">
        <v>667</v>
      </c>
      <c r="C397">
        <v>-11.8852606833987</v>
      </c>
      <c r="D397">
        <v>2399.5447392552901</v>
      </c>
      <c r="E397">
        <v>-4.9531315207264398E-3</v>
      </c>
      <c r="F397">
        <v>0.99604798899144398</v>
      </c>
      <c r="G397" t="s">
        <v>169</v>
      </c>
      <c r="H397" t="s">
        <v>169</v>
      </c>
      <c r="I397" t="s">
        <v>169</v>
      </c>
      <c r="J397" t="s">
        <v>169</v>
      </c>
      <c r="K397">
        <v>-13.0472440399404</v>
      </c>
      <c r="L397">
        <v>3956.1803402002902</v>
      </c>
      <c r="M397">
        <v>-3.2979396584534399E-3</v>
      </c>
      <c r="N397">
        <v>0.99736862963403705</v>
      </c>
      <c r="O397">
        <v>-11.8842430223362</v>
      </c>
      <c r="P397">
        <v>2399.5447394622202</v>
      </c>
      <c r="Q397">
        <v>-4.9527074144071499E-3</v>
      </c>
      <c r="R397">
        <v>0.99604832737517801</v>
      </c>
      <c r="T397" t="str">
        <f t="shared" si="26"/>
        <v/>
      </c>
      <c r="U397" t="str">
        <f t="shared" si="27"/>
        <v/>
      </c>
      <c r="V397" t="str">
        <f t="shared" si="28"/>
        <v/>
      </c>
      <c r="W397" t="str">
        <f t="shared" si="29"/>
        <v/>
      </c>
    </row>
    <row r="398" spans="2:23" x14ac:dyDescent="0.25">
      <c r="B398" t="s">
        <v>668</v>
      </c>
      <c r="C398">
        <v>-11.8852606833987</v>
      </c>
      <c r="D398">
        <v>2399.5447392552901</v>
      </c>
      <c r="E398">
        <v>-4.9531315207264502E-3</v>
      </c>
      <c r="F398">
        <v>0.99604798899144398</v>
      </c>
      <c r="G398" t="s">
        <v>169</v>
      </c>
      <c r="H398" t="s">
        <v>169</v>
      </c>
      <c r="I398" t="s">
        <v>169</v>
      </c>
      <c r="J398" t="s">
        <v>169</v>
      </c>
      <c r="K398">
        <v>-13.0472440399404</v>
      </c>
      <c r="L398">
        <v>3956.1803402002902</v>
      </c>
      <c r="M398">
        <v>-3.2979396584534399E-3</v>
      </c>
      <c r="N398">
        <v>0.99736862963403705</v>
      </c>
      <c r="O398">
        <v>-11.8842430223362</v>
      </c>
      <c r="P398">
        <v>2399.5447394622001</v>
      </c>
      <c r="Q398">
        <v>-4.9527074144071802E-3</v>
      </c>
      <c r="R398">
        <v>0.99604832737517801</v>
      </c>
      <c r="T398" t="str">
        <f t="shared" si="26"/>
        <v/>
      </c>
      <c r="U398" t="str">
        <f t="shared" si="27"/>
        <v/>
      </c>
      <c r="V398" t="str">
        <f t="shared" si="28"/>
        <v/>
      </c>
      <c r="W398" t="str">
        <f t="shared" si="29"/>
        <v/>
      </c>
    </row>
    <row r="399" spans="2:23" x14ac:dyDescent="0.25">
      <c r="B399" t="s">
        <v>669</v>
      </c>
      <c r="C399">
        <v>-11.8852606833987</v>
      </c>
      <c r="D399">
        <v>2399.5447392553101</v>
      </c>
      <c r="E399">
        <v>-4.9531315207264103E-3</v>
      </c>
      <c r="F399">
        <v>0.99604798899144498</v>
      </c>
      <c r="G399" t="s">
        <v>169</v>
      </c>
      <c r="H399" t="s">
        <v>169</v>
      </c>
      <c r="I399" t="s">
        <v>169</v>
      </c>
      <c r="J399" t="s">
        <v>169</v>
      </c>
      <c r="K399">
        <v>-13.0472440399404</v>
      </c>
      <c r="L399">
        <v>3956.1803402002802</v>
      </c>
      <c r="M399">
        <v>-3.2979396584534499E-3</v>
      </c>
      <c r="N399">
        <v>0.99736862963403705</v>
      </c>
      <c r="O399">
        <v>-11.8842430223362</v>
      </c>
      <c r="P399">
        <v>2399.5447394622101</v>
      </c>
      <c r="Q399">
        <v>-4.9527074144071802E-3</v>
      </c>
      <c r="R399">
        <v>0.99604832737517801</v>
      </c>
      <c r="T399" t="str">
        <f t="shared" si="26"/>
        <v/>
      </c>
      <c r="U399" t="str">
        <f t="shared" si="27"/>
        <v/>
      </c>
      <c r="V399" t="str">
        <f t="shared" si="28"/>
        <v/>
      </c>
      <c r="W399" t="str">
        <f t="shared" si="29"/>
        <v/>
      </c>
    </row>
    <row r="400" spans="2:23" x14ac:dyDescent="0.25">
      <c r="B400" t="s">
        <v>670</v>
      </c>
      <c r="C400">
        <v>-11.8852606833987</v>
      </c>
      <c r="D400">
        <v>2399.5447392552701</v>
      </c>
      <c r="E400">
        <v>-4.9531315207264701E-3</v>
      </c>
      <c r="F400">
        <v>0.99604798899144398</v>
      </c>
      <c r="G400" t="s">
        <v>169</v>
      </c>
      <c r="H400" t="s">
        <v>169</v>
      </c>
      <c r="I400" t="s">
        <v>169</v>
      </c>
      <c r="J400" t="s">
        <v>169</v>
      </c>
      <c r="K400">
        <v>-13.0472440399404</v>
      </c>
      <c r="L400">
        <v>3956.1803402002902</v>
      </c>
      <c r="M400">
        <v>-3.2979396584534399E-3</v>
      </c>
      <c r="N400">
        <v>0.99736862963403705</v>
      </c>
      <c r="O400">
        <v>-11.8842430223362</v>
      </c>
      <c r="P400">
        <v>2399.5447394622001</v>
      </c>
      <c r="Q400">
        <v>-4.9527074144071802E-3</v>
      </c>
      <c r="R400">
        <v>0.99604832737517801</v>
      </c>
      <c r="T400" t="str">
        <f t="shared" si="26"/>
        <v/>
      </c>
      <c r="U400" t="str">
        <f t="shared" si="27"/>
        <v/>
      </c>
      <c r="V400" t="str">
        <f t="shared" si="28"/>
        <v/>
      </c>
      <c r="W400" t="str">
        <f t="shared" si="29"/>
        <v/>
      </c>
    </row>
    <row r="401" spans="2:23" x14ac:dyDescent="0.25">
      <c r="B401" t="s">
        <v>671</v>
      </c>
      <c r="C401">
        <v>-11.8852606833987</v>
      </c>
      <c r="D401">
        <v>2399.5447392552901</v>
      </c>
      <c r="E401">
        <v>-4.9531315207264398E-3</v>
      </c>
      <c r="F401">
        <v>0.99604798899144398</v>
      </c>
      <c r="G401" t="s">
        <v>169</v>
      </c>
      <c r="H401" t="s">
        <v>169</v>
      </c>
      <c r="I401" t="s">
        <v>169</v>
      </c>
      <c r="J401" t="s">
        <v>169</v>
      </c>
      <c r="K401">
        <v>-13.0472440399404</v>
      </c>
      <c r="L401">
        <v>3956.1803402002902</v>
      </c>
      <c r="M401">
        <v>-3.2979396584534499E-3</v>
      </c>
      <c r="N401">
        <v>0.99736862963403705</v>
      </c>
      <c r="O401">
        <v>-11.8842430223362</v>
      </c>
      <c r="P401">
        <v>2399.5447394622001</v>
      </c>
      <c r="Q401">
        <v>-4.9527074144071802E-3</v>
      </c>
      <c r="R401">
        <v>0.99604832737517801</v>
      </c>
      <c r="T401" t="str">
        <f t="shared" si="26"/>
        <v/>
      </c>
      <c r="U401" t="str">
        <f t="shared" si="27"/>
        <v/>
      </c>
      <c r="V401" t="str">
        <f t="shared" si="28"/>
        <v/>
      </c>
      <c r="W401" t="str">
        <f t="shared" si="29"/>
        <v/>
      </c>
    </row>
    <row r="402" spans="2:23" x14ac:dyDescent="0.25">
      <c r="B402" t="s">
        <v>672</v>
      </c>
      <c r="C402">
        <v>-11.8852606833987</v>
      </c>
      <c r="D402">
        <v>2399.5447392552901</v>
      </c>
      <c r="E402">
        <v>-4.9531315207264398E-3</v>
      </c>
      <c r="F402">
        <v>0.99604798899144398</v>
      </c>
      <c r="G402" t="s">
        <v>169</v>
      </c>
      <c r="H402" t="s">
        <v>169</v>
      </c>
      <c r="I402" t="s">
        <v>169</v>
      </c>
      <c r="J402" t="s">
        <v>169</v>
      </c>
      <c r="K402">
        <v>-13.0472440399404</v>
      </c>
      <c r="L402">
        <v>3956.1803402002902</v>
      </c>
      <c r="M402">
        <v>-3.2979396584534399E-3</v>
      </c>
      <c r="N402">
        <v>0.99736862963403705</v>
      </c>
      <c r="O402">
        <v>-11.8842430223362</v>
      </c>
      <c r="P402">
        <v>2399.5447394622001</v>
      </c>
      <c r="Q402">
        <v>-4.9527074144071802E-3</v>
      </c>
      <c r="R402">
        <v>0.99604832737517801</v>
      </c>
      <c r="T402" t="str">
        <f t="shared" si="26"/>
        <v/>
      </c>
      <c r="U402" t="str">
        <f t="shared" si="27"/>
        <v/>
      </c>
      <c r="V402" t="str">
        <f t="shared" si="28"/>
        <v/>
      </c>
      <c r="W402" t="str">
        <f t="shared" si="29"/>
        <v/>
      </c>
    </row>
    <row r="403" spans="2:23" x14ac:dyDescent="0.25">
      <c r="B403" t="s">
        <v>673</v>
      </c>
      <c r="C403">
        <v>-11.8852606833987</v>
      </c>
      <c r="D403">
        <v>2399.5447392552801</v>
      </c>
      <c r="E403">
        <v>-4.9531315207264502E-3</v>
      </c>
      <c r="F403">
        <v>0.99604798899144398</v>
      </c>
      <c r="G403" t="s">
        <v>169</v>
      </c>
      <c r="H403" t="s">
        <v>169</v>
      </c>
      <c r="I403" t="s">
        <v>169</v>
      </c>
      <c r="J403" t="s">
        <v>169</v>
      </c>
      <c r="K403">
        <v>-13.0472440399404</v>
      </c>
      <c r="L403">
        <v>3956.1803402002902</v>
      </c>
      <c r="M403">
        <v>-3.2979396584534499E-3</v>
      </c>
      <c r="N403">
        <v>0.99736862963403705</v>
      </c>
      <c r="O403">
        <v>-11.8842430223362</v>
      </c>
      <c r="P403">
        <v>2399.5447394622001</v>
      </c>
      <c r="Q403">
        <v>-4.9527074144071802E-3</v>
      </c>
      <c r="R403">
        <v>0.99604832737517801</v>
      </c>
    </row>
    <row r="404" spans="2:23" x14ac:dyDescent="0.25">
      <c r="B404" t="s">
        <v>674</v>
      </c>
      <c r="C404">
        <v>-11.8852606833987</v>
      </c>
      <c r="D404">
        <v>2399.5447392552801</v>
      </c>
      <c r="E404">
        <v>-4.9531315207264597E-3</v>
      </c>
      <c r="F404">
        <v>0.99604798899144398</v>
      </c>
      <c r="G404" t="s">
        <v>169</v>
      </c>
      <c r="H404" t="s">
        <v>169</v>
      </c>
      <c r="I404" t="s">
        <v>169</v>
      </c>
      <c r="J404" t="s">
        <v>169</v>
      </c>
      <c r="K404">
        <v>-13.0472440399404</v>
      </c>
      <c r="L404">
        <v>3956.1803402002902</v>
      </c>
      <c r="M404">
        <v>-3.2979396584534499E-3</v>
      </c>
      <c r="N404">
        <v>0.99736862963403705</v>
      </c>
      <c r="O404">
        <v>-11.8842430223362</v>
      </c>
      <c r="P404">
        <v>2399.5447394622101</v>
      </c>
      <c r="Q404">
        <v>-4.9527074144071802E-3</v>
      </c>
      <c r="R404">
        <v>0.99604832737517801</v>
      </c>
    </row>
    <row r="405" spans="2:23" x14ac:dyDescent="0.25">
      <c r="B405" t="s">
        <v>675</v>
      </c>
      <c r="C405">
        <v>-11.8852606833987</v>
      </c>
      <c r="D405">
        <v>2399.5447392552801</v>
      </c>
      <c r="E405">
        <v>-4.9531315207264502E-3</v>
      </c>
      <c r="F405">
        <v>0.99604798899144398</v>
      </c>
      <c r="G405" t="s">
        <v>169</v>
      </c>
      <c r="H405" t="s">
        <v>169</v>
      </c>
      <c r="I405" t="s">
        <v>169</v>
      </c>
      <c r="J405" t="s">
        <v>169</v>
      </c>
      <c r="K405">
        <v>-13.0472440399404</v>
      </c>
      <c r="L405">
        <v>3956.1803402002902</v>
      </c>
      <c r="M405">
        <v>-3.2979396584534499E-3</v>
      </c>
      <c r="N405">
        <v>0.99736862963403705</v>
      </c>
      <c r="O405">
        <v>-11.8842430223362</v>
      </c>
      <c r="P405">
        <v>2399.5447394622101</v>
      </c>
      <c r="Q405">
        <v>-4.9527074144071698E-3</v>
      </c>
      <c r="R405">
        <v>0.99604832737517801</v>
      </c>
    </row>
    <row r="406" spans="2:23" x14ac:dyDescent="0.25">
      <c r="B406" t="s">
        <v>676</v>
      </c>
      <c r="C406">
        <v>-11.8852606833987</v>
      </c>
      <c r="D406">
        <v>2399.5447392552901</v>
      </c>
      <c r="E406">
        <v>-4.9531315207264398E-3</v>
      </c>
      <c r="F406">
        <v>0.99604798899144398</v>
      </c>
      <c r="G406" t="s">
        <v>169</v>
      </c>
      <c r="H406" t="s">
        <v>169</v>
      </c>
      <c r="I406" t="s">
        <v>169</v>
      </c>
      <c r="J406" t="s">
        <v>169</v>
      </c>
      <c r="K406">
        <v>-13.0472440399404</v>
      </c>
      <c r="L406">
        <v>3956.1803402002902</v>
      </c>
      <c r="M406">
        <v>-3.2979396584534399E-3</v>
      </c>
      <c r="N406">
        <v>0.99736862963403705</v>
      </c>
      <c r="O406">
        <v>-11.8842430223362</v>
      </c>
      <c r="P406">
        <v>2399.5447394622001</v>
      </c>
      <c r="Q406">
        <v>-4.9527074144071802E-3</v>
      </c>
      <c r="R406">
        <v>0.99604832737517801</v>
      </c>
    </row>
    <row r="407" spans="2:23" x14ac:dyDescent="0.25">
      <c r="B407" t="s">
        <v>677</v>
      </c>
      <c r="C407">
        <v>-11.8852606833987</v>
      </c>
      <c r="D407">
        <v>2399.5447392552701</v>
      </c>
      <c r="E407">
        <v>-4.9531315207264597E-3</v>
      </c>
      <c r="F407">
        <v>0.99604798899144398</v>
      </c>
      <c r="G407" t="s">
        <v>169</v>
      </c>
      <c r="H407" t="s">
        <v>169</v>
      </c>
      <c r="I407" t="s">
        <v>169</v>
      </c>
      <c r="J407" t="s">
        <v>169</v>
      </c>
      <c r="K407">
        <v>-13.0472440399404</v>
      </c>
      <c r="L407">
        <v>3956.1803402002902</v>
      </c>
      <c r="M407">
        <v>-3.2979396584534399E-3</v>
      </c>
      <c r="N407">
        <v>0.99736862963403705</v>
      </c>
      <c r="O407">
        <v>-11.8842430223362</v>
      </c>
      <c r="P407">
        <v>2399.5447394622101</v>
      </c>
      <c r="Q407">
        <v>-4.9527074144071802E-3</v>
      </c>
      <c r="R407">
        <v>0.99604832737517801</v>
      </c>
    </row>
    <row r="408" spans="2:23" x14ac:dyDescent="0.25">
      <c r="B408" t="s">
        <v>678</v>
      </c>
      <c r="C408">
        <v>-11.8852606833987</v>
      </c>
      <c r="D408">
        <v>2399.5447392552901</v>
      </c>
      <c r="E408">
        <v>-4.9531315207264398E-3</v>
      </c>
      <c r="F408">
        <v>0.99604798899144398</v>
      </c>
      <c r="G408" t="s">
        <v>169</v>
      </c>
      <c r="H408" t="s">
        <v>169</v>
      </c>
      <c r="I408" t="s">
        <v>169</v>
      </c>
      <c r="J408" t="s">
        <v>169</v>
      </c>
      <c r="K408">
        <v>-13.0472440399404</v>
      </c>
      <c r="L408">
        <v>3956.1803402002802</v>
      </c>
      <c r="M408">
        <v>-3.2979396584534499E-3</v>
      </c>
      <c r="N408">
        <v>0.99736862963403705</v>
      </c>
      <c r="O408">
        <v>-11.8842430223362</v>
      </c>
      <c r="P408">
        <v>2399.5447394622001</v>
      </c>
      <c r="Q408">
        <v>-4.9527074144071898E-3</v>
      </c>
      <c r="R408">
        <v>0.99604832737517801</v>
      </c>
    </row>
    <row r="409" spans="2:23" x14ac:dyDescent="0.25">
      <c r="B409" t="s">
        <v>679</v>
      </c>
      <c r="C409">
        <v>21.246876160677399</v>
      </c>
      <c r="D409">
        <v>2399.54473822604</v>
      </c>
      <c r="E409">
        <v>8.8545447068367807E-3</v>
      </c>
      <c r="F409">
        <v>0.99293518780263001</v>
      </c>
      <c r="G409" t="s">
        <v>169</v>
      </c>
      <c r="H409" t="s">
        <v>169</v>
      </c>
      <c r="I409" t="s">
        <v>169</v>
      </c>
      <c r="J409" t="s">
        <v>169</v>
      </c>
      <c r="K409">
        <v>22.084892932599701</v>
      </c>
      <c r="L409">
        <v>3956.1803398478201</v>
      </c>
      <c r="M409">
        <v>5.5823777066363999E-3</v>
      </c>
      <c r="N409">
        <v>0.99554593014896897</v>
      </c>
      <c r="O409">
        <v>21.247893821738302</v>
      </c>
      <c r="P409">
        <v>2399.5447384312802</v>
      </c>
      <c r="Q409">
        <v>8.8549688119710993E-3</v>
      </c>
      <c r="R409">
        <v>0.99293484942895704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5" sqref="T5:W5"/>
    </sheetView>
  </sheetViews>
  <sheetFormatPr defaultRowHeight="15" x14ac:dyDescent="0.25"/>
  <cols>
    <col min="20" max="23" width="4" bestFit="1" customWidth="1"/>
  </cols>
  <sheetData>
    <row r="1" spans="1:23" x14ac:dyDescent="0.25">
      <c r="B1" t="s">
        <v>286</v>
      </c>
      <c r="C1" t="s">
        <v>282</v>
      </c>
      <c r="D1" t="s">
        <v>283</v>
      </c>
      <c r="E1" t="s">
        <v>284</v>
      </c>
      <c r="F1" t="s">
        <v>285</v>
      </c>
      <c r="G1" t="s">
        <v>287</v>
      </c>
      <c r="H1" t="s">
        <v>288</v>
      </c>
      <c r="I1" t="s">
        <v>289</v>
      </c>
      <c r="J1" t="s">
        <v>290</v>
      </c>
      <c r="K1" t="s">
        <v>291</v>
      </c>
      <c r="L1" t="s">
        <v>292</v>
      </c>
      <c r="M1" t="s">
        <v>293</v>
      </c>
      <c r="N1" t="s">
        <v>294</v>
      </c>
      <c r="O1" t="s">
        <v>295</v>
      </c>
      <c r="P1" t="s">
        <v>296</v>
      </c>
      <c r="Q1" t="s">
        <v>297</v>
      </c>
      <c r="R1" t="s">
        <v>298</v>
      </c>
    </row>
    <row r="2" spans="1:23" x14ac:dyDescent="0.25">
      <c r="A2">
        <v>1</v>
      </c>
      <c r="B2" t="s">
        <v>171</v>
      </c>
      <c r="C2">
        <v>-1.98215262915664</v>
      </c>
      <c r="D2">
        <v>0.19763967935500201</v>
      </c>
      <c r="E2">
        <v>-10.029122874644401</v>
      </c>
      <c r="F2" s="1">
        <v>1.1352053875627E-23</v>
      </c>
      <c r="G2">
        <v>-2.5281116847466598</v>
      </c>
      <c r="H2">
        <v>0.78956290698353804</v>
      </c>
      <c r="I2">
        <v>-3.2019129348478499</v>
      </c>
      <c r="J2" s="1">
        <v>1.36518253094137E-3</v>
      </c>
      <c r="K2">
        <v>-1.64435862548025</v>
      </c>
      <c r="L2">
        <v>0.27966127285252701</v>
      </c>
      <c r="M2">
        <v>-5.8798224320010499</v>
      </c>
      <c r="N2" s="1">
        <v>4.1070683006037999E-9</v>
      </c>
      <c r="O2">
        <v>-1.9839206746571101</v>
      </c>
      <c r="P2">
        <v>0.19654228829967299</v>
      </c>
      <c r="Q2">
        <v>-10.0941160898268</v>
      </c>
      <c r="R2" s="1">
        <v>5.8657120363377798E-24</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119</v>
      </c>
      <c r="C3">
        <v>-5.7421901726543798E-3</v>
      </c>
      <c r="D3">
        <v>0.102196501695835</v>
      </c>
      <c r="E3">
        <v>-5.6187737127682803E-2</v>
      </c>
      <c r="F3">
        <v>0.95519225008486297</v>
      </c>
      <c r="G3">
        <v>6.4137348334913705E-2</v>
      </c>
      <c r="H3">
        <v>0.140473982206473</v>
      </c>
      <c r="I3">
        <v>0.45657813160477401</v>
      </c>
      <c r="J3">
        <v>0.64797430046853799</v>
      </c>
      <c r="K3">
        <v>-0.10322761980680099</v>
      </c>
      <c r="L3">
        <v>0.15126529065799901</v>
      </c>
      <c r="M3">
        <v>-0.68242766967731805</v>
      </c>
      <c r="N3">
        <v>0.494968564501716</v>
      </c>
      <c r="O3">
        <v>-7.5487267905196397E-3</v>
      </c>
      <c r="P3">
        <v>0.101543729571463</v>
      </c>
      <c r="Q3">
        <v>-7.4339664520664803E-2</v>
      </c>
      <c r="R3">
        <v>0.94074011660602597</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2.46816554542971E-2</v>
      </c>
      <c r="D4">
        <v>4.2929604202197297E-2</v>
      </c>
      <c r="E4">
        <v>0.57493321713489698</v>
      </c>
      <c r="F4">
        <v>0.565336463775443</v>
      </c>
      <c r="G4">
        <v>6.6512364778800598E-2</v>
      </c>
      <c r="H4">
        <v>6.4822967718610805E-2</v>
      </c>
      <c r="I4">
        <v>1.0260617049735099</v>
      </c>
      <c r="J4">
        <v>0.30486249961967299</v>
      </c>
      <c r="K4">
        <v>-9.8147592379824906E-3</v>
      </c>
      <c r="L4">
        <v>5.8799273026320903E-2</v>
      </c>
      <c r="M4">
        <v>-0.166919737827184</v>
      </c>
      <c r="N4">
        <v>0.86743320248880595</v>
      </c>
      <c r="O4">
        <v>2.2452648873185599E-2</v>
      </c>
      <c r="P4">
        <v>4.2643692678681198E-2</v>
      </c>
      <c r="Q4">
        <v>0.52651746279023004</v>
      </c>
      <c r="R4">
        <v>0.598528722088565</v>
      </c>
      <c r="T4" t="str">
        <f t="shared" si="0"/>
        <v/>
      </c>
      <c r="U4" t="str">
        <f t="shared" si="1"/>
        <v/>
      </c>
      <c r="V4" t="str">
        <f t="shared" si="2"/>
        <v/>
      </c>
      <c r="W4" t="str">
        <f t="shared" si="3"/>
        <v/>
      </c>
    </row>
    <row r="5" spans="1:23" x14ac:dyDescent="0.25">
      <c r="A5">
        <v>4</v>
      </c>
      <c r="B5" t="s">
        <v>12</v>
      </c>
      <c r="C5">
        <v>-0.13203511343880101</v>
      </c>
      <c r="D5">
        <v>4.9897669641394499E-2</v>
      </c>
      <c r="E5">
        <v>-2.6461178325102699</v>
      </c>
      <c r="F5">
        <v>8.1421448968792207E-3</v>
      </c>
      <c r="G5">
        <v>-0.10695612300730201</v>
      </c>
      <c r="H5">
        <v>7.1155054767983603E-2</v>
      </c>
      <c r="I5">
        <v>-1.50314160190102</v>
      </c>
      <c r="J5">
        <v>0.132802532856165</v>
      </c>
      <c r="K5">
        <v>-0.133413574882288</v>
      </c>
      <c r="L5">
        <v>7.1256913336035205E-2</v>
      </c>
      <c r="M5">
        <v>-1.8722895595144999</v>
      </c>
      <c r="N5">
        <v>6.1166554400913099E-2</v>
      </c>
      <c r="O5">
        <v>-0.12915135867868599</v>
      </c>
      <c r="P5">
        <v>4.9601401874003803E-2</v>
      </c>
      <c r="Q5">
        <v>-2.6037844455838699</v>
      </c>
      <c r="R5">
        <v>9.2200724130628593E-3</v>
      </c>
      <c r="T5" t="str">
        <f t="shared" si="0"/>
        <v>**</v>
      </c>
      <c r="U5" t="str">
        <f t="shared" si="1"/>
        <v/>
      </c>
      <c r="V5" t="str">
        <f t="shared" si="2"/>
        <v>^</v>
      </c>
      <c r="W5" t="str">
        <f t="shared" si="3"/>
        <v>**</v>
      </c>
    </row>
    <row r="6" spans="1:23" x14ac:dyDescent="0.25">
      <c r="A6">
        <v>5</v>
      </c>
      <c r="B6" t="s">
        <v>123</v>
      </c>
      <c r="C6">
        <v>0.122772655696783</v>
      </c>
      <c r="D6">
        <v>4.3405140000574202E-2</v>
      </c>
      <c r="E6">
        <v>2.8285280428806199</v>
      </c>
      <c r="F6">
        <v>4.6762603975617203E-3</v>
      </c>
      <c r="G6" t="s">
        <v>169</v>
      </c>
      <c r="H6" t="s">
        <v>169</v>
      </c>
      <c r="I6" t="s">
        <v>169</v>
      </c>
      <c r="J6" t="s">
        <v>169</v>
      </c>
      <c r="K6" t="s">
        <v>169</v>
      </c>
      <c r="L6" t="s">
        <v>169</v>
      </c>
      <c r="M6" t="s">
        <v>169</v>
      </c>
      <c r="N6" t="s">
        <v>169</v>
      </c>
      <c r="O6">
        <v>9.9163164500613396E-2</v>
      </c>
      <c r="P6">
        <v>4.17912093011591E-2</v>
      </c>
      <c r="Q6">
        <v>2.3728235233878001</v>
      </c>
      <c r="R6">
        <v>1.76526959888938E-2</v>
      </c>
      <c r="T6" t="str">
        <f t="shared" si="0"/>
        <v>**</v>
      </c>
      <c r="U6" t="str">
        <f t="shared" si="1"/>
        <v/>
      </c>
      <c r="V6" t="str">
        <f t="shared" si="2"/>
        <v/>
      </c>
      <c r="W6" t="str">
        <f t="shared" si="3"/>
        <v>*</v>
      </c>
    </row>
    <row r="7" spans="1:23" x14ac:dyDescent="0.25">
      <c r="A7">
        <v>6</v>
      </c>
      <c r="B7" t="s">
        <v>25</v>
      </c>
      <c r="C7">
        <v>2.1258189639064499E-2</v>
      </c>
      <c r="D7">
        <v>5.31752385076322E-2</v>
      </c>
      <c r="E7">
        <v>0.39977610323296098</v>
      </c>
      <c r="F7">
        <v>0.68932143315033401</v>
      </c>
      <c r="G7">
        <v>-8.5710369089201405E-2</v>
      </c>
      <c r="H7">
        <v>7.2916155106651601E-2</v>
      </c>
      <c r="I7">
        <v>-1.1754647370508799</v>
      </c>
      <c r="J7">
        <v>0.239808836996907</v>
      </c>
      <c r="K7">
        <v>0.13011416035587101</v>
      </c>
      <c r="L7">
        <v>8.0751986394879696E-2</v>
      </c>
      <c r="M7">
        <v>1.6112812348616301</v>
      </c>
      <c r="N7">
        <v>0.107118438878511</v>
      </c>
      <c r="O7">
        <v>2.57033023941604E-2</v>
      </c>
      <c r="P7">
        <v>5.2705090504990497E-2</v>
      </c>
      <c r="Q7">
        <v>0.48768159105478798</v>
      </c>
      <c r="R7">
        <v>0.62577539310300401</v>
      </c>
      <c r="T7" t="str">
        <f t="shared" si="0"/>
        <v/>
      </c>
      <c r="U7" t="str">
        <f t="shared" si="1"/>
        <v/>
      </c>
      <c r="V7" t="str">
        <f t="shared" si="2"/>
        <v/>
      </c>
      <c r="W7" t="str">
        <f t="shared" si="3"/>
        <v/>
      </c>
    </row>
    <row r="8" spans="1:23" x14ac:dyDescent="0.25">
      <c r="A8">
        <v>7</v>
      </c>
      <c r="B8" t="s">
        <v>26</v>
      </c>
      <c r="C8">
        <v>5.5105944322254997E-2</v>
      </c>
      <c r="D8">
        <v>8.5293677580117994E-2</v>
      </c>
      <c r="E8">
        <v>0.64607302540675304</v>
      </c>
      <c r="F8">
        <v>0.51823206372650599</v>
      </c>
      <c r="G8">
        <v>4.3633916948224098E-2</v>
      </c>
      <c r="H8">
        <v>0.11592349291474401</v>
      </c>
      <c r="I8">
        <v>0.376402710538706</v>
      </c>
      <c r="J8">
        <v>0.70661753120317505</v>
      </c>
      <c r="K8">
        <v>1.23895915898846E-2</v>
      </c>
      <c r="L8">
        <v>0.13128242040832599</v>
      </c>
      <c r="M8">
        <v>9.4373576838006706E-2</v>
      </c>
      <c r="N8">
        <v>0.92481240473722903</v>
      </c>
      <c r="O8">
        <v>3.3475170768114799E-2</v>
      </c>
      <c r="P8">
        <v>8.4704076589288593E-2</v>
      </c>
      <c r="Q8">
        <v>0.39520141315545498</v>
      </c>
      <c r="R8">
        <v>0.69269424984768302</v>
      </c>
      <c r="T8" t="str">
        <f t="shared" si="0"/>
        <v/>
      </c>
      <c r="U8" t="str">
        <f t="shared" si="1"/>
        <v/>
      </c>
      <c r="V8" t="str">
        <f t="shared" si="2"/>
        <v/>
      </c>
      <c r="W8" t="str">
        <f t="shared" si="3"/>
        <v/>
      </c>
    </row>
    <row r="9" spans="1:23" x14ac:dyDescent="0.25">
      <c r="A9">
        <v>8</v>
      </c>
      <c r="B9" t="s">
        <v>30</v>
      </c>
      <c r="C9">
        <v>2.2816447987431598E-2</v>
      </c>
      <c r="D9">
        <v>5.33637584334248E-2</v>
      </c>
      <c r="E9">
        <v>0.42756448678360598</v>
      </c>
      <c r="F9">
        <v>0.66896822602640005</v>
      </c>
      <c r="G9">
        <v>6.7396508195673901E-2</v>
      </c>
      <c r="H9">
        <v>7.8748187343148507E-2</v>
      </c>
      <c r="I9">
        <v>0.855848375302797</v>
      </c>
      <c r="J9">
        <v>0.39208165329751699</v>
      </c>
      <c r="K9">
        <v>-3.3128041898573199E-2</v>
      </c>
      <c r="L9">
        <v>7.4165506611277507E-2</v>
      </c>
      <c r="M9">
        <v>-0.446677214411905</v>
      </c>
      <c r="N9">
        <v>0.655108135889788</v>
      </c>
      <c r="O9">
        <v>1.35044249560092E-2</v>
      </c>
      <c r="P9">
        <v>5.2963918201172001E-2</v>
      </c>
      <c r="Q9">
        <v>0.25497405431213599</v>
      </c>
      <c r="R9">
        <v>0.79874313872230496</v>
      </c>
      <c r="T9" t="str">
        <f t="shared" si="0"/>
        <v/>
      </c>
      <c r="U9" t="str">
        <f t="shared" si="1"/>
        <v/>
      </c>
      <c r="V9" t="str">
        <f t="shared" si="2"/>
        <v/>
      </c>
      <c r="W9" t="str">
        <f t="shared" si="3"/>
        <v/>
      </c>
    </row>
    <row r="10" spans="1:23" x14ac:dyDescent="0.25">
      <c r="A10">
        <v>9</v>
      </c>
      <c r="B10" t="s">
        <v>29</v>
      </c>
      <c r="C10">
        <v>-8.2220834837253995E-2</v>
      </c>
      <c r="D10">
        <v>4.9140173797860301E-2</v>
      </c>
      <c r="E10">
        <v>-1.6731897444130299</v>
      </c>
      <c r="F10">
        <v>9.4289948634661697E-2</v>
      </c>
      <c r="G10">
        <v>-9.3132695555237593E-2</v>
      </c>
      <c r="H10">
        <v>7.4352195584279204E-2</v>
      </c>
      <c r="I10">
        <v>-1.2525883711082899</v>
      </c>
      <c r="J10">
        <v>0.21035554911705501</v>
      </c>
      <c r="K10">
        <v>-8.2481983296644995E-2</v>
      </c>
      <c r="L10">
        <v>6.6209906914540304E-2</v>
      </c>
      <c r="M10">
        <v>-1.2457649789948799</v>
      </c>
      <c r="N10">
        <v>0.212850690208718</v>
      </c>
      <c r="O10">
        <v>-8.4940998419938296E-2</v>
      </c>
      <c r="P10">
        <v>4.8869855327545599E-2</v>
      </c>
      <c r="Q10">
        <v>-1.7381061975859999</v>
      </c>
      <c r="R10">
        <v>8.2192103071936196E-2</v>
      </c>
      <c r="T10" t="str">
        <f t="shared" si="0"/>
        <v>^</v>
      </c>
      <c r="U10" t="str">
        <f t="shared" si="1"/>
        <v/>
      </c>
      <c r="V10" t="str">
        <f t="shared" si="2"/>
        <v/>
      </c>
      <c r="W10" t="str">
        <f t="shared" si="3"/>
        <v>^</v>
      </c>
    </row>
    <row r="11" spans="1:23" x14ac:dyDescent="0.25">
      <c r="A11">
        <v>10</v>
      </c>
      <c r="B11" t="s">
        <v>27</v>
      </c>
      <c r="C11">
        <v>-5.8237367421974398E-2</v>
      </c>
      <c r="D11">
        <v>0.10493189430494</v>
      </c>
      <c r="E11">
        <v>-0.55500158276693401</v>
      </c>
      <c r="F11">
        <v>0.57889357783970896</v>
      </c>
      <c r="G11">
        <v>-1.5311581964969701E-2</v>
      </c>
      <c r="H11">
        <v>0.136088371664319</v>
      </c>
      <c r="I11">
        <v>-0.112512052115208</v>
      </c>
      <c r="J11">
        <v>0.91041741421367794</v>
      </c>
      <c r="K11">
        <v>-0.126563993278519</v>
      </c>
      <c r="L11">
        <v>0.180534980663972</v>
      </c>
      <c r="M11">
        <v>-0.70104969581541299</v>
      </c>
      <c r="N11">
        <v>0.48327200205545301</v>
      </c>
      <c r="O11">
        <v>-6.29851106603323E-2</v>
      </c>
      <c r="P11">
        <v>0.10306961888180299</v>
      </c>
      <c r="Q11">
        <v>-0.61109288404919304</v>
      </c>
      <c r="R11">
        <v>0.54113809049157602</v>
      </c>
      <c r="T11" t="str">
        <f t="shared" si="0"/>
        <v/>
      </c>
      <c r="U11" t="str">
        <f t="shared" si="1"/>
        <v/>
      </c>
      <c r="V11" t="str">
        <f t="shared" si="2"/>
        <v/>
      </c>
      <c r="W11" t="str">
        <f t="shared" si="3"/>
        <v/>
      </c>
    </row>
    <row r="12" spans="1:23" x14ac:dyDescent="0.25">
      <c r="A12">
        <v>11</v>
      </c>
      <c r="B12" t="s">
        <v>28</v>
      </c>
      <c r="C12">
        <v>-9.2785924793970798E-2</v>
      </c>
      <c r="D12">
        <v>0.159116609829628</v>
      </c>
      <c r="E12">
        <v>-0.58313160953667897</v>
      </c>
      <c r="F12">
        <v>0.55980470612375799</v>
      </c>
      <c r="G12">
        <v>-0.116927813582308</v>
      </c>
      <c r="H12">
        <v>0.22492340641222999</v>
      </c>
      <c r="I12">
        <v>-0.519856138796013</v>
      </c>
      <c r="J12">
        <v>0.60316384794906897</v>
      </c>
      <c r="K12">
        <v>-0.11937367358440799</v>
      </c>
      <c r="L12">
        <v>0.234376308154014</v>
      </c>
      <c r="M12">
        <v>-0.50932483118543403</v>
      </c>
      <c r="N12">
        <v>0.61052455551088403</v>
      </c>
      <c r="O12">
        <v>-6.56683071333483E-2</v>
      </c>
      <c r="P12">
        <v>0.15520893954011</v>
      </c>
      <c r="Q12">
        <v>-0.42309616525907701</v>
      </c>
      <c r="R12">
        <v>0.67222510010269598</v>
      </c>
      <c r="T12" t="str">
        <f t="shared" si="0"/>
        <v/>
      </c>
      <c r="U12" t="str">
        <f t="shared" si="1"/>
        <v/>
      </c>
      <c r="V12" t="str">
        <f t="shared" si="2"/>
        <v/>
      </c>
      <c r="W12" t="str">
        <f t="shared" si="3"/>
        <v/>
      </c>
    </row>
    <row r="13" spans="1:23" x14ac:dyDescent="0.25">
      <c r="A13">
        <v>12</v>
      </c>
      <c r="B13" t="s">
        <v>31</v>
      </c>
      <c r="C13">
        <v>-6.0092921907050997E-2</v>
      </c>
      <c r="D13">
        <v>7.9619254123203202E-3</v>
      </c>
      <c r="E13">
        <v>-7.5475364054607903</v>
      </c>
      <c r="F13" s="1">
        <v>4.4356857596017802E-14</v>
      </c>
      <c r="G13">
        <v>-5.2710225117580403E-2</v>
      </c>
      <c r="H13">
        <v>1.1289830026143199E-2</v>
      </c>
      <c r="I13">
        <v>-4.6688236222797501</v>
      </c>
      <c r="J13" s="1">
        <v>3.0292930404348198E-6</v>
      </c>
      <c r="K13">
        <v>-6.75919828594779E-2</v>
      </c>
      <c r="L13">
        <v>1.1488589361412E-2</v>
      </c>
      <c r="M13">
        <v>-5.8834014110127901</v>
      </c>
      <c r="N13" s="1">
        <v>4.0191954769631802E-9</v>
      </c>
      <c r="O13">
        <v>-5.8405497186524297E-2</v>
      </c>
      <c r="P13">
        <v>7.9098446870011808E-3</v>
      </c>
      <c r="Q13">
        <v>-7.3838993681514697</v>
      </c>
      <c r="R13" s="1">
        <v>1.5371964940785801E-13</v>
      </c>
      <c r="T13" t="str">
        <f t="shared" si="0"/>
        <v>***</v>
      </c>
      <c r="U13" t="str">
        <f t="shared" si="1"/>
        <v>***</v>
      </c>
      <c r="V13" t="str">
        <f t="shared" si="2"/>
        <v>***</v>
      </c>
      <c r="W13" t="str">
        <f t="shared" si="3"/>
        <v>***</v>
      </c>
    </row>
    <row r="14" spans="1:23" x14ac:dyDescent="0.25">
      <c r="A14">
        <v>13</v>
      </c>
      <c r="B14" t="s">
        <v>172</v>
      </c>
      <c r="C14">
        <v>-1.55351178091477E-2</v>
      </c>
      <c r="D14">
        <v>5.5121110439571498E-2</v>
      </c>
      <c r="E14">
        <v>-0.28183608213369699</v>
      </c>
      <c r="F14">
        <v>0.77806920239827504</v>
      </c>
      <c r="G14">
        <v>6.4127671053763897E-3</v>
      </c>
      <c r="H14">
        <v>8.1629843594626897E-2</v>
      </c>
      <c r="I14">
        <v>7.8559100728186296E-2</v>
      </c>
      <c r="J14">
        <v>0.93738331984328804</v>
      </c>
      <c r="K14">
        <v>-3.3436023675950298E-2</v>
      </c>
      <c r="L14">
        <v>7.6713611696098999E-2</v>
      </c>
      <c r="M14">
        <v>-0.43585516229384602</v>
      </c>
      <c r="N14">
        <v>0.66294181840841404</v>
      </c>
      <c r="O14">
        <v>-1.8904811684469801E-2</v>
      </c>
      <c r="P14">
        <v>5.4687736256441202E-2</v>
      </c>
      <c r="Q14">
        <v>-0.345686491681088</v>
      </c>
      <c r="R14">
        <v>0.72957833719405896</v>
      </c>
      <c r="T14" t="str">
        <f t="shared" si="0"/>
        <v/>
      </c>
      <c r="U14" t="str">
        <f t="shared" si="1"/>
        <v/>
      </c>
      <c r="V14" t="str">
        <f t="shared" si="2"/>
        <v/>
      </c>
      <c r="W14" t="str">
        <f t="shared" si="3"/>
        <v/>
      </c>
    </row>
    <row r="15" spans="1:23" x14ac:dyDescent="0.25">
      <c r="A15">
        <v>14</v>
      </c>
      <c r="B15" t="s">
        <v>32</v>
      </c>
      <c r="C15">
        <v>4.1252806747778703E-2</v>
      </c>
      <c r="D15">
        <v>2.58680644665936E-2</v>
      </c>
      <c r="E15">
        <v>1.5947388255914201</v>
      </c>
      <c r="F15">
        <v>0.110770651961535</v>
      </c>
      <c r="G15">
        <v>4.01931497903125E-2</v>
      </c>
      <c r="H15">
        <v>3.5245471358497503E-2</v>
      </c>
      <c r="I15">
        <v>1.1403777064431899</v>
      </c>
      <c r="J15">
        <v>0.25412897661364903</v>
      </c>
      <c r="K15">
        <v>3.9168881505343603E-2</v>
      </c>
      <c r="L15">
        <v>4.01841477927498E-2</v>
      </c>
      <c r="M15">
        <v>0.97473465674468196</v>
      </c>
      <c r="N15">
        <v>0.32969189717778902</v>
      </c>
      <c r="O15">
        <v>4.3708149587622598E-2</v>
      </c>
      <c r="P15">
        <v>2.55775398259699E-2</v>
      </c>
      <c r="Q15">
        <v>1.708848852744</v>
      </c>
      <c r="R15">
        <v>8.7478950805340405E-2</v>
      </c>
      <c r="T15" t="str">
        <f t="shared" si="0"/>
        <v/>
      </c>
      <c r="U15" t="str">
        <f t="shared" si="1"/>
        <v/>
      </c>
      <c r="V15" t="str">
        <f t="shared" si="2"/>
        <v/>
      </c>
      <c r="W15" t="str">
        <f t="shared" si="3"/>
        <v>^</v>
      </c>
    </row>
    <row r="16" spans="1:23" x14ac:dyDescent="0.25">
      <c r="A16">
        <v>15</v>
      </c>
      <c r="B16" t="s">
        <v>33</v>
      </c>
      <c r="C16">
        <v>1.6041005492525299E-2</v>
      </c>
      <c r="D16">
        <v>6.6061193020086097E-3</v>
      </c>
      <c r="E16">
        <v>2.42820402708259</v>
      </c>
      <c r="F16">
        <v>1.51738044647952E-2</v>
      </c>
      <c r="G16">
        <v>2.1215788859830401E-2</v>
      </c>
      <c r="H16">
        <v>1.1683383378366E-2</v>
      </c>
      <c r="I16">
        <v>1.8158942639094999</v>
      </c>
      <c r="J16">
        <v>6.93865933939639E-2</v>
      </c>
      <c r="K16">
        <v>1.5258795812106899E-2</v>
      </c>
      <c r="L16">
        <v>8.0744189522585202E-3</v>
      </c>
      <c r="M16">
        <v>1.8897701373098501</v>
      </c>
      <c r="N16">
        <v>5.8788709096947903E-2</v>
      </c>
      <c r="O16">
        <v>1.5674766796461299E-2</v>
      </c>
      <c r="P16">
        <v>6.5870055703004301E-3</v>
      </c>
      <c r="Q16">
        <v>2.37964984683417</v>
      </c>
      <c r="R16">
        <v>1.7329095793176898E-2</v>
      </c>
      <c r="T16" t="str">
        <f t="shared" si="0"/>
        <v>*</v>
      </c>
      <c r="U16" t="str">
        <f t="shared" si="1"/>
        <v>^</v>
      </c>
      <c r="V16" t="str">
        <f t="shared" si="2"/>
        <v>^</v>
      </c>
      <c r="W16" t="str">
        <f t="shared" si="3"/>
        <v>*</v>
      </c>
    </row>
    <row r="17" spans="1:23" x14ac:dyDescent="0.25">
      <c r="A17">
        <v>16</v>
      </c>
      <c r="B17" t="s">
        <v>117</v>
      </c>
      <c r="C17">
        <v>-1.05001573111789E-2</v>
      </c>
      <c r="D17">
        <v>1.04557471157572E-2</v>
      </c>
      <c r="E17">
        <v>-1.0042474435284401</v>
      </c>
      <c r="F17">
        <v>0.31525935921370701</v>
      </c>
      <c r="G17">
        <v>4.1387214132434496E-3</v>
      </c>
      <c r="H17">
        <v>1.52779708439386E-2</v>
      </c>
      <c r="I17">
        <v>0.270894705554793</v>
      </c>
      <c r="J17">
        <v>0.78647201718833204</v>
      </c>
      <c r="K17">
        <v>-2.6913732971983299E-2</v>
      </c>
      <c r="L17">
        <v>1.48562913431485E-2</v>
      </c>
      <c r="M17">
        <v>-1.8116050870525999</v>
      </c>
      <c r="N17">
        <v>7.0047238359596101E-2</v>
      </c>
      <c r="O17">
        <v>-1.06020733672032E-2</v>
      </c>
      <c r="P17">
        <v>1.03987150451362E-2</v>
      </c>
      <c r="Q17">
        <v>-1.0195561010359699</v>
      </c>
      <c r="R17">
        <v>0.30793903366191699</v>
      </c>
      <c r="T17" t="str">
        <f t="shared" si="0"/>
        <v/>
      </c>
      <c r="U17" t="str">
        <f t="shared" si="1"/>
        <v/>
      </c>
      <c r="V17" t="str">
        <f t="shared" si="2"/>
        <v>^</v>
      </c>
      <c r="W17" t="str">
        <f t="shared" si="3"/>
        <v/>
      </c>
    </row>
    <row r="18" spans="1:23" x14ac:dyDescent="0.25">
      <c r="A18">
        <v>17</v>
      </c>
      <c r="B18" t="s">
        <v>34</v>
      </c>
      <c r="C18">
        <v>4.8174095506739898E-3</v>
      </c>
      <c r="D18">
        <v>9.1004804741793796E-4</v>
      </c>
      <c r="E18">
        <v>5.2935771516046097</v>
      </c>
      <c r="F18" s="1">
        <v>1.1994660327351101E-7</v>
      </c>
      <c r="G18">
        <v>5.9862206023524002E-3</v>
      </c>
      <c r="H18">
        <v>1.3843743599481601E-3</v>
      </c>
      <c r="I18">
        <v>4.3241342627701904</v>
      </c>
      <c r="J18">
        <v>1.53132018911015E-5</v>
      </c>
      <c r="K18">
        <v>4.3714731769009304E-3</v>
      </c>
      <c r="L18">
        <v>1.2255661320423E-3</v>
      </c>
      <c r="M18">
        <v>3.56690109379594</v>
      </c>
      <c r="N18">
        <v>3.61227740830344E-4</v>
      </c>
      <c r="O18">
        <v>4.9048270294225196E-3</v>
      </c>
      <c r="P18">
        <v>9.0517177229854399E-4</v>
      </c>
      <c r="Q18">
        <v>5.4186698917570899</v>
      </c>
      <c r="R18" s="1">
        <v>6.0044065232693506E-8</v>
      </c>
      <c r="T18" t="str">
        <f t="shared" si="0"/>
        <v>***</v>
      </c>
      <c r="U18" t="str">
        <f t="shared" si="1"/>
        <v>***</v>
      </c>
      <c r="V18" t="str">
        <f t="shared" si="2"/>
        <v>***</v>
      </c>
      <c r="W18" t="str">
        <f t="shared" si="3"/>
        <v>***</v>
      </c>
    </row>
    <row r="19" spans="1:23" x14ac:dyDescent="0.25">
      <c r="A19">
        <v>18</v>
      </c>
      <c r="B19" t="s">
        <v>35</v>
      </c>
      <c r="C19">
        <v>-6.48111072968119E-4</v>
      </c>
      <c r="D19">
        <v>2.9404017751181999E-4</v>
      </c>
      <c r="E19">
        <v>-2.2041582155624502</v>
      </c>
      <c r="F19">
        <v>2.7513219199364801E-2</v>
      </c>
      <c r="G19">
        <v>-9.05662381002216E-4</v>
      </c>
      <c r="H19">
        <v>4.8393597284422402E-4</v>
      </c>
      <c r="I19">
        <v>-1.87145083610832</v>
      </c>
      <c r="J19">
        <v>6.1282618275589E-2</v>
      </c>
      <c r="K19">
        <v>-2.9073991820781998E-4</v>
      </c>
      <c r="L19">
        <v>3.8082382556948199E-4</v>
      </c>
      <c r="M19">
        <v>-0.76344991748625302</v>
      </c>
      <c r="N19">
        <v>0.44519511975947201</v>
      </c>
      <c r="O19">
        <v>-5.60155168538988E-4</v>
      </c>
      <c r="P19">
        <v>2.8210563011523299E-4</v>
      </c>
      <c r="Q19">
        <v>-1.98562208173648</v>
      </c>
      <c r="R19">
        <v>4.7075302675499101E-2</v>
      </c>
      <c r="T19" t="str">
        <f t="shared" si="0"/>
        <v>*</v>
      </c>
      <c r="U19" t="str">
        <f t="shared" si="1"/>
        <v>^</v>
      </c>
      <c r="V19" t="str">
        <f t="shared" si="2"/>
        <v/>
      </c>
      <c r="W19" t="str">
        <f t="shared" si="3"/>
        <v>*</v>
      </c>
    </row>
    <row r="20" spans="1:23" x14ac:dyDescent="0.25">
      <c r="A20">
        <v>19</v>
      </c>
      <c r="B20" t="s">
        <v>36</v>
      </c>
      <c r="C20">
        <v>5.5444817545231102E-4</v>
      </c>
      <c r="D20">
        <v>1.7700945045403499E-4</v>
      </c>
      <c r="E20">
        <v>3.1323083260816502</v>
      </c>
      <c r="F20">
        <v>1.7343763210238201E-3</v>
      </c>
      <c r="G20">
        <v>4.1730862591816303E-4</v>
      </c>
      <c r="H20">
        <v>2.6574483790406698E-4</v>
      </c>
      <c r="I20">
        <v>1.57033577475853</v>
      </c>
      <c r="J20">
        <v>0.116337015527679</v>
      </c>
      <c r="K20">
        <v>6.9402488812627999E-4</v>
      </c>
      <c r="L20">
        <v>2.43991042048112E-4</v>
      </c>
      <c r="M20">
        <v>2.8444687243453202</v>
      </c>
      <c r="N20">
        <v>4.44855528939912E-3</v>
      </c>
      <c r="O20">
        <v>5.4144018241167498E-4</v>
      </c>
      <c r="P20">
        <v>1.7575492869413201E-4</v>
      </c>
      <c r="Q20">
        <v>3.0806543317709698</v>
      </c>
      <c r="R20">
        <v>2.0654628223751299E-3</v>
      </c>
      <c r="T20" t="str">
        <f t="shared" si="0"/>
        <v>**</v>
      </c>
      <c r="U20" t="str">
        <f t="shared" si="1"/>
        <v/>
      </c>
      <c r="V20" t="str">
        <f t="shared" si="2"/>
        <v>**</v>
      </c>
      <c r="W20" t="str">
        <f t="shared" si="3"/>
        <v>**</v>
      </c>
    </row>
    <row r="21" spans="1:23" x14ac:dyDescent="0.25">
      <c r="A21">
        <v>20</v>
      </c>
      <c r="B21" t="s">
        <v>37</v>
      </c>
      <c r="C21">
        <v>-5.1866315614325101E-2</v>
      </c>
      <c r="D21">
        <v>3.8537298045588302E-2</v>
      </c>
      <c r="E21">
        <v>-1.3458731733856599</v>
      </c>
      <c r="F21">
        <v>0.17834342177061899</v>
      </c>
      <c r="G21">
        <v>-3.98097857640047E-2</v>
      </c>
      <c r="H21">
        <v>5.57662677969325E-2</v>
      </c>
      <c r="I21">
        <v>-0.71386856852189196</v>
      </c>
      <c r="J21">
        <v>0.47530845483956702</v>
      </c>
      <c r="K21">
        <v>-6.8438972301863799E-2</v>
      </c>
      <c r="L21">
        <v>5.49070835981737E-2</v>
      </c>
      <c r="M21">
        <v>-1.24645069118441</v>
      </c>
      <c r="N21">
        <v>0.21259898105205399</v>
      </c>
      <c r="O21">
        <v>-5.4411646683673799E-2</v>
      </c>
      <c r="P21">
        <v>3.8313718663453497E-2</v>
      </c>
      <c r="Q21">
        <v>-1.4201609392610499</v>
      </c>
      <c r="R21">
        <v>0.15556083243969701</v>
      </c>
      <c r="T21" t="str">
        <f t="shared" si="0"/>
        <v/>
      </c>
      <c r="U21" t="str">
        <f t="shared" si="1"/>
        <v/>
      </c>
      <c r="V21" t="str">
        <f t="shared" si="2"/>
        <v/>
      </c>
      <c r="W21" t="str">
        <f t="shared" si="3"/>
        <v/>
      </c>
    </row>
    <row r="22" spans="1:23" x14ac:dyDescent="0.25">
      <c r="A22">
        <v>21</v>
      </c>
      <c r="B22" t="s">
        <v>38</v>
      </c>
      <c r="C22">
        <v>-7.1365943327727194E-2</v>
      </c>
      <c r="D22">
        <v>5.5805299835143103E-2</v>
      </c>
      <c r="E22">
        <v>-1.2788380949220299</v>
      </c>
      <c r="F22">
        <v>0.20095407588158501</v>
      </c>
      <c r="G22">
        <v>1.24424635141896E-2</v>
      </c>
      <c r="H22">
        <v>8.0352745412181001E-2</v>
      </c>
      <c r="I22">
        <v>0.154848019820159</v>
      </c>
      <c r="J22">
        <v>0.87694113340206203</v>
      </c>
      <c r="K22">
        <v>-0.13545167043937401</v>
      </c>
      <c r="L22">
        <v>7.9309934331889195E-2</v>
      </c>
      <c r="M22">
        <v>-1.7078777278083199</v>
      </c>
      <c r="N22">
        <v>8.7659032621888303E-2</v>
      </c>
      <c r="O22">
        <v>-7.1590403335708999E-2</v>
      </c>
      <c r="P22">
        <v>5.5544929376017002E-2</v>
      </c>
      <c r="Q22">
        <v>-1.2888737845190199</v>
      </c>
      <c r="R22">
        <v>0.197441969276173</v>
      </c>
      <c r="T22" t="str">
        <f t="shared" si="0"/>
        <v/>
      </c>
      <c r="U22" t="str">
        <f t="shared" si="1"/>
        <v/>
      </c>
      <c r="V22" t="str">
        <f t="shared" si="2"/>
        <v>^</v>
      </c>
      <c r="W22" t="str">
        <f t="shared" si="3"/>
        <v/>
      </c>
    </row>
    <row r="23" spans="1:23" x14ac:dyDescent="0.25">
      <c r="A23">
        <v>22</v>
      </c>
      <c r="B23" t="s">
        <v>40</v>
      </c>
      <c r="C23">
        <v>-0.30284099159981098</v>
      </c>
      <c r="D23">
        <v>5.9022223772549801E-2</v>
      </c>
      <c r="E23">
        <v>-5.1309654608550597</v>
      </c>
      <c r="F23" s="1">
        <v>2.8825980595869301E-7</v>
      </c>
      <c r="G23">
        <v>-0.28245133815616702</v>
      </c>
      <c r="H23">
        <v>8.5748569274290504E-2</v>
      </c>
      <c r="I23">
        <v>-3.2939481153635102</v>
      </c>
      <c r="J23">
        <v>9.8790732123049891E-4</v>
      </c>
      <c r="K23">
        <v>-0.30719497057917799</v>
      </c>
      <c r="L23">
        <v>8.2582467082784397E-2</v>
      </c>
      <c r="M23">
        <v>-3.71985702814173</v>
      </c>
      <c r="N23">
        <v>1.9933558487107399E-4</v>
      </c>
      <c r="O23">
        <v>-0.311992604996853</v>
      </c>
      <c r="P23">
        <v>5.8686741143148598E-2</v>
      </c>
      <c r="Q23">
        <v>-5.3162366646981098</v>
      </c>
      <c r="R23" s="1">
        <v>1.0593534859195099E-7</v>
      </c>
      <c r="T23" t="str">
        <f t="shared" si="0"/>
        <v>***</v>
      </c>
      <c r="U23" t="str">
        <f t="shared" si="1"/>
        <v>***</v>
      </c>
      <c r="V23" t="str">
        <f t="shared" si="2"/>
        <v>***</v>
      </c>
      <c r="W23" t="str">
        <f t="shared" si="3"/>
        <v>***</v>
      </c>
    </row>
    <row r="24" spans="1:23" x14ac:dyDescent="0.25">
      <c r="A24">
        <v>23</v>
      </c>
      <c r="B24" t="s">
        <v>41</v>
      </c>
      <c r="C24">
        <v>-1.14936730493244E-2</v>
      </c>
      <c r="D24">
        <v>4.7444094003376402E-2</v>
      </c>
      <c r="E24">
        <v>-0.24225719324530501</v>
      </c>
      <c r="F24">
        <v>0.80858088076354395</v>
      </c>
      <c r="G24">
        <v>0.12595155951947001</v>
      </c>
      <c r="H24">
        <v>6.9562309225207994E-2</v>
      </c>
      <c r="I24">
        <v>1.81062936124938</v>
      </c>
      <c r="J24">
        <v>7.0198244053731998E-2</v>
      </c>
      <c r="K24">
        <v>-0.115864716360253</v>
      </c>
      <c r="L24">
        <v>6.5515798284289606E-2</v>
      </c>
      <c r="M24">
        <v>-1.7685004135565401</v>
      </c>
      <c r="N24">
        <v>7.6977283122961204E-2</v>
      </c>
      <c r="O24">
        <v>-1.7546025476391398E-2</v>
      </c>
      <c r="P24">
        <v>4.7149218997277503E-2</v>
      </c>
      <c r="Q24">
        <v>-0.372138199731464</v>
      </c>
      <c r="R24">
        <v>0.70978995621680896</v>
      </c>
      <c r="T24" t="str">
        <f t="shared" si="0"/>
        <v/>
      </c>
      <c r="U24" t="str">
        <f t="shared" si="1"/>
        <v>^</v>
      </c>
      <c r="V24" t="str">
        <f t="shared" si="2"/>
        <v>^</v>
      </c>
      <c r="W24" t="str">
        <f t="shared" si="3"/>
        <v/>
      </c>
    </row>
    <row r="25" spans="1:23" x14ac:dyDescent="0.25">
      <c r="A25">
        <v>24</v>
      </c>
      <c r="B25" t="s">
        <v>39</v>
      </c>
      <c r="C25">
        <v>-2.63035971853408E-2</v>
      </c>
      <c r="D25">
        <v>7.4008183904014896E-2</v>
      </c>
      <c r="E25">
        <v>-0.35541470953341198</v>
      </c>
      <c r="F25">
        <v>0.72227893067412796</v>
      </c>
      <c r="G25">
        <v>0.14963304342905201</v>
      </c>
      <c r="H25">
        <v>0.11051579285387</v>
      </c>
      <c r="I25">
        <v>1.3539516802535601</v>
      </c>
      <c r="J25">
        <v>0.17575179398971999</v>
      </c>
      <c r="K25">
        <v>-0.145538748771631</v>
      </c>
      <c r="L25">
        <v>0.101099439011283</v>
      </c>
      <c r="M25">
        <v>-1.43956039909765</v>
      </c>
      <c r="N25">
        <v>0.14999181029493799</v>
      </c>
      <c r="O25">
        <v>-2.8905743768005698E-2</v>
      </c>
      <c r="P25">
        <v>7.3644460655174299E-2</v>
      </c>
      <c r="Q25">
        <v>-0.39250397804325199</v>
      </c>
      <c r="R25">
        <v>0.69468587264282999</v>
      </c>
      <c r="T25" t="str">
        <f t="shared" si="0"/>
        <v/>
      </c>
      <c r="U25" t="str">
        <f t="shared" si="1"/>
        <v/>
      </c>
      <c r="V25" t="str">
        <f t="shared" si="2"/>
        <v/>
      </c>
      <c r="W25" t="str">
        <f t="shared" si="3"/>
        <v/>
      </c>
    </row>
    <row r="26" spans="1:23" x14ac:dyDescent="0.25">
      <c r="A26">
        <v>25</v>
      </c>
      <c r="B26" t="s">
        <v>43</v>
      </c>
      <c r="C26">
        <v>-6.2005185319664202E-2</v>
      </c>
      <c r="D26">
        <v>9.9373053486421503E-3</v>
      </c>
      <c r="E26">
        <v>-6.2396377231315201</v>
      </c>
      <c r="F26" s="1">
        <v>4.3858545708449401E-10</v>
      </c>
      <c r="G26">
        <v>-6.2549989813631704E-2</v>
      </c>
      <c r="H26">
        <v>1.48595655954034E-2</v>
      </c>
      <c r="I26">
        <v>-4.2094090444326699</v>
      </c>
      <c r="J26">
        <v>2.5603948757319099E-5</v>
      </c>
      <c r="K26">
        <v>-6.5829657649116205E-2</v>
      </c>
      <c r="L26">
        <v>1.3715275324642701E-2</v>
      </c>
      <c r="M26">
        <v>-4.7997328592330701</v>
      </c>
      <c r="N26" s="1">
        <v>1.58877411039613E-6</v>
      </c>
      <c r="O26">
        <v>-6.3105701808940096E-2</v>
      </c>
      <c r="P26">
        <v>9.8611523094842592E-3</v>
      </c>
      <c r="Q26">
        <v>-6.3994247151264796</v>
      </c>
      <c r="R26" s="1">
        <v>1.5596345667092899E-10</v>
      </c>
      <c r="T26" t="str">
        <f t="shared" si="0"/>
        <v>***</v>
      </c>
      <c r="U26" t="str">
        <f t="shared" si="1"/>
        <v>***</v>
      </c>
      <c r="V26" t="str">
        <f t="shared" si="2"/>
        <v>***</v>
      </c>
      <c r="W26" t="str">
        <f t="shared" si="3"/>
        <v>***</v>
      </c>
    </row>
    <row r="27" spans="1:23" x14ac:dyDescent="0.25">
      <c r="A27">
        <v>26</v>
      </c>
      <c r="B27" t="s">
        <v>44</v>
      </c>
      <c r="C27">
        <v>6.0768379311538202E-2</v>
      </c>
      <c r="D27">
        <v>3.9263828354493602E-2</v>
      </c>
      <c r="E27">
        <v>1.5476936880145999</v>
      </c>
      <c r="F27">
        <v>0.12169606250759001</v>
      </c>
      <c r="G27">
        <v>7.4231363910870804E-2</v>
      </c>
      <c r="H27">
        <v>5.98577520787427E-2</v>
      </c>
      <c r="I27">
        <v>1.24012949589587</v>
      </c>
      <c r="J27">
        <v>0.21492750075689501</v>
      </c>
      <c r="K27">
        <v>5.69449268488222E-2</v>
      </c>
      <c r="L27">
        <v>5.3230559236183098E-2</v>
      </c>
      <c r="M27">
        <v>1.0697788575949101</v>
      </c>
      <c r="N27">
        <v>0.28471886107951699</v>
      </c>
      <c r="O27">
        <v>6.9313137606352396E-2</v>
      </c>
      <c r="P27">
        <v>3.8648115986911702E-2</v>
      </c>
      <c r="Q27">
        <v>1.7934415646502799</v>
      </c>
      <c r="R27">
        <v>7.2902346478933996E-2</v>
      </c>
      <c r="T27" t="str">
        <f t="shared" si="0"/>
        <v/>
      </c>
      <c r="U27" t="str">
        <f t="shared" si="1"/>
        <v/>
      </c>
      <c r="V27" t="str">
        <f t="shared" si="2"/>
        <v/>
      </c>
      <c r="W27" t="str">
        <f t="shared" si="3"/>
        <v>^</v>
      </c>
    </row>
    <row r="28" spans="1:23" x14ac:dyDescent="0.25">
      <c r="A28">
        <v>27</v>
      </c>
      <c r="B28" t="s">
        <v>130</v>
      </c>
      <c r="C28">
        <v>0.78318416776904198</v>
      </c>
      <c r="D28">
        <v>0.37998254665778702</v>
      </c>
      <c r="E28">
        <v>2.0611056340816098</v>
      </c>
      <c r="F28">
        <v>3.9292963439611403E-2</v>
      </c>
      <c r="G28">
        <v>-6.0212109763566599E-2</v>
      </c>
      <c r="H28">
        <v>0.71021435445799297</v>
      </c>
      <c r="I28">
        <v>-8.4780192607509394E-2</v>
      </c>
      <c r="J28">
        <v>0.93243614084603799</v>
      </c>
      <c r="K28">
        <v>1.2392199543739799</v>
      </c>
      <c r="L28">
        <v>0.492927624739322</v>
      </c>
      <c r="M28">
        <v>2.5139998088549498</v>
      </c>
      <c r="N28">
        <v>1.1937049859065201E-2</v>
      </c>
      <c r="O28">
        <v>-0.15028015514572801</v>
      </c>
      <c r="P28">
        <v>4.3460465662001603E-2</v>
      </c>
      <c r="Q28">
        <v>-3.4578588346125501</v>
      </c>
      <c r="R28">
        <v>5.4448660357903902E-4</v>
      </c>
      <c r="T28" t="str">
        <f t="shared" si="0"/>
        <v>*</v>
      </c>
      <c r="U28" t="str">
        <f t="shared" si="1"/>
        <v/>
      </c>
      <c r="V28" t="str">
        <f t="shared" si="2"/>
        <v>*</v>
      </c>
      <c r="W28" t="str">
        <f t="shared" si="3"/>
        <v>***</v>
      </c>
    </row>
    <row r="29" spans="1:23" x14ac:dyDescent="0.25">
      <c r="A29">
        <v>28</v>
      </c>
      <c r="B29" t="s">
        <v>144</v>
      </c>
      <c r="C29">
        <v>0.424772958388977</v>
      </c>
      <c r="D29">
        <v>0.41616366198902</v>
      </c>
      <c r="E29">
        <v>1.0206872852829301</v>
      </c>
      <c r="F29">
        <v>0.30740262039508998</v>
      </c>
      <c r="G29">
        <v>-0.13985930434006799</v>
      </c>
      <c r="H29">
        <v>0.73311212588982699</v>
      </c>
      <c r="I29">
        <v>-0.190774779738244</v>
      </c>
      <c r="J29">
        <v>0.84870204862035703</v>
      </c>
      <c r="K29">
        <v>0.817287049580525</v>
      </c>
      <c r="L29">
        <v>0.56187082721332904</v>
      </c>
      <c r="M29">
        <v>1.45458174725669</v>
      </c>
      <c r="N29">
        <v>0.145785087179432</v>
      </c>
      <c r="O29">
        <v>-0.459208944803007</v>
      </c>
      <c r="P29">
        <v>0.20183045268590699</v>
      </c>
      <c r="Q29">
        <v>-2.27522129932313</v>
      </c>
      <c r="R29">
        <v>2.28926577783812E-2</v>
      </c>
      <c r="T29" t="str">
        <f t="shared" si="0"/>
        <v/>
      </c>
      <c r="U29" t="str">
        <f t="shared" si="1"/>
        <v/>
      </c>
      <c r="V29" t="str">
        <f t="shared" si="2"/>
        <v/>
      </c>
      <c r="W29" t="str">
        <f t="shared" si="3"/>
        <v>*</v>
      </c>
    </row>
    <row r="30" spans="1:23" x14ac:dyDescent="0.25">
      <c r="A30">
        <v>29</v>
      </c>
      <c r="B30" t="s">
        <v>46</v>
      </c>
      <c r="C30">
        <v>0.66412842140050199</v>
      </c>
      <c r="D30">
        <v>0.40047854822406198</v>
      </c>
      <c r="E30">
        <v>1.65833706785446</v>
      </c>
      <c r="F30">
        <v>9.7249451153727295E-2</v>
      </c>
      <c r="G30">
        <v>-0.18903828144550999</v>
      </c>
      <c r="H30">
        <v>0.73708198957034898</v>
      </c>
      <c r="I30">
        <v>-0.25646845821820002</v>
      </c>
      <c r="J30">
        <v>0.79758913282057298</v>
      </c>
      <c r="K30">
        <v>1.11012094765053</v>
      </c>
      <c r="L30">
        <v>0.52158179968864304</v>
      </c>
      <c r="M30">
        <v>2.1283736286680401</v>
      </c>
      <c r="N30">
        <v>3.33061178364564E-2</v>
      </c>
      <c r="O30">
        <v>-0.28634456608160502</v>
      </c>
      <c r="P30">
        <v>0.12655796503723299</v>
      </c>
      <c r="Q30">
        <v>-2.26255665534259</v>
      </c>
      <c r="R30">
        <v>2.3663032634952699E-2</v>
      </c>
      <c r="T30" t="str">
        <f t="shared" si="0"/>
        <v>^</v>
      </c>
      <c r="U30" t="str">
        <f t="shared" si="1"/>
        <v/>
      </c>
      <c r="V30" t="str">
        <f t="shared" si="2"/>
        <v>*</v>
      </c>
      <c r="W30" t="str">
        <f t="shared" si="3"/>
        <v>*</v>
      </c>
    </row>
    <row r="31" spans="1:23" x14ac:dyDescent="0.25">
      <c r="A31">
        <v>30</v>
      </c>
      <c r="B31" t="s">
        <v>128</v>
      </c>
      <c r="C31">
        <v>0.42023976562563897</v>
      </c>
      <c r="D31">
        <v>0.414851603597642</v>
      </c>
      <c r="E31">
        <v>1.01298816728987</v>
      </c>
      <c r="F31">
        <v>0.31106581286358598</v>
      </c>
      <c r="G31">
        <v>-0.38557779923944502</v>
      </c>
      <c r="H31">
        <v>0.74423145187430895</v>
      </c>
      <c r="I31">
        <v>-0.51808855735455295</v>
      </c>
      <c r="J31">
        <v>0.60439648349602604</v>
      </c>
      <c r="K31">
        <v>0.82282797756077197</v>
      </c>
      <c r="L31">
        <v>0.54998480306849795</v>
      </c>
      <c r="M31">
        <v>1.4960922064937401</v>
      </c>
      <c r="N31">
        <v>0.13462962855955299</v>
      </c>
      <c r="O31">
        <v>-0.48627714475195999</v>
      </c>
      <c r="P31">
        <v>0.16300740703539601</v>
      </c>
      <c r="Q31">
        <v>-2.9831598060225999</v>
      </c>
      <c r="R31">
        <v>2.8528899278423298E-3</v>
      </c>
      <c r="T31" t="str">
        <f t="shared" si="0"/>
        <v/>
      </c>
      <c r="U31" t="str">
        <f t="shared" si="1"/>
        <v/>
      </c>
      <c r="V31" t="str">
        <f t="shared" si="2"/>
        <v/>
      </c>
      <c r="W31" t="str">
        <f t="shared" si="3"/>
        <v>**</v>
      </c>
    </row>
    <row r="32" spans="1:23" x14ac:dyDescent="0.25">
      <c r="A32">
        <v>31</v>
      </c>
      <c r="B32" t="s">
        <v>129</v>
      </c>
      <c r="C32">
        <v>0.51027792310981102</v>
      </c>
      <c r="D32">
        <v>0.41614917629467102</v>
      </c>
      <c r="E32">
        <v>1.22618991500415</v>
      </c>
      <c r="F32">
        <v>0.22012721553148301</v>
      </c>
      <c r="G32">
        <v>0.19345928008837701</v>
      </c>
      <c r="H32">
        <v>0.78744604648682504</v>
      </c>
      <c r="I32">
        <v>0.24567940997544099</v>
      </c>
      <c r="J32">
        <v>0.805930412228267</v>
      </c>
      <c r="K32">
        <v>0.73256772921658397</v>
      </c>
      <c r="L32">
        <v>0.53155705283350096</v>
      </c>
      <c r="M32">
        <v>1.3781544714938501</v>
      </c>
      <c r="N32">
        <v>0.16815560061975701</v>
      </c>
      <c r="O32">
        <v>-0.414574808253518</v>
      </c>
      <c r="P32">
        <v>0.167177784622206</v>
      </c>
      <c r="Q32">
        <v>-2.4798438930769899</v>
      </c>
      <c r="R32">
        <v>1.31439913973191E-2</v>
      </c>
      <c r="T32" t="str">
        <f t="shared" si="0"/>
        <v/>
      </c>
      <c r="U32" t="str">
        <f t="shared" si="1"/>
        <v/>
      </c>
      <c r="V32" t="str">
        <f t="shared" si="2"/>
        <v/>
      </c>
      <c r="W32" t="str">
        <f t="shared" si="3"/>
        <v>*</v>
      </c>
    </row>
    <row r="33" spans="1:23" x14ac:dyDescent="0.25">
      <c r="A33">
        <v>32</v>
      </c>
      <c r="B33" t="s">
        <v>45</v>
      </c>
      <c r="C33">
        <v>1.2520708265703999</v>
      </c>
      <c r="D33">
        <v>0.57429017824913398</v>
      </c>
      <c r="E33">
        <v>2.1802058854421702</v>
      </c>
      <c r="F33">
        <v>2.92422035491402E-2</v>
      </c>
      <c r="G33">
        <v>0.42764268967824298</v>
      </c>
      <c r="H33">
        <v>1.06363916012746</v>
      </c>
      <c r="I33">
        <v>0.40205617253411302</v>
      </c>
      <c r="J33">
        <v>0.68764268657558103</v>
      </c>
      <c r="K33">
        <v>1.6923818652914</v>
      </c>
      <c r="L33">
        <v>0.71675768748450597</v>
      </c>
      <c r="M33">
        <v>2.3611631864471501</v>
      </c>
      <c r="N33">
        <v>1.8217712134626501E-2</v>
      </c>
      <c r="O33">
        <v>0.37438200924673998</v>
      </c>
      <c r="P33">
        <v>0.42634802486218798</v>
      </c>
      <c r="Q33">
        <v>0.87811362411671701</v>
      </c>
      <c r="R33">
        <v>0.37988206012884401</v>
      </c>
      <c r="T33" t="str">
        <f t="shared" si="0"/>
        <v>*</v>
      </c>
      <c r="U33" t="str">
        <f t="shared" si="1"/>
        <v/>
      </c>
      <c r="V33" t="str">
        <f t="shared" si="2"/>
        <v>*</v>
      </c>
      <c r="W33" t="str">
        <f t="shared" si="3"/>
        <v/>
      </c>
    </row>
    <row r="34" spans="1:23" x14ac:dyDescent="0.25">
      <c r="A34">
        <v>33</v>
      </c>
      <c r="B34" t="s">
        <v>106</v>
      </c>
      <c r="C34">
        <v>0.190208511931445</v>
      </c>
      <c r="D34">
        <v>0.12284231397409801</v>
      </c>
      <c r="E34">
        <v>1.5483957097352601</v>
      </c>
      <c r="F34">
        <v>0.121527053531607</v>
      </c>
      <c r="G34">
        <v>-2.8648034865313199E-2</v>
      </c>
      <c r="H34">
        <v>0.22296938432192701</v>
      </c>
      <c r="I34">
        <v>-0.12848416365518001</v>
      </c>
      <c r="J34">
        <v>0.89776582992090403</v>
      </c>
      <c r="K34">
        <v>0.242001059943665</v>
      </c>
      <c r="L34">
        <v>0.15372948938137099</v>
      </c>
      <c r="M34">
        <v>1.5742006359190499</v>
      </c>
      <c r="N34">
        <v>0.115441072391489</v>
      </c>
      <c r="O34" t="s">
        <v>169</v>
      </c>
      <c r="P34" t="s">
        <v>169</v>
      </c>
      <c r="Q34" t="s">
        <v>169</v>
      </c>
      <c r="R34" t="s">
        <v>169</v>
      </c>
      <c r="T34" t="str">
        <f t="shared" si="0"/>
        <v/>
      </c>
      <c r="U34" t="str">
        <f t="shared" si="1"/>
        <v/>
      </c>
      <c r="V34" t="str">
        <f t="shared" si="2"/>
        <v/>
      </c>
      <c r="W34" t="str">
        <f t="shared" si="3"/>
        <v/>
      </c>
    </row>
    <row r="35" spans="1:23" x14ac:dyDescent="0.25">
      <c r="A35">
        <v>34</v>
      </c>
      <c r="B35" t="s">
        <v>62</v>
      </c>
      <c r="C35">
        <v>-0.61553810761908001</v>
      </c>
      <c r="D35">
        <v>0.30832950242192098</v>
      </c>
      <c r="E35">
        <v>-1.99636461248127</v>
      </c>
      <c r="F35">
        <v>4.5894249757325797E-2</v>
      </c>
      <c r="G35" t="s">
        <v>169</v>
      </c>
      <c r="H35" t="s">
        <v>169</v>
      </c>
      <c r="I35" t="s">
        <v>169</v>
      </c>
      <c r="J35" t="s">
        <v>169</v>
      </c>
      <c r="K35">
        <v>-0.67692331412811302</v>
      </c>
      <c r="L35">
        <v>0.44102111380980002</v>
      </c>
      <c r="M35">
        <v>-1.53490001483251</v>
      </c>
      <c r="N35">
        <v>0.124808389895835</v>
      </c>
      <c r="O35" t="s">
        <v>169</v>
      </c>
      <c r="P35" t="s">
        <v>169</v>
      </c>
      <c r="Q35" t="s">
        <v>169</v>
      </c>
      <c r="R35" t="s">
        <v>169</v>
      </c>
      <c r="T35" t="str">
        <f t="shared" si="0"/>
        <v>*</v>
      </c>
      <c r="U35" t="str">
        <f t="shared" si="1"/>
        <v/>
      </c>
      <c r="V35" t="str">
        <f t="shared" si="2"/>
        <v/>
      </c>
      <c r="W35" t="str">
        <f t="shared" si="3"/>
        <v/>
      </c>
    </row>
    <row r="36" spans="1:23" x14ac:dyDescent="0.25">
      <c r="A36">
        <v>35</v>
      </c>
      <c r="B36" t="s">
        <v>65</v>
      </c>
      <c r="C36">
        <v>-0.576459622610482</v>
      </c>
      <c r="D36">
        <v>0.34674722990120199</v>
      </c>
      <c r="E36">
        <v>-1.6624779461821</v>
      </c>
      <c r="F36">
        <v>9.6416981675256794E-2</v>
      </c>
      <c r="G36">
        <v>-0.54513673497744697</v>
      </c>
      <c r="H36">
        <v>0.56796175992619402</v>
      </c>
      <c r="I36">
        <v>-0.95981239132769702</v>
      </c>
      <c r="J36">
        <v>0.33714964475792902</v>
      </c>
      <c r="K36">
        <v>-0.59022484501926897</v>
      </c>
      <c r="L36">
        <v>0.47387936328153801</v>
      </c>
      <c r="M36">
        <v>-1.2455170888473699</v>
      </c>
      <c r="N36">
        <v>0.212941737909217</v>
      </c>
      <c r="O36" t="s">
        <v>169</v>
      </c>
      <c r="P36" t="s">
        <v>169</v>
      </c>
      <c r="Q36" t="s">
        <v>169</v>
      </c>
      <c r="R36" t="s">
        <v>169</v>
      </c>
      <c r="T36" t="str">
        <f t="shared" si="0"/>
        <v>^</v>
      </c>
      <c r="U36" t="str">
        <f t="shared" si="1"/>
        <v/>
      </c>
      <c r="V36" t="str">
        <f t="shared" si="2"/>
        <v/>
      </c>
      <c r="W36" t="str">
        <f t="shared" si="3"/>
        <v/>
      </c>
    </row>
    <row r="37" spans="1:23" x14ac:dyDescent="0.25">
      <c r="A37">
        <v>36</v>
      </c>
      <c r="B37" t="s">
        <v>47</v>
      </c>
      <c r="C37">
        <v>-0.60421224934531903</v>
      </c>
      <c r="D37">
        <v>0.36516078233029597</v>
      </c>
      <c r="E37">
        <v>-1.65464715430146</v>
      </c>
      <c r="F37">
        <v>9.7996092458724898E-2</v>
      </c>
      <c r="G37">
        <v>-0.11075075342436901</v>
      </c>
      <c r="H37">
        <v>0.361052918079596</v>
      </c>
      <c r="I37">
        <v>-0.30674382584536702</v>
      </c>
      <c r="J37">
        <v>0.75903836859463203</v>
      </c>
      <c r="K37">
        <v>-0.39486818058767098</v>
      </c>
      <c r="L37">
        <v>0.51937985572551504</v>
      </c>
      <c r="M37">
        <v>-0.76026857074786902</v>
      </c>
      <c r="N37">
        <v>0.447094064488823</v>
      </c>
      <c r="O37" t="s">
        <v>169</v>
      </c>
      <c r="P37" t="s">
        <v>169</v>
      </c>
      <c r="Q37" t="s">
        <v>169</v>
      </c>
      <c r="R37" t="s">
        <v>169</v>
      </c>
      <c r="T37" t="str">
        <f t="shared" si="0"/>
        <v>^</v>
      </c>
      <c r="U37" t="str">
        <f t="shared" si="1"/>
        <v/>
      </c>
      <c r="V37" t="str">
        <f t="shared" si="2"/>
        <v/>
      </c>
      <c r="W37" t="str">
        <f t="shared" si="3"/>
        <v/>
      </c>
    </row>
    <row r="38" spans="1:23" x14ac:dyDescent="0.25">
      <c r="A38">
        <v>37</v>
      </c>
      <c r="B38" t="s">
        <v>61</v>
      </c>
      <c r="C38">
        <v>-0.43471509472041697</v>
      </c>
      <c r="D38">
        <v>0.31608942517438599</v>
      </c>
      <c r="E38">
        <v>-1.3752914843025399</v>
      </c>
      <c r="F38">
        <v>0.16904109552656099</v>
      </c>
      <c r="G38">
        <v>0.12659302986034299</v>
      </c>
      <c r="H38">
        <v>0.14014896011845601</v>
      </c>
      <c r="I38">
        <v>0.90327484237731404</v>
      </c>
      <c r="J38">
        <v>0.36638004506597899</v>
      </c>
      <c r="K38">
        <v>-0.406585144408248</v>
      </c>
      <c r="L38">
        <v>0.45515845954279899</v>
      </c>
      <c r="M38">
        <v>-0.893282626926582</v>
      </c>
      <c r="N38">
        <v>0.37170583921470601</v>
      </c>
      <c r="O38" t="s">
        <v>169</v>
      </c>
      <c r="P38" t="s">
        <v>169</v>
      </c>
      <c r="Q38" t="s">
        <v>169</v>
      </c>
      <c r="R38" t="s">
        <v>169</v>
      </c>
      <c r="T38" t="str">
        <f t="shared" si="0"/>
        <v/>
      </c>
      <c r="U38" t="str">
        <f t="shared" si="1"/>
        <v/>
      </c>
      <c r="V38" t="str">
        <f t="shared" si="2"/>
        <v/>
      </c>
      <c r="W38" t="str">
        <f t="shared" si="3"/>
        <v/>
      </c>
    </row>
    <row r="39" spans="1:23" x14ac:dyDescent="0.25">
      <c r="A39">
        <v>38</v>
      </c>
      <c r="B39" t="s">
        <v>67</v>
      </c>
      <c r="C39">
        <v>-0.48588672150852702</v>
      </c>
      <c r="D39">
        <v>0.31934377560030403</v>
      </c>
      <c r="E39">
        <v>-1.5215161798446</v>
      </c>
      <c r="F39">
        <v>0.12813035416215199</v>
      </c>
      <c r="G39">
        <v>0.37497856695628001</v>
      </c>
      <c r="H39">
        <v>0.27151181683277897</v>
      </c>
      <c r="I39">
        <v>1.3810764162328399</v>
      </c>
      <c r="J39">
        <v>0.16725546606060801</v>
      </c>
      <c r="K39">
        <v>-0.53217295726869096</v>
      </c>
      <c r="L39">
        <v>0.448358874575844</v>
      </c>
      <c r="M39">
        <v>-1.1869352597785301</v>
      </c>
      <c r="N39">
        <v>0.235253157937903</v>
      </c>
      <c r="O39" t="s">
        <v>169</v>
      </c>
      <c r="P39" t="s">
        <v>169</v>
      </c>
      <c r="Q39" t="s">
        <v>169</v>
      </c>
      <c r="R39" t="s">
        <v>169</v>
      </c>
      <c r="T39" t="str">
        <f t="shared" si="0"/>
        <v/>
      </c>
      <c r="U39" t="str">
        <f t="shared" si="1"/>
        <v/>
      </c>
      <c r="V39" t="str">
        <f t="shared" si="2"/>
        <v/>
      </c>
      <c r="W39" t="str">
        <f t="shared" si="3"/>
        <v/>
      </c>
    </row>
    <row r="40" spans="1:23" x14ac:dyDescent="0.25">
      <c r="A40">
        <v>39</v>
      </c>
      <c r="B40" t="s">
        <v>58</v>
      </c>
      <c r="C40">
        <v>-0.28643192322215399</v>
      </c>
      <c r="D40">
        <v>0.32876110807068998</v>
      </c>
      <c r="E40">
        <v>-0.871246373705996</v>
      </c>
      <c r="F40">
        <v>0.38361964419190098</v>
      </c>
      <c r="G40">
        <v>0.19386180338655401</v>
      </c>
      <c r="H40">
        <v>0.19047478950823901</v>
      </c>
      <c r="I40">
        <v>1.0177819536488799</v>
      </c>
      <c r="J40">
        <v>0.30878159005877098</v>
      </c>
      <c r="K40">
        <v>-0.189347154428395</v>
      </c>
      <c r="L40">
        <v>0.47592062056165702</v>
      </c>
      <c r="M40">
        <v>-0.39785448717253902</v>
      </c>
      <c r="N40">
        <v>0.69073745047236801</v>
      </c>
      <c r="O40" t="s">
        <v>169</v>
      </c>
      <c r="P40" t="s">
        <v>169</v>
      </c>
      <c r="Q40" t="s">
        <v>169</v>
      </c>
      <c r="R40" t="s">
        <v>169</v>
      </c>
      <c r="T40" t="str">
        <f t="shared" si="0"/>
        <v/>
      </c>
      <c r="U40" t="str">
        <f t="shared" si="1"/>
        <v/>
      </c>
      <c r="V40" t="str">
        <f t="shared" si="2"/>
        <v/>
      </c>
      <c r="W40" t="str">
        <f t="shared" si="3"/>
        <v/>
      </c>
    </row>
    <row r="41" spans="1:23" x14ac:dyDescent="0.25">
      <c r="A41">
        <v>40</v>
      </c>
      <c r="B41" t="s">
        <v>53</v>
      </c>
      <c r="C41">
        <v>-0.28702515888813102</v>
      </c>
      <c r="D41">
        <v>0.485578468763389</v>
      </c>
      <c r="E41">
        <v>-0.59109943572887702</v>
      </c>
      <c r="F41">
        <v>0.55445379793030303</v>
      </c>
      <c r="G41">
        <v>0.376990448696501</v>
      </c>
      <c r="H41">
        <v>0.42872751569922801</v>
      </c>
      <c r="I41">
        <v>0.87932412754439804</v>
      </c>
      <c r="J41">
        <v>0.37922555742646802</v>
      </c>
      <c r="K41">
        <v>-0.945126385434639</v>
      </c>
      <c r="L41">
        <v>1.1368696804913601</v>
      </c>
      <c r="M41">
        <v>-0.831341007375755</v>
      </c>
      <c r="N41">
        <v>0.40578101490250301</v>
      </c>
      <c r="O41" t="s">
        <v>169</v>
      </c>
      <c r="P41" t="s">
        <v>169</v>
      </c>
      <c r="Q41" t="s">
        <v>169</v>
      </c>
      <c r="R41" t="s">
        <v>169</v>
      </c>
      <c r="T41" t="str">
        <f t="shared" si="0"/>
        <v/>
      </c>
      <c r="U41" t="str">
        <f t="shared" si="1"/>
        <v/>
      </c>
      <c r="V41" t="str">
        <f t="shared" si="2"/>
        <v/>
      </c>
      <c r="W41" t="str">
        <f t="shared" si="3"/>
        <v/>
      </c>
    </row>
    <row r="42" spans="1:23" x14ac:dyDescent="0.25">
      <c r="A42">
        <v>41</v>
      </c>
      <c r="B42" t="s">
        <v>52</v>
      </c>
      <c r="C42">
        <v>-0.41247340296559898</v>
      </c>
      <c r="D42">
        <v>0.42087621698938099</v>
      </c>
      <c r="E42">
        <v>-0.98003495164471699</v>
      </c>
      <c r="F42">
        <v>0.32706886615560699</v>
      </c>
      <c r="G42">
        <v>0.237005368489</v>
      </c>
      <c r="H42">
        <v>0.34790086509616802</v>
      </c>
      <c r="I42">
        <v>0.68124397570407502</v>
      </c>
      <c r="J42">
        <v>0.49571712639114901</v>
      </c>
      <c r="K42">
        <v>-0.85422278909080596</v>
      </c>
      <c r="L42">
        <v>0.92209811534546104</v>
      </c>
      <c r="M42">
        <v>-0.92639034271399101</v>
      </c>
      <c r="N42">
        <v>0.35424316103681802</v>
      </c>
      <c r="O42" t="s">
        <v>169</v>
      </c>
      <c r="P42" t="s">
        <v>169</v>
      </c>
      <c r="Q42" t="s">
        <v>169</v>
      </c>
      <c r="R42" t="s">
        <v>169</v>
      </c>
      <c r="T42" t="str">
        <f t="shared" si="0"/>
        <v/>
      </c>
      <c r="U42" t="str">
        <f t="shared" si="1"/>
        <v/>
      </c>
      <c r="V42" t="str">
        <f t="shared" si="2"/>
        <v/>
      </c>
      <c r="W42" t="str">
        <f t="shared" si="3"/>
        <v/>
      </c>
    </row>
    <row r="43" spans="1:23" x14ac:dyDescent="0.25">
      <c r="A43">
        <v>42</v>
      </c>
      <c r="B43" t="s">
        <v>57</v>
      </c>
      <c r="C43">
        <v>-0.62178361442219898</v>
      </c>
      <c r="D43">
        <v>0.37256028152728599</v>
      </c>
      <c r="E43">
        <v>-1.6689476716982199</v>
      </c>
      <c r="F43">
        <v>9.5127750767639005E-2</v>
      </c>
      <c r="G43">
        <v>-0.17099427757847299</v>
      </c>
      <c r="H43">
        <v>0.43779389693634602</v>
      </c>
      <c r="I43">
        <v>-0.39058168415567301</v>
      </c>
      <c r="J43">
        <v>0.69610646626597805</v>
      </c>
      <c r="K43">
        <v>-0.45667360674201002</v>
      </c>
      <c r="L43">
        <v>0.507299560764637</v>
      </c>
      <c r="M43">
        <v>-0.90020501112533902</v>
      </c>
      <c r="N43">
        <v>0.36801115988573002</v>
      </c>
      <c r="O43" t="s">
        <v>169</v>
      </c>
      <c r="P43" t="s">
        <v>169</v>
      </c>
      <c r="Q43" t="s">
        <v>169</v>
      </c>
      <c r="R43" t="s">
        <v>169</v>
      </c>
      <c r="T43" t="str">
        <f t="shared" si="0"/>
        <v>^</v>
      </c>
      <c r="U43" t="str">
        <f t="shared" si="1"/>
        <v/>
      </c>
      <c r="V43" t="str">
        <f t="shared" si="2"/>
        <v/>
      </c>
      <c r="W43" t="str">
        <f t="shared" si="3"/>
        <v/>
      </c>
    </row>
    <row r="44" spans="1:23" x14ac:dyDescent="0.25">
      <c r="A44">
        <v>43</v>
      </c>
      <c r="B44" t="s">
        <v>54</v>
      </c>
      <c r="C44">
        <v>-0.27225610119287802</v>
      </c>
      <c r="D44">
        <v>0.36974028782337598</v>
      </c>
      <c r="E44">
        <v>-0.73634415874889403</v>
      </c>
      <c r="F44">
        <v>0.461521278793043</v>
      </c>
      <c r="G44">
        <v>0.35165715051929902</v>
      </c>
      <c r="H44">
        <v>0.26577157557669501</v>
      </c>
      <c r="I44">
        <v>1.3231556074280799</v>
      </c>
      <c r="J44">
        <v>0.185783635431368</v>
      </c>
      <c r="K44">
        <v>-0.46254789250263101</v>
      </c>
      <c r="L44">
        <v>0.67521369278913201</v>
      </c>
      <c r="M44">
        <v>-0.68503926600179799</v>
      </c>
      <c r="N44">
        <v>0.49331914332982901</v>
      </c>
      <c r="O44" t="s">
        <v>169</v>
      </c>
      <c r="P44" t="s">
        <v>169</v>
      </c>
      <c r="Q44" t="s">
        <v>169</v>
      </c>
      <c r="R44" t="s">
        <v>169</v>
      </c>
      <c r="T44" t="str">
        <f t="shared" si="0"/>
        <v/>
      </c>
      <c r="U44" t="str">
        <f t="shared" si="1"/>
        <v/>
      </c>
      <c r="V44" t="str">
        <f t="shared" si="2"/>
        <v/>
      </c>
      <c r="W44" t="str">
        <f t="shared" si="3"/>
        <v/>
      </c>
    </row>
    <row r="45" spans="1:23" x14ac:dyDescent="0.25">
      <c r="A45">
        <v>44</v>
      </c>
      <c r="B45" t="s">
        <v>64</v>
      </c>
      <c r="C45">
        <v>-0.52210703654444601</v>
      </c>
      <c r="D45">
        <v>0.34427533047379999</v>
      </c>
      <c r="E45">
        <v>-1.5165392066457699</v>
      </c>
      <c r="F45">
        <v>0.129383064338283</v>
      </c>
      <c r="G45">
        <v>0.105744260495996</v>
      </c>
      <c r="H45">
        <v>0.73783511119438905</v>
      </c>
      <c r="I45">
        <v>0.14331692662988099</v>
      </c>
      <c r="J45">
        <v>0.88603988830955904</v>
      </c>
      <c r="K45">
        <v>-0.68675592182824097</v>
      </c>
      <c r="L45">
        <v>0.47533518232924099</v>
      </c>
      <c r="M45">
        <v>-1.44478243428773</v>
      </c>
      <c r="N45">
        <v>0.14851900656154399</v>
      </c>
      <c r="O45" t="s">
        <v>169</v>
      </c>
      <c r="P45" t="s">
        <v>169</v>
      </c>
      <c r="Q45" t="s">
        <v>169</v>
      </c>
      <c r="R45" t="s">
        <v>169</v>
      </c>
      <c r="T45" t="str">
        <f t="shared" si="0"/>
        <v/>
      </c>
      <c r="U45" t="str">
        <f t="shared" si="1"/>
        <v/>
      </c>
      <c r="V45" t="str">
        <f t="shared" si="2"/>
        <v/>
      </c>
      <c r="W45" t="str">
        <f t="shared" si="3"/>
        <v/>
      </c>
    </row>
    <row r="46" spans="1:23" x14ac:dyDescent="0.25">
      <c r="A46">
        <v>45</v>
      </c>
      <c r="B46" t="s">
        <v>59</v>
      </c>
      <c r="C46">
        <v>-0.42500551101838902</v>
      </c>
      <c r="D46">
        <v>0.33313606287085301</v>
      </c>
      <c r="E46">
        <v>-1.27577154918575</v>
      </c>
      <c r="F46">
        <v>0.20203628761825199</v>
      </c>
      <c r="G46">
        <v>-0.15706546816293099</v>
      </c>
      <c r="H46">
        <v>0.30141459933260001</v>
      </c>
      <c r="I46">
        <v>-0.52109442777725101</v>
      </c>
      <c r="J46">
        <v>0.60230099248832702</v>
      </c>
      <c r="K46">
        <v>-0.337298356362976</v>
      </c>
      <c r="L46">
        <v>0.46092012104406999</v>
      </c>
      <c r="M46">
        <v>-0.731793516843942</v>
      </c>
      <c r="N46">
        <v>0.46429460673226502</v>
      </c>
      <c r="O46" t="s">
        <v>169</v>
      </c>
      <c r="P46" t="s">
        <v>169</v>
      </c>
      <c r="Q46" t="s">
        <v>169</v>
      </c>
      <c r="R46" t="s">
        <v>169</v>
      </c>
      <c r="T46" t="str">
        <f t="shared" si="0"/>
        <v/>
      </c>
      <c r="U46" t="str">
        <f t="shared" si="1"/>
        <v/>
      </c>
      <c r="V46" t="str">
        <f t="shared" si="2"/>
        <v/>
      </c>
      <c r="W46" t="str">
        <f t="shared" si="3"/>
        <v/>
      </c>
    </row>
    <row r="47" spans="1:23" x14ac:dyDescent="0.25">
      <c r="A47">
        <v>46</v>
      </c>
      <c r="B47" t="s">
        <v>66</v>
      </c>
      <c r="C47">
        <v>-0.57118026478506101</v>
      </c>
      <c r="D47">
        <v>0.33079484735764603</v>
      </c>
      <c r="E47">
        <v>-1.72669033193107</v>
      </c>
      <c r="F47">
        <v>8.4223292917250905E-2</v>
      </c>
      <c r="G47">
        <v>-0.18912763978050201</v>
      </c>
      <c r="H47">
        <v>0.27033101745258598</v>
      </c>
      <c r="I47">
        <v>-0.69961501851585794</v>
      </c>
      <c r="J47">
        <v>0.48416776080408103</v>
      </c>
      <c r="K47">
        <v>-0.51785796165539899</v>
      </c>
      <c r="L47">
        <v>0.46136069711894201</v>
      </c>
      <c r="M47">
        <v>-1.1224579052556201</v>
      </c>
      <c r="N47">
        <v>0.26166779594453499</v>
      </c>
      <c r="O47" t="s">
        <v>169</v>
      </c>
      <c r="P47" t="s">
        <v>169</v>
      </c>
      <c r="Q47" t="s">
        <v>169</v>
      </c>
      <c r="R47" t="s">
        <v>169</v>
      </c>
      <c r="T47" t="str">
        <f t="shared" si="0"/>
        <v>^</v>
      </c>
      <c r="U47" t="str">
        <f t="shared" si="1"/>
        <v/>
      </c>
      <c r="V47" t="str">
        <f t="shared" si="2"/>
        <v/>
      </c>
      <c r="W47" t="str">
        <f t="shared" si="3"/>
        <v/>
      </c>
    </row>
    <row r="48" spans="1:23" x14ac:dyDescent="0.25">
      <c r="A48">
        <v>47</v>
      </c>
      <c r="B48" t="s">
        <v>48</v>
      </c>
      <c r="C48">
        <v>-0.27938963218190999</v>
      </c>
      <c r="D48">
        <v>0.38634714304044199</v>
      </c>
      <c r="E48">
        <v>-0.72315697738358498</v>
      </c>
      <c r="F48">
        <v>0.46958344728036799</v>
      </c>
      <c r="G48">
        <v>0.46137780932341499</v>
      </c>
      <c r="H48">
        <v>0.33691935022104302</v>
      </c>
      <c r="I48">
        <v>1.3694013389872599</v>
      </c>
      <c r="J48">
        <v>0.17087385594625501</v>
      </c>
      <c r="K48">
        <v>-0.47514090443973001</v>
      </c>
      <c r="L48">
        <v>0.57090833441123201</v>
      </c>
      <c r="M48">
        <v>-0.83225427936646701</v>
      </c>
      <c r="N48">
        <v>0.40526543168458301</v>
      </c>
      <c r="O48" t="s">
        <v>169</v>
      </c>
      <c r="P48" t="s">
        <v>169</v>
      </c>
      <c r="Q48" t="s">
        <v>169</v>
      </c>
      <c r="R48" t="s">
        <v>169</v>
      </c>
      <c r="T48" t="str">
        <f t="shared" si="0"/>
        <v/>
      </c>
      <c r="U48" t="str">
        <f t="shared" si="1"/>
        <v/>
      </c>
      <c r="V48" t="str">
        <f t="shared" si="2"/>
        <v/>
      </c>
      <c r="W48" t="str">
        <f t="shared" si="3"/>
        <v/>
      </c>
    </row>
    <row r="49" spans="1:23" x14ac:dyDescent="0.25">
      <c r="A49">
        <v>48</v>
      </c>
      <c r="B49" t="s">
        <v>60</v>
      </c>
      <c r="C49">
        <v>-0.52971826671132305</v>
      </c>
      <c r="D49">
        <v>0.33580739783875801</v>
      </c>
      <c r="E49">
        <v>-1.5774466855720499</v>
      </c>
      <c r="F49">
        <v>0.114692780419806</v>
      </c>
      <c r="G49">
        <v>5.38132970464733E-2</v>
      </c>
      <c r="H49">
        <v>0.22161864909825099</v>
      </c>
      <c r="I49">
        <v>0.24281935326939</v>
      </c>
      <c r="J49">
        <v>0.80814534244595804</v>
      </c>
      <c r="K49">
        <v>-0.65101455944992703</v>
      </c>
      <c r="L49">
        <v>0.49299051351614298</v>
      </c>
      <c r="M49">
        <v>-1.32054175810953</v>
      </c>
      <c r="N49">
        <v>0.18665420366324101</v>
      </c>
      <c r="O49" t="s">
        <v>169</v>
      </c>
      <c r="P49" t="s">
        <v>169</v>
      </c>
      <c r="Q49" t="s">
        <v>169</v>
      </c>
      <c r="R49" t="s">
        <v>169</v>
      </c>
      <c r="T49" t="str">
        <f t="shared" si="0"/>
        <v/>
      </c>
      <c r="U49" t="str">
        <f t="shared" si="1"/>
        <v/>
      </c>
      <c r="V49" t="str">
        <f t="shared" si="2"/>
        <v/>
      </c>
      <c r="W49" t="str">
        <f t="shared" si="3"/>
        <v/>
      </c>
    </row>
    <row r="50" spans="1:23" x14ac:dyDescent="0.25">
      <c r="A50">
        <v>49</v>
      </c>
      <c r="B50" t="s">
        <v>49</v>
      </c>
      <c r="C50">
        <v>1.46921984684023E-2</v>
      </c>
      <c r="D50">
        <v>0.48228564073314101</v>
      </c>
      <c r="E50">
        <v>3.0463686304381999E-2</v>
      </c>
      <c r="F50">
        <v>0.97569725406198304</v>
      </c>
      <c r="G50">
        <v>0.635237217176156</v>
      </c>
      <c r="H50">
        <v>0.82484812271035202</v>
      </c>
      <c r="I50">
        <v>0.77012628105261705</v>
      </c>
      <c r="J50">
        <v>0.44122498773157898</v>
      </c>
      <c r="K50">
        <v>-8.17894226011808E-2</v>
      </c>
      <c r="L50">
        <v>0.61220557931307196</v>
      </c>
      <c r="M50">
        <v>-0.133597969971056</v>
      </c>
      <c r="N50">
        <v>0.89372048952722205</v>
      </c>
      <c r="O50" t="s">
        <v>169</v>
      </c>
      <c r="P50" t="s">
        <v>169</v>
      </c>
      <c r="Q50" t="s">
        <v>169</v>
      </c>
      <c r="R50" t="s">
        <v>169</v>
      </c>
      <c r="T50" t="str">
        <f t="shared" si="0"/>
        <v/>
      </c>
      <c r="U50" t="str">
        <f t="shared" si="1"/>
        <v/>
      </c>
      <c r="V50" t="str">
        <f t="shared" si="2"/>
        <v/>
      </c>
      <c r="W50" t="str">
        <f t="shared" si="3"/>
        <v/>
      </c>
    </row>
    <row r="51" spans="1:23" x14ac:dyDescent="0.25">
      <c r="A51">
        <v>50</v>
      </c>
      <c r="B51" t="s">
        <v>56</v>
      </c>
      <c r="C51">
        <v>-0.42261391740533699</v>
      </c>
      <c r="D51">
        <v>0.35713909330458499</v>
      </c>
      <c r="E51">
        <v>-1.1833314395657899</v>
      </c>
      <c r="F51">
        <v>0.23667781737129101</v>
      </c>
      <c r="G51">
        <v>9.4086331960932995E-2</v>
      </c>
      <c r="H51">
        <v>0.220555849269615</v>
      </c>
      <c r="I51">
        <v>0.426587335010638</v>
      </c>
      <c r="J51">
        <v>0.66967992404046806</v>
      </c>
      <c r="K51">
        <v>2.10953136301852E-2</v>
      </c>
      <c r="L51">
        <v>0.612432969078054</v>
      </c>
      <c r="M51">
        <v>3.4445097986709798E-2</v>
      </c>
      <c r="N51">
        <v>0.97252222179779801</v>
      </c>
      <c r="O51" t="s">
        <v>169</v>
      </c>
      <c r="P51" t="s">
        <v>169</v>
      </c>
      <c r="Q51" t="s">
        <v>169</v>
      </c>
      <c r="R51" t="s">
        <v>169</v>
      </c>
      <c r="T51" t="str">
        <f t="shared" si="0"/>
        <v/>
      </c>
      <c r="U51" t="str">
        <f t="shared" si="1"/>
        <v/>
      </c>
      <c r="V51" t="str">
        <f t="shared" si="2"/>
        <v/>
      </c>
      <c r="W51" t="str">
        <f t="shared" si="3"/>
        <v/>
      </c>
    </row>
    <row r="52" spans="1:23" x14ac:dyDescent="0.25">
      <c r="A52">
        <v>51</v>
      </c>
      <c r="B52" t="s">
        <v>55</v>
      </c>
      <c r="C52">
        <v>-0.335241037319224</v>
      </c>
      <c r="D52">
        <v>0.377319658785152</v>
      </c>
      <c r="E52">
        <v>-0.88848017725498996</v>
      </c>
      <c r="F52">
        <v>0.37428251406185897</v>
      </c>
      <c r="G52">
        <v>0.32989762775098602</v>
      </c>
      <c r="H52">
        <v>0.38050468828955702</v>
      </c>
      <c r="I52">
        <v>0.86700016557993098</v>
      </c>
      <c r="J52">
        <v>0.38594191897143298</v>
      </c>
      <c r="K52">
        <v>-0.383105033866945</v>
      </c>
      <c r="L52">
        <v>0.51660161978515395</v>
      </c>
      <c r="M52">
        <v>-0.74158697765266901</v>
      </c>
      <c r="N52">
        <v>0.45833761590852801</v>
      </c>
      <c r="O52" t="s">
        <v>169</v>
      </c>
      <c r="P52" t="s">
        <v>169</v>
      </c>
      <c r="Q52" t="s">
        <v>169</v>
      </c>
      <c r="R52" t="s">
        <v>169</v>
      </c>
      <c r="T52" t="str">
        <f t="shared" si="0"/>
        <v/>
      </c>
      <c r="U52" t="str">
        <f t="shared" si="1"/>
        <v/>
      </c>
      <c r="V52" t="str">
        <f t="shared" si="2"/>
        <v/>
      </c>
      <c r="W52" t="str">
        <f t="shared" si="3"/>
        <v/>
      </c>
    </row>
    <row r="53" spans="1:23" x14ac:dyDescent="0.25">
      <c r="A53">
        <v>52</v>
      </c>
      <c r="B53" t="s">
        <v>50</v>
      </c>
      <c r="C53">
        <v>-0.64551422565079097</v>
      </c>
      <c r="D53">
        <v>0.426153180950956</v>
      </c>
      <c r="E53">
        <v>-1.5147469372640401</v>
      </c>
      <c r="F53">
        <v>0.129836502892061</v>
      </c>
      <c r="G53">
        <v>0.162022463586453</v>
      </c>
      <c r="H53">
        <v>0.59019046790737895</v>
      </c>
      <c r="I53">
        <v>0.27452572075745502</v>
      </c>
      <c r="J53">
        <v>0.78368064028448903</v>
      </c>
      <c r="K53">
        <v>-0.78314106341162903</v>
      </c>
      <c r="L53">
        <v>0.56356939122491301</v>
      </c>
      <c r="M53">
        <v>-1.38960893832342</v>
      </c>
      <c r="N53">
        <v>0.16464766004782599</v>
      </c>
      <c r="O53" t="s">
        <v>169</v>
      </c>
      <c r="P53" t="s">
        <v>169</v>
      </c>
      <c r="Q53" t="s">
        <v>169</v>
      </c>
      <c r="R53" t="s">
        <v>169</v>
      </c>
      <c r="T53" t="str">
        <f t="shared" si="0"/>
        <v/>
      </c>
      <c r="U53" t="str">
        <f t="shared" si="1"/>
        <v/>
      </c>
      <c r="V53" t="str">
        <f t="shared" si="2"/>
        <v/>
      </c>
      <c r="W53" t="str">
        <f t="shared" si="3"/>
        <v/>
      </c>
    </row>
    <row r="54" spans="1:23" x14ac:dyDescent="0.25">
      <c r="A54">
        <v>53</v>
      </c>
      <c r="B54" t="s">
        <v>51</v>
      </c>
      <c r="C54">
        <v>-0.30091542975695301</v>
      </c>
      <c r="D54">
        <v>0.72911630433510799</v>
      </c>
      <c r="E54">
        <v>-0.41271252332144998</v>
      </c>
      <c r="F54">
        <v>0.67981724841307101</v>
      </c>
      <c r="G54">
        <v>4.3867267582577904E-3</v>
      </c>
      <c r="H54">
        <v>0.80937942775128402</v>
      </c>
      <c r="I54">
        <v>5.4198644144508598E-3</v>
      </c>
      <c r="J54">
        <v>0.99567559503359104</v>
      </c>
      <c r="K54">
        <v>1.2880854100346</v>
      </c>
      <c r="L54">
        <v>1.3998707682926099</v>
      </c>
      <c r="M54">
        <v>0.92014594433288199</v>
      </c>
      <c r="N54">
        <v>0.35749649783903698</v>
      </c>
      <c r="O54" t="s">
        <v>169</v>
      </c>
      <c r="P54" t="s">
        <v>169</v>
      </c>
      <c r="Q54" t="s">
        <v>169</v>
      </c>
      <c r="R54" t="s">
        <v>169</v>
      </c>
      <c r="T54" t="str">
        <f t="shared" si="0"/>
        <v/>
      </c>
      <c r="U54" t="str">
        <f t="shared" si="1"/>
        <v/>
      </c>
      <c r="V54" t="str">
        <f t="shared" si="2"/>
        <v/>
      </c>
      <c r="W54" t="str">
        <f t="shared" si="3"/>
        <v/>
      </c>
    </row>
    <row r="55" spans="1:23" x14ac:dyDescent="0.25">
      <c r="A55">
        <v>54</v>
      </c>
      <c r="B55" t="s">
        <v>63</v>
      </c>
      <c r="C55">
        <v>-1.2368523200234101</v>
      </c>
      <c r="D55">
        <v>0.56880398212679995</v>
      </c>
      <c r="E55">
        <v>-2.1744790101481599</v>
      </c>
      <c r="F55">
        <v>2.9669180071484402E-2</v>
      </c>
      <c r="G55">
        <v>-1.1675141710713099</v>
      </c>
      <c r="H55">
        <v>1.0791168022198601</v>
      </c>
      <c r="I55">
        <v>-1.08191640485035</v>
      </c>
      <c r="J55">
        <v>0.27928967473664701</v>
      </c>
      <c r="K55">
        <v>-0.83980144019637604</v>
      </c>
      <c r="L55">
        <v>0.73670002440190996</v>
      </c>
      <c r="M55">
        <v>-1.13995033579396</v>
      </c>
      <c r="N55">
        <v>0.254306992593338</v>
      </c>
      <c r="O55" t="s">
        <v>169</v>
      </c>
      <c r="P55" t="s">
        <v>169</v>
      </c>
      <c r="Q55" t="s">
        <v>169</v>
      </c>
      <c r="R55" t="s">
        <v>169</v>
      </c>
      <c r="T55" t="str">
        <f t="shared" si="0"/>
        <v>*</v>
      </c>
      <c r="U55" t="str">
        <f t="shared" si="1"/>
        <v/>
      </c>
      <c r="V55" t="str">
        <f t="shared" si="2"/>
        <v/>
      </c>
      <c r="W55" t="str">
        <f t="shared" si="3"/>
        <v/>
      </c>
    </row>
    <row r="56" spans="1:23" x14ac:dyDescent="0.25">
      <c r="A56">
        <v>55</v>
      </c>
      <c r="B56" t="s">
        <v>75</v>
      </c>
      <c r="C56">
        <v>-0.35095255885328702</v>
      </c>
      <c r="D56">
        <v>0.40404315899589499</v>
      </c>
      <c r="E56">
        <v>-0.86860166058857202</v>
      </c>
      <c r="F56">
        <v>0.38506504589169699</v>
      </c>
      <c r="G56">
        <v>0.162633374038265</v>
      </c>
      <c r="H56">
        <v>0.35929401658578197</v>
      </c>
      <c r="I56">
        <v>0.452647042619026</v>
      </c>
      <c r="J56">
        <v>0.65080291865044004</v>
      </c>
      <c r="K56">
        <v>-0.75823236238679803</v>
      </c>
      <c r="L56">
        <v>0.493997617400042</v>
      </c>
      <c r="M56">
        <v>-1.5348907275655499</v>
      </c>
      <c r="N56">
        <v>0.124810671550855</v>
      </c>
      <c r="O56" t="s">
        <v>169</v>
      </c>
      <c r="P56" t="s">
        <v>169</v>
      </c>
      <c r="Q56" t="s">
        <v>169</v>
      </c>
      <c r="R56" t="s">
        <v>169</v>
      </c>
      <c r="T56" t="str">
        <f t="shared" si="0"/>
        <v/>
      </c>
      <c r="U56" t="str">
        <f t="shared" si="1"/>
        <v/>
      </c>
      <c r="V56" t="str">
        <f t="shared" si="2"/>
        <v/>
      </c>
      <c r="W56" t="str">
        <f t="shared" si="3"/>
        <v/>
      </c>
    </row>
    <row r="57" spans="1:23" x14ac:dyDescent="0.25">
      <c r="A57">
        <v>56</v>
      </c>
      <c r="B57" t="s">
        <v>77</v>
      </c>
      <c r="C57">
        <v>-0.42581034466814599</v>
      </c>
      <c r="D57">
        <v>0.37363621643820999</v>
      </c>
      <c r="E57">
        <v>-1.1396388410291201</v>
      </c>
      <c r="F57">
        <v>0.25443679655544099</v>
      </c>
      <c r="G57" t="s">
        <v>169</v>
      </c>
      <c r="H57" t="s">
        <v>169</v>
      </c>
      <c r="I57" t="s">
        <v>169</v>
      </c>
      <c r="J57" t="s">
        <v>169</v>
      </c>
      <c r="K57">
        <v>-0.89722656919453103</v>
      </c>
      <c r="L57">
        <v>0.43816324121866101</v>
      </c>
      <c r="M57">
        <v>-2.0476993156684702</v>
      </c>
      <c r="N57">
        <v>4.0589470951236002E-2</v>
      </c>
      <c r="O57" t="s">
        <v>169</v>
      </c>
      <c r="P57" t="s">
        <v>169</v>
      </c>
      <c r="Q57" t="s">
        <v>169</v>
      </c>
      <c r="R57" t="s">
        <v>169</v>
      </c>
      <c r="T57" t="str">
        <f t="shared" si="0"/>
        <v/>
      </c>
      <c r="U57" t="str">
        <f t="shared" si="1"/>
        <v/>
      </c>
      <c r="V57" t="str">
        <f t="shared" si="2"/>
        <v>*</v>
      </c>
      <c r="W57" t="str">
        <f t="shared" si="3"/>
        <v/>
      </c>
    </row>
    <row r="58" spans="1:23" x14ac:dyDescent="0.25">
      <c r="A58">
        <v>57</v>
      </c>
      <c r="B58" t="s">
        <v>74</v>
      </c>
      <c r="C58">
        <v>-0.55367426327092095</v>
      </c>
      <c r="D58">
        <v>0.37151725726665702</v>
      </c>
      <c r="E58">
        <v>-1.4903056384094699</v>
      </c>
      <c r="F58">
        <v>0.13614389062716301</v>
      </c>
      <c r="G58">
        <v>-6.2344755304063602E-2</v>
      </c>
      <c r="H58">
        <v>0.27021905191184997</v>
      </c>
      <c r="I58">
        <v>-0.230719317764469</v>
      </c>
      <c r="J58">
        <v>0.817532864972083</v>
      </c>
      <c r="K58">
        <v>-0.93377436087591004</v>
      </c>
      <c r="L58">
        <v>0.45791272638062203</v>
      </c>
      <c r="M58">
        <v>-2.0391972248872299</v>
      </c>
      <c r="N58">
        <v>4.1430347772255197E-2</v>
      </c>
      <c r="O58" t="s">
        <v>169</v>
      </c>
      <c r="P58" t="s">
        <v>169</v>
      </c>
      <c r="Q58" t="s">
        <v>169</v>
      </c>
      <c r="R58" t="s">
        <v>169</v>
      </c>
      <c r="T58" t="str">
        <f t="shared" si="0"/>
        <v/>
      </c>
      <c r="U58" t="str">
        <f t="shared" si="1"/>
        <v/>
      </c>
      <c r="V58" t="str">
        <f t="shared" si="2"/>
        <v>*</v>
      </c>
      <c r="W58" t="str">
        <f t="shared" si="3"/>
        <v/>
      </c>
    </row>
    <row r="59" spans="1:23" x14ac:dyDescent="0.25">
      <c r="A59">
        <v>58</v>
      </c>
      <c r="B59" t="s">
        <v>79</v>
      </c>
      <c r="C59">
        <v>-0.49140681414876503</v>
      </c>
      <c r="D59">
        <v>0.364655646597703</v>
      </c>
      <c r="E59">
        <v>-1.3475914022823201</v>
      </c>
      <c r="F59">
        <v>0.17778983741311799</v>
      </c>
      <c r="G59">
        <v>3.4093693715502103E-2</v>
      </c>
      <c r="H59">
        <v>0.256751943123046</v>
      </c>
      <c r="I59">
        <v>0.13278845449346</v>
      </c>
      <c r="J59">
        <v>0.894360685474761</v>
      </c>
      <c r="K59">
        <v>-0.93954087794641505</v>
      </c>
      <c r="L59">
        <v>0.42818735031577099</v>
      </c>
      <c r="M59">
        <v>-2.1942284779163601</v>
      </c>
      <c r="N59">
        <v>2.8218988247560799E-2</v>
      </c>
      <c r="O59" t="s">
        <v>169</v>
      </c>
      <c r="P59" t="s">
        <v>169</v>
      </c>
      <c r="Q59" t="s">
        <v>169</v>
      </c>
      <c r="R59" t="s">
        <v>169</v>
      </c>
      <c r="T59" t="str">
        <f t="shared" si="0"/>
        <v/>
      </c>
      <c r="U59" t="str">
        <f t="shared" si="1"/>
        <v/>
      </c>
      <c r="V59" t="str">
        <f t="shared" si="2"/>
        <v>*</v>
      </c>
      <c r="W59" t="str">
        <f t="shared" si="3"/>
        <v/>
      </c>
    </row>
    <row r="60" spans="1:23" x14ac:dyDescent="0.25">
      <c r="A60">
        <v>59</v>
      </c>
      <c r="B60" t="s">
        <v>84</v>
      </c>
      <c r="C60">
        <v>-0.24457493975073599</v>
      </c>
      <c r="D60">
        <v>0.39323015405414402</v>
      </c>
      <c r="E60">
        <v>-0.62196384796334903</v>
      </c>
      <c r="F60">
        <v>0.53396564007636504</v>
      </c>
      <c r="G60">
        <v>0.42076566771728302</v>
      </c>
      <c r="H60">
        <v>0.46938927629052801</v>
      </c>
      <c r="I60">
        <v>0.89641090875039697</v>
      </c>
      <c r="J60">
        <v>0.37003334322889098</v>
      </c>
      <c r="K60">
        <v>-0.73352776417461896</v>
      </c>
      <c r="L60">
        <v>0.45756950010291197</v>
      </c>
      <c r="M60">
        <v>-1.6030958444774901</v>
      </c>
      <c r="N60">
        <v>0.10891349532950401</v>
      </c>
      <c r="O60" t="s">
        <v>169</v>
      </c>
      <c r="P60" t="s">
        <v>169</v>
      </c>
      <c r="Q60" t="s">
        <v>169</v>
      </c>
      <c r="R60" t="s">
        <v>169</v>
      </c>
      <c r="T60" t="str">
        <f t="shared" si="0"/>
        <v/>
      </c>
      <c r="U60" t="str">
        <f t="shared" si="1"/>
        <v/>
      </c>
      <c r="V60" t="str">
        <f t="shared" si="2"/>
        <v/>
      </c>
      <c r="W60" t="str">
        <f t="shared" si="3"/>
        <v/>
      </c>
    </row>
    <row r="61" spans="1:23" x14ac:dyDescent="0.25">
      <c r="A61">
        <v>60</v>
      </c>
      <c r="B61" t="s">
        <v>72</v>
      </c>
      <c r="C61">
        <v>-0.57808014995469803</v>
      </c>
      <c r="D61">
        <v>0.37105969268462402</v>
      </c>
      <c r="E61">
        <v>-1.5579168563749899</v>
      </c>
      <c r="F61">
        <v>0.119252958809401</v>
      </c>
      <c r="G61">
        <v>8.3875071050412003E-4</v>
      </c>
      <c r="H61">
        <v>0.26785464405764198</v>
      </c>
      <c r="I61">
        <v>3.13136519792288E-3</v>
      </c>
      <c r="J61">
        <v>0.99750153613743597</v>
      </c>
      <c r="K61">
        <v>-1.1134014799055301</v>
      </c>
      <c r="L61">
        <v>0.453644709248339</v>
      </c>
      <c r="M61">
        <v>-2.4543468869070901</v>
      </c>
      <c r="N61">
        <v>1.41140756321417E-2</v>
      </c>
      <c r="O61" t="s">
        <v>169</v>
      </c>
      <c r="P61" t="s">
        <v>169</v>
      </c>
      <c r="Q61" t="s">
        <v>169</v>
      </c>
      <c r="R61" t="s">
        <v>169</v>
      </c>
      <c r="T61" t="str">
        <f t="shared" si="0"/>
        <v/>
      </c>
      <c r="U61" t="str">
        <f t="shared" si="1"/>
        <v/>
      </c>
      <c r="V61" t="str">
        <f t="shared" si="2"/>
        <v>*</v>
      </c>
      <c r="W61" t="str">
        <f t="shared" si="3"/>
        <v/>
      </c>
    </row>
    <row r="62" spans="1:23" x14ac:dyDescent="0.25">
      <c r="A62">
        <v>61</v>
      </c>
      <c r="B62" t="s">
        <v>76</v>
      </c>
      <c r="C62">
        <v>-0.59077790295694199</v>
      </c>
      <c r="D62">
        <v>0.38069902191371702</v>
      </c>
      <c r="E62">
        <v>-1.5518240629755</v>
      </c>
      <c r="F62">
        <v>0.120704326620407</v>
      </c>
      <c r="G62">
        <v>1.8236120901851099E-2</v>
      </c>
      <c r="H62">
        <v>0.27267615499423498</v>
      </c>
      <c r="I62">
        <v>6.6878311754970401E-2</v>
      </c>
      <c r="J62">
        <v>0.94667857908723496</v>
      </c>
      <c r="K62">
        <v>-1.37974547167802</v>
      </c>
      <c r="L62">
        <v>0.50542219892459805</v>
      </c>
      <c r="M62">
        <v>-2.7298869630454501</v>
      </c>
      <c r="N62">
        <v>6.33560450984083E-3</v>
      </c>
      <c r="O62" t="s">
        <v>169</v>
      </c>
      <c r="P62" t="s">
        <v>169</v>
      </c>
      <c r="Q62" t="s">
        <v>169</v>
      </c>
      <c r="R62" t="s">
        <v>169</v>
      </c>
      <c r="T62" t="str">
        <f t="shared" si="0"/>
        <v/>
      </c>
      <c r="U62" t="str">
        <f t="shared" si="1"/>
        <v/>
      </c>
      <c r="V62" t="str">
        <f t="shared" si="2"/>
        <v>**</v>
      </c>
      <c r="W62" t="str">
        <f t="shared" si="3"/>
        <v/>
      </c>
    </row>
    <row r="63" spans="1:23" x14ac:dyDescent="0.25">
      <c r="A63">
        <v>62</v>
      </c>
      <c r="B63" t="s">
        <v>78</v>
      </c>
      <c r="C63">
        <v>-0.44240914930612801</v>
      </c>
      <c r="D63">
        <v>0.362875419312429</v>
      </c>
      <c r="E63">
        <v>-1.21917640534704</v>
      </c>
      <c r="F63">
        <v>0.222777245229689</v>
      </c>
      <c r="G63">
        <v>7.4987550352995494E-2</v>
      </c>
      <c r="H63">
        <v>0.24066041209491601</v>
      </c>
      <c r="I63">
        <v>0.31159071697849799</v>
      </c>
      <c r="J63">
        <v>0.75535159003693497</v>
      </c>
      <c r="K63">
        <v>-0.85852167670858703</v>
      </c>
      <c r="L63">
        <v>0.42728868250788599</v>
      </c>
      <c r="M63">
        <v>-2.0092310230864601</v>
      </c>
      <c r="N63">
        <v>4.4512639109949202E-2</v>
      </c>
      <c r="O63" t="s">
        <v>169</v>
      </c>
      <c r="P63" t="s">
        <v>169</v>
      </c>
      <c r="Q63" t="s">
        <v>169</v>
      </c>
      <c r="R63" t="s">
        <v>169</v>
      </c>
      <c r="T63" t="str">
        <f t="shared" si="0"/>
        <v/>
      </c>
      <c r="U63" t="str">
        <f t="shared" si="1"/>
        <v/>
      </c>
      <c r="V63" t="str">
        <f t="shared" si="2"/>
        <v>*</v>
      </c>
      <c r="W63" t="str">
        <f t="shared" si="3"/>
        <v/>
      </c>
    </row>
    <row r="64" spans="1:23" x14ac:dyDescent="0.25">
      <c r="A64">
        <v>63</v>
      </c>
      <c r="B64" t="s">
        <v>71</v>
      </c>
      <c r="C64">
        <v>-0.44293712980027999</v>
      </c>
      <c r="D64">
        <v>0.40477284947988301</v>
      </c>
      <c r="E64">
        <v>-1.09428567249369</v>
      </c>
      <c r="F64">
        <v>0.27382970708410098</v>
      </c>
      <c r="G64">
        <v>3.2815140282026603E-2</v>
      </c>
      <c r="H64">
        <v>0.32846436600880002</v>
      </c>
      <c r="I64">
        <v>9.9904719287411098E-2</v>
      </c>
      <c r="J64">
        <v>0.920419969649374</v>
      </c>
      <c r="K64">
        <v>-0.67518413976152702</v>
      </c>
      <c r="L64">
        <v>0.56647134138503796</v>
      </c>
      <c r="M64">
        <v>-1.1919122653419401</v>
      </c>
      <c r="N64">
        <v>0.23329564834467401</v>
      </c>
      <c r="O64" t="s">
        <v>169</v>
      </c>
      <c r="P64" t="s">
        <v>169</v>
      </c>
      <c r="Q64" t="s">
        <v>169</v>
      </c>
      <c r="R64" t="s">
        <v>169</v>
      </c>
      <c r="T64" t="str">
        <f t="shared" si="0"/>
        <v/>
      </c>
      <c r="U64" t="str">
        <f t="shared" si="1"/>
        <v/>
      </c>
      <c r="V64" t="str">
        <f t="shared" si="2"/>
        <v/>
      </c>
      <c r="W64" t="str">
        <f t="shared" si="3"/>
        <v/>
      </c>
    </row>
    <row r="65" spans="1:23" x14ac:dyDescent="0.25">
      <c r="A65">
        <v>64</v>
      </c>
      <c r="B65" t="s">
        <v>70</v>
      </c>
      <c r="C65">
        <v>-0.22526337049234299</v>
      </c>
      <c r="D65">
        <v>0.38485682380834502</v>
      </c>
      <c r="E65">
        <v>-0.58531733506308203</v>
      </c>
      <c r="F65">
        <v>0.55833436089700195</v>
      </c>
      <c r="G65">
        <v>-1.0144673596558801E-2</v>
      </c>
      <c r="H65">
        <v>0.398952722672056</v>
      </c>
      <c r="I65">
        <v>-2.5428260092105699E-2</v>
      </c>
      <c r="J65">
        <v>0.97971337009833404</v>
      </c>
      <c r="K65">
        <v>-0.53863562570415702</v>
      </c>
      <c r="L65">
        <v>0.45339895815959702</v>
      </c>
      <c r="M65">
        <v>-1.1879948465046</v>
      </c>
      <c r="N65">
        <v>0.23483544006044799</v>
      </c>
      <c r="O65" t="s">
        <v>169</v>
      </c>
      <c r="P65" t="s">
        <v>169</v>
      </c>
      <c r="Q65" t="s">
        <v>169</v>
      </c>
      <c r="R65" t="s">
        <v>169</v>
      </c>
      <c r="T65" t="str">
        <f t="shared" si="0"/>
        <v/>
      </c>
      <c r="U65" t="str">
        <f t="shared" si="1"/>
        <v/>
      </c>
      <c r="V65" t="str">
        <f t="shared" si="2"/>
        <v/>
      </c>
      <c r="W65" t="str">
        <f t="shared" si="3"/>
        <v/>
      </c>
    </row>
    <row r="66" spans="1:23" x14ac:dyDescent="0.25">
      <c r="A66">
        <v>65</v>
      </c>
      <c r="B66" t="s">
        <v>80</v>
      </c>
      <c r="C66">
        <v>-0.42584206925697199</v>
      </c>
      <c r="D66">
        <v>0.39994090379645397</v>
      </c>
      <c r="E66">
        <v>-1.0647624816932999</v>
      </c>
      <c r="F66">
        <v>0.28698342722436998</v>
      </c>
      <c r="G66">
        <v>2.8994583947329899E-2</v>
      </c>
      <c r="H66">
        <v>0.322135577336709</v>
      </c>
      <c r="I66">
        <v>9.0007394361857895E-2</v>
      </c>
      <c r="J66">
        <v>0.92828133883050801</v>
      </c>
      <c r="K66">
        <v>-0.85463521902385597</v>
      </c>
      <c r="L66">
        <v>0.63620227537287699</v>
      </c>
      <c r="M66">
        <v>-1.3433388280841301</v>
      </c>
      <c r="N66">
        <v>0.17916228480440599</v>
      </c>
      <c r="O66" t="s">
        <v>169</v>
      </c>
      <c r="P66" t="s">
        <v>169</v>
      </c>
      <c r="Q66" t="s">
        <v>169</v>
      </c>
      <c r="R66" t="s">
        <v>169</v>
      </c>
      <c r="T66" t="str">
        <f t="shared" si="0"/>
        <v/>
      </c>
      <c r="U66" t="str">
        <f t="shared" si="1"/>
        <v/>
      </c>
      <c r="V66" t="str">
        <f t="shared" si="2"/>
        <v/>
      </c>
      <c r="W66" t="str">
        <f t="shared" si="3"/>
        <v/>
      </c>
    </row>
    <row r="67" spans="1:23" x14ac:dyDescent="0.25">
      <c r="A67">
        <v>66</v>
      </c>
      <c r="B67" t="s">
        <v>82</v>
      </c>
      <c r="C67">
        <v>-0.25535259258878001</v>
      </c>
      <c r="D67">
        <v>0.39558179915238101</v>
      </c>
      <c r="E67">
        <v>-0.64551147989095703</v>
      </c>
      <c r="F67">
        <v>0.51859578129468997</v>
      </c>
      <c r="G67">
        <v>0.344820786408289</v>
      </c>
      <c r="H67">
        <v>0.40580689249248503</v>
      </c>
      <c r="I67">
        <v>0.84971643603779901</v>
      </c>
      <c r="J67">
        <v>0.39548275823578499</v>
      </c>
      <c r="K67">
        <v>-0.69982899343663496</v>
      </c>
      <c r="L67">
        <v>0.46254636700738799</v>
      </c>
      <c r="M67">
        <v>-1.51299208761369</v>
      </c>
      <c r="N67">
        <v>0.13028166870480901</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-0.50462782429832598</v>
      </c>
      <c r="D68">
        <v>0.38712061324643599</v>
      </c>
      <c r="E68">
        <v>-1.30354160184461</v>
      </c>
      <c r="F68">
        <v>0.19238992307967101</v>
      </c>
      <c r="G68">
        <v>0.22914835670052</v>
      </c>
      <c r="H68">
        <v>0.33150550003920998</v>
      </c>
      <c r="I68">
        <v>0.69123545966331501</v>
      </c>
      <c r="J68">
        <v>0.48941758334970598</v>
      </c>
      <c r="K68">
        <v>-1.1185664771080801</v>
      </c>
      <c r="L68">
        <v>0.46493820030002703</v>
      </c>
      <c r="M68">
        <v>-2.40583904782671</v>
      </c>
      <c r="N68">
        <v>1.6135371794496201E-2</v>
      </c>
      <c r="O68" t="s">
        <v>169</v>
      </c>
      <c r="P68" t="s">
        <v>169</v>
      </c>
      <c r="Q68" t="s">
        <v>169</v>
      </c>
      <c r="R68" t="s">
        <v>169</v>
      </c>
      <c r="T68" t="str">
        <f t="shared" si="4"/>
        <v/>
      </c>
      <c r="U68" t="str">
        <f t="shared" si="5"/>
        <v/>
      </c>
      <c r="V68" t="str">
        <f t="shared" si="6"/>
        <v>*</v>
      </c>
      <c r="W68" t="str">
        <f t="shared" si="7"/>
        <v/>
      </c>
    </row>
    <row r="69" spans="1:23" x14ac:dyDescent="0.25">
      <c r="A69">
        <v>68</v>
      </c>
      <c r="B69" t="s">
        <v>68</v>
      </c>
      <c r="C69">
        <v>-0.33012742179132998</v>
      </c>
      <c r="D69">
        <v>0.44598267147456</v>
      </c>
      <c r="E69">
        <v>-0.74022477308327705</v>
      </c>
      <c r="F69">
        <v>0.459163618183422</v>
      </c>
      <c r="G69">
        <v>0.30486828444230102</v>
      </c>
      <c r="H69">
        <v>0.44295187807160702</v>
      </c>
      <c r="I69">
        <v>0.688265022759463</v>
      </c>
      <c r="J69">
        <v>0.49128590367351899</v>
      </c>
      <c r="K69">
        <v>-1.06159681687479</v>
      </c>
      <c r="L69">
        <v>0.58101766513262598</v>
      </c>
      <c r="M69">
        <v>-1.82713346010309</v>
      </c>
      <c r="N69">
        <v>6.7679705442095006E-2</v>
      </c>
      <c r="O69" t="s">
        <v>169</v>
      </c>
      <c r="P69" t="s">
        <v>169</v>
      </c>
      <c r="Q69" t="s">
        <v>169</v>
      </c>
      <c r="R69" t="s">
        <v>169</v>
      </c>
      <c r="T69" t="str">
        <f t="shared" si="4"/>
        <v/>
      </c>
      <c r="U69" t="str">
        <f t="shared" si="5"/>
        <v/>
      </c>
      <c r="V69" t="str">
        <f t="shared" si="6"/>
        <v>^</v>
      </c>
      <c r="W69" t="str">
        <f t="shared" si="7"/>
        <v/>
      </c>
    </row>
    <row r="70" spans="1:23" x14ac:dyDescent="0.25">
      <c r="A70">
        <v>69</v>
      </c>
      <c r="B70" t="s">
        <v>83</v>
      </c>
      <c r="C70">
        <v>-0.72954268436219105</v>
      </c>
      <c r="D70">
        <v>0.74418292614149295</v>
      </c>
      <c r="E70">
        <v>-0.98032709262061402</v>
      </c>
      <c r="F70">
        <v>0.32692468540729802</v>
      </c>
      <c r="G70">
        <v>-0.28384154509341403</v>
      </c>
      <c r="H70">
        <v>1.1585169404311999</v>
      </c>
      <c r="I70">
        <v>-0.24500422496003199</v>
      </c>
      <c r="J70">
        <v>0.80645316000016098</v>
      </c>
      <c r="K70">
        <v>-1.2403445140785201</v>
      </c>
      <c r="L70">
        <v>0.89758399622001395</v>
      </c>
      <c r="M70">
        <v>-1.3818701305972101</v>
      </c>
      <c r="N70">
        <v>0.16701158073872099</v>
      </c>
      <c r="O70" t="s">
        <v>169</v>
      </c>
      <c r="P70" t="s">
        <v>169</v>
      </c>
      <c r="Q70" t="s">
        <v>169</v>
      </c>
      <c r="R70" t="s">
        <v>169</v>
      </c>
      <c r="T70" t="str">
        <f t="shared" si="4"/>
        <v/>
      </c>
      <c r="U70" t="str">
        <f t="shared" si="5"/>
        <v/>
      </c>
      <c r="V70" t="str">
        <f t="shared" si="6"/>
        <v/>
      </c>
      <c r="W70" t="str">
        <f t="shared" si="7"/>
        <v/>
      </c>
    </row>
    <row r="71" spans="1:23" x14ac:dyDescent="0.25">
      <c r="A71">
        <v>70</v>
      </c>
      <c r="B71" t="s">
        <v>69</v>
      </c>
      <c r="C71">
        <v>0.22457486999078499</v>
      </c>
      <c r="D71">
        <v>0.57692099268016805</v>
      </c>
      <c r="E71">
        <v>0.38926451427515302</v>
      </c>
      <c r="F71">
        <v>0.69708048375402398</v>
      </c>
      <c r="G71">
        <v>0.84199011957532399</v>
      </c>
      <c r="H71">
        <v>1.2810801031089201</v>
      </c>
      <c r="I71">
        <v>0.65725017314060497</v>
      </c>
      <c r="J71">
        <v>0.51102006920635501</v>
      </c>
      <c r="K71">
        <v>-0.35161684016322298</v>
      </c>
      <c r="L71">
        <v>0.65660231198193597</v>
      </c>
      <c r="M71">
        <v>-0.53550959804249998</v>
      </c>
      <c r="N71">
        <v>0.59229752241676503</v>
      </c>
      <c r="O71" t="s">
        <v>169</v>
      </c>
      <c r="P71" t="s">
        <v>169</v>
      </c>
      <c r="Q71" t="s">
        <v>169</v>
      </c>
      <c r="R71" t="s">
        <v>169</v>
      </c>
      <c r="T71" t="str">
        <f t="shared" si="4"/>
        <v/>
      </c>
      <c r="U71" t="str">
        <f t="shared" si="5"/>
        <v/>
      </c>
      <c r="V71" t="str">
        <f t="shared" si="6"/>
        <v/>
      </c>
      <c r="W71" t="str">
        <f t="shared" si="7"/>
        <v/>
      </c>
    </row>
    <row r="72" spans="1:23" x14ac:dyDescent="0.25">
      <c r="A72">
        <v>71</v>
      </c>
      <c r="B72" t="s">
        <v>73</v>
      </c>
      <c r="C72">
        <v>-0.29371213814013097</v>
      </c>
      <c r="D72">
        <v>0.47990177638457099</v>
      </c>
      <c r="E72">
        <v>-0.61202552812549604</v>
      </c>
      <c r="F72">
        <v>0.54052086776714603</v>
      </c>
      <c r="G72" t="s">
        <v>169</v>
      </c>
      <c r="H72" t="s">
        <v>169</v>
      </c>
      <c r="I72" t="s">
        <v>169</v>
      </c>
      <c r="J72" t="s">
        <v>169</v>
      </c>
      <c r="K72">
        <v>-0.54137746982553603</v>
      </c>
      <c r="L72">
        <v>0.53598067433209295</v>
      </c>
      <c r="M72">
        <v>-1.0100690113504001</v>
      </c>
      <c r="N72">
        <v>0.31246222770530802</v>
      </c>
      <c r="O72" t="s">
        <v>169</v>
      </c>
      <c r="P72" t="s">
        <v>169</v>
      </c>
      <c r="Q72" t="s">
        <v>169</v>
      </c>
      <c r="R72" t="s">
        <v>169</v>
      </c>
      <c r="T72" t="str">
        <f t="shared" si="4"/>
        <v/>
      </c>
      <c r="U72" t="str">
        <f t="shared" si="5"/>
        <v/>
      </c>
      <c r="V72" t="str">
        <f t="shared" si="6"/>
        <v/>
      </c>
      <c r="W72" t="str">
        <f t="shared" si="7"/>
        <v/>
      </c>
    </row>
    <row r="73" spans="1:23" x14ac:dyDescent="0.25">
      <c r="A73">
        <v>72</v>
      </c>
      <c r="B73" t="s">
        <v>173</v>
      </c>
      <c r="C73">
        <v>1.58184889253004</v>
      </c>
      <c r="D73">
        <v>0.109982270022855</v>
      </c>
      <c r="E73">
        <v>14.3827627144023</v>
      </c>
      <c r="F73" s="1">
        <v>6.63905005921789E-47</v>
      </c>
      <c r="G73">
        <v>1.4910727038984799</v>
      </c>
      <c r="H73">
        <v>0.16165072598489499</v>
      </c>
      <c r="I73">
        <v>9.2240396373957498</v>
      </c>
      <c r="J73" s="1">
        <v>2.86113217978141E-20</v>
      </c>
      <c r="K73">
        <v>1.6762352354894401</v>
      </c>
      <c r="L73">
        <v>0.150738601862278</v>
      </c>
      <c r="M73">
        <v>11.120145833785401</v>
      </c>
      <c r="N73" s="1">
        <v>1.00108222890269E-28</v>
      </c>
      <c r="O73">
        <v>1.5728704862951699</v>
      </c>
      <c r="P73">
        <v>0.109930694250074</v>
      </c>
      <c r="Q73">
        <v>14.307837288075</v>
      </c>
      <c r="R73" s="1">
        <v>1.9549897513409599E-46</v>
      </c>
      <c r="T73" t="str">
        <f t="shared" si="4"/>
        <v>***</v>
      </c>
      <c r="U73" t="str">
        <f t="shared" si="5"/>
        <v>***</v>
      </c>
      <c r="V73" t="str">
        <f t="shared" si="6"/>
        <v>***</v>
      </c>
      <c r="W73" t="str">
        <f t="shared" si="7"/>
        <v>***</v>
      </c>
    </row>
    <row r="74" spans="1:23" x14ac:dyDescent="0.25">
      <c r="A74">
        <v>73</v>
      </c>
      <c r="B74" t="s">
        <v>174</v>
      </c>
      <c r="C74">
        <v>0.56042615990443501</v>
      </c>
      <c r="D74">
        <v>0.147219272454478</v>
      </c>
      <c r="E74">
        <v>3.8067445284904902</v>
      </c>
      <c r="F74">
        <v>1.4080806509076299E-4</v>
      </c>
      <c r="G74">
        <v>0.52075835848161101</v>
      </c>
      <c r="H74">
        <v>0.21674784874038699</v>
      </c>
      <c r="I74">
        <v>2.4025998943378601</v>
      </c>
      <c r="J74">
        <v>1.6278987699615301E-2</v>
      </c>
      <c r="K74">
        <v>0.61440388934005097</v>
      </c>
      <c r="L74">
        <v>0.201006898559588</v>
      </c>
      <c r="M74">
        <v>3.0566308606463601</v>
      </c>
      <c r="N74">
        <v>2.2383974986159298E-3</v>
      </c>
      <c r="O74">
        <v>0.552013707047184</v>
      </c>
      <c r="P74">
        <v>0.14718027387807001</v>
      </c>
      <c r="Q74">
        <v>3.7505957320373899</v>
      </c>
      <c r="R74">
        <v>1.7641493424507199E-4</v>
      </c>
      <c r="T74" t="str">
        <f t="shared" si="4"/>
        <v>***</v>
      </c>
      <c r="U74" t="str">
        <f t="shared" si="5"/>
        <v>*</v>
      </c>
      <c r="V74" t="str">
        <f t="shared" si="6"/>
        <v>**</v>
      </c>
      <c r="W74" t="str">
        <f t="shared" si="7"/>
        <v>***</v>
      </c>
    </row>
    <row r="75" spans="1:23" x14ac:dyDescent="0.25">
      <c r="A75">
        <v>74</v>
      </c>
      <c r="B75" t="s">
        <v>175</v>
      </c>
      <c r="C75">
        <v>1.6322046236464101</v>
      </c>
      <c r="D75">
        <v>0.11369168088201401</v>
      </c>
      <c r="E75">
        <v>14.3564121049479</v>
      </c>
      <c r="F75" s="1">
        <v>9.7126844460124899E-47</v>
      </c>
      <c r="G75">
        <v>1.7148431841191001</v>
      </c>
      <c r="H75">
        <v>0.161802334720938</v>
      </c>
      <c r="I75">
        <v>10.598383435422701</v>
      </c>
      <c r="J75" s="1">
        <v>3.0317534080627101E-26</v>
      </c>
      <c r="K75">
        <v>1.5758156184650101</v>
      </c>
      <c r="L75">
        <v>0.16006180590616001</v>
      </c>
      <c r="M75">
        <v>9.8450446035131591</v>
      </c>
      <c r="N75" s="1">
        <v>7.2007280535695105E-23</v>
      </c>
      <c r="O75">
        <v>1.62222238286725</v>
      </c>
      <c r="P75">
        <v>0.11363816939568901</v>
      </c>
      <c r="Q75">
        <v>14.275330124499501</v>
      </c>
      <c r="R75" s="1">
        <v>3.11807748808448E-46</v>
      </c>
      <c r="T75" t="str">
        <f t="shared" si="4"/>
        <v>***</v>
      </c>
      <c r="U75" t="str">
        <f t="shared" si="5"/>
        <v>***</v>
      </c>
      <c r="V75" t="str">
        <f t="shared" si="6"/>
        <v>***</v>
      </c>
      <c r="W75" t="str">
        <f t="shared" si="7"/>
        <v>***</v>
      </c>
    </row>
    <row r="76" spans="1:23" x14ac:dyDescent="0.25">
      <c r="A76">
        <v>75</v>
      </c>
      <c r="B76" t="s">
        <v>176</v>
      </c>
      <c r="C76">
        <v>0.81826073923548504</v>
      </c>
      <c r="D76">
        <v>0.14502631779049899</v>
      </c>
      <c r="E76">
        <v>5.6421534498140096</v>
      </c>
      <c r="F76" s="1">
        <v>1.67936320361267E-8</v>
      </c>
      <c r="G76">
        <v>0.94927042332162104</v>
      </c>
      <c r="H76">
        <v>0.20348151730608499</v>
      </c>
      <c r="I76">
        <v>4.6651432321181803</v>
      </c>
      <c r="J76" s="1">
        <v>3.08402142824104E-6</v>
      </c>
      <c r="K76">
        <v>0.71319078773745004</v>
      </c>
      <c r="L76">
        <v>0.20717796666656399</v>
      </c>
      <c r="M76">
        <v>3.4424065416438498</v>
      </c>
      <c r="N76">
        <v>5.7656305053767397E-4</v>
      </c>
      <c r="O76">
        <v>0.808018534914274</v>
      </c>
      <c r="P76">
        <v>0.144976605589478</v>
      </c>
      <c r="Q76">
        <v>5.5734408432922704</v>
      </c>
      <c r="R76" s="1">
        <v>2.4975648812318101E-8</v>
      </c>
      <c r="T76" t="str">
        <f t="shared" si="4"/>
        <v>***</v>
      </c>
      <c r="U76" t="str">
        <f t="shared" si="5"/>
        <v>***</v>
      </c>
      <c r="V76" t="str">
        <f t="shared" si="6"/>
        <v>***</v>
      </c>
      <c r="W76" t="str">
        <f t="shared" si="7"/>
        <v>***</v>
      </c>
    </row>
    <row r="77" spans="1:23" x14ac:dyDescent="0.25">
      <c r="A77">
        <v>76</v>
      </c>
      <c r="B77" t="s">
        <v>355</v>
      </c>
      <c r="C77">
        <v>0.67362217127106305</v>
      </c>
      <c r="D77">
        <v>0.15505694755336399</v>
      </c>
      <c r="E77">
        <v>4.3443533611367604</v>
      </c>
      <c r="F77" s="1">
        <v>1.39686513723467E-5</v>
      </c>
      <c r="G77">
        <v>0.48478668389012602</v>
      </c>
      <c r="H77">
        <v>0.24215169508801199</v>
      </c>
      <c r="I77">
        <v>2.0019958303984899</v>
      </c>
      <c r="J77">
        <v>4.5285179971490501E-2</v>
      </c>
      <c r="K77">
        <v>0.83151413011169495</v>
      </c>
      <c r="L77">
        <v>0.203640252185808</v>
      </c>
      <c r="M77">
        <v>4.0832503455799802</v>
      </c>
      <c r="N77">
        <v>4.4410135680280003E-5</v>
      </c>
      <c r="O77">
        <v>0.66484063963822404</v>
      </c>
      <c r="P77">
        <v>0.15500961392350099</v>
      </c>
      <c r="Q77">
        <v>4.2890284209489904</v>
      </c>
      <c r="R77" s="1">
        <v>1.794564108105E-5</v>
      </c>
      <c r="T77" t="str">
        <f t="shared" si="4"/>
        <v>***</v>
      </c>
      <c r="U77" t="str">
        <f t="shared" si="5"/>
        <v>*</v>
      </c>
      <c r="V77" t="str">
        <f t="shared" si="6"/>
        <v>***</v>
      </c>
      <c r="W77" t="str">
        <f t="shared" si="7"/>
        <v>***</v>
      </c>
    </row>
    <row r="78" spans="1:23" x14ac:dyDescent="0.25">
      <c r="A78">
        <v>77</v>
      </c>
      <c r="B78" t="s">
        <v>356</v>
      </c>
      <c r="C78">
        <v>1.1790691102541</v>
      </c>
      <c r="D78">
        <v>0.135329890542987</v>
      </c>
      <c r="E78">
        <v>8.7125549686273605</v>
      </c>
      <c r="F78" s="1">
        <v>2.9710116153979101E-18</v>
      </c>
      <c r="G78">
        <v>1.4185531139049901</v>
      </c>
      <c r="H78">
        <v>0.18499667078707599</v>
      </c>
      <c r="I78">
        <v>7.6679926610013904</v>
      </c>
      <c r="J78" s="1">
        <v>1.7470888086344302E-14</v>
      </c>
      <c r="K78">
        <v>0.94608325675988403</v>
      </c>
      <c r="L78">
        <v>0.20045123866022799</v>
      </c>
      <c r="M78">
        <v>4.7197675758119297</v>
      </c>
      <c r="N78">
        <v>2.3611427225839902E-6</v>
      </c>
      <c r="O78">
        <v>1.1693205534515101</v>
      </c>
      <c r="P78">
        <v>0.13527558704076301</v>
      </c>
      <c r="Q78">
        <v>8.6439880175803694</v>
      </c>
      <c r="R78" s="1">
        <v>5.4284250328805403E-18</v>
      </c>
      <c r="T78" t="str">
        <f t="shared" si="4"/>
        <v>***</v>
      </c>
      <c r="U78" t="str">
        <f t="shared" si="5"/>
        <v>***</v>
      </c>
      <c r="V78" t="str">
        <f t="shared" si="6"/>
        <v>***</v>
      </c>
      <c r="W78" t="str">
        <f t="shared" si="7"/>
        <v>***</v>
      </c>
    </row>
    <row r="79" spans="1:23" x14ac:dyDescent="0.25">
      <c r="A79">
        <v>78</v>
      </c>
      <c r="B79" t="s">
        <v>357</v>
      </c>
      <c r="C79">
        <v>1.1418866643519701</v>
      </c>
      <c r="D79">
        <v>0.14040864005998899</v>
      </c>
      <c r="E79">
        <v>8.1325954290569893</v>
      </c>
      <c r="F79" s="1">
        <v>4.20195169708964E-16</v>
      </c>
      <c r="G79">
        <v>1.32351449441039</v>
      </c>
      <c r="H79">
        <v>0.19566616228064901</v>
      </c>
      <c r="I79">
        <v>6.7641460280292698</v>
      </c>
      <c r="J79" s="1">
        <v>1.34097780204754E-11</v>
      </c>
      <c r="K79">
        <v>0.98682655775323203</v>
      </c>
      <c r="L79">
        <v>0.20240543507813</v>
      </c>
      <c r="M79">
        <v>4.8754943629468697</v>
      </c>
      <c r="N79" s="1">
        <v>1.08536296031349E-6</v>
      </c>
      <c r="O79">
        <v>1.1319680735090401</v>
      </c>
      <c r="P79">
        <v>0.140354820368399</v>
      </c>
      <c r="Q79">
        <v>8.0650459352794606</v>
      </c>
      <c r="R79" s="1">
        <v>7.3208335249803805E-16</v>
      </c>
      <c r="T79" t="str">
        <f t="shared" si="4"/>
        <v>***</v>
      </c>
      <c r="U79" t="str">
        <f t="shared" si="5"/>
        <v>***</v>
      </c>
      <c r="V79" t="str">
        <f t="shared" si="6"/>
        <v>***</v>
      </c>
      <c r="W79" t="str">
        <f t="shared" si="7"/>
        <v>***</v>
      </c>
    </row>
    <row r="80" spans="1:23" x14ac:dyDescent="0.25">
      <c r="A80">
        <v>79</v>
      </c>
      <c r="B80" t="s">
        <v>358</v>
      </c>
      <c r="C80">
        <v>0.61187376303460195</v>
      </c>
      <c r="D80">
        <v>0.171198836437437</v>
      </c>
      <c r="E80">
        <v>3.5740532807780299</v>
      </c>
      <c r="F80">
        <v>3.5149735571451599E-4</v>
      </c>
      <c r="G80">
        <v>0.47681572903463498</v>
      </c>
      <c r="H80">
        <v>0.26688713760384902</v>
      </c>
      <c r="I80">
        <v>1.78658189868405</v>
      </c>
      <c r="J80">
        <v>7.4005089483842504E-2</v>
      </c>
      <c r="K80">
        <v>0.73253618189738401</v>
      </c>
      <c r="L80">
        <v>0.22463883979589</v>
      </c>
      <c r="M80">
        <v>3.26095070007919</v>
      </c>
      <c r="N80">
        <v>1.1103934445850501E-3</v>
      </c>
      <c r="O80">
        <v>0.60304211067946201</v>
      </c>
      <c r="P80">
        <v>0.17115218417053499</v>
      </c>
      <c r="Q80">
        <v>3.5234263214461601</v>
      </c>
      <c r="R80">
        <v>4.2600552185507101E-4</v>
      </c>
      <c r="T80" t="str">
        <f t="shared" si="4"/>
        <v>***</v>
      </c>
      <c r="U80" t="str">
        <f t="shared" si="5"/>
        <v>^</v>
      </c>
      <c r="V80" t="str">
        <f t="shared" si="6"/>
        <v>**</v>
      </c>
      <c r="W80" t="str">
        <f t="shared" si="7"/>
        <v>***</v>
      </c>
    </row>
    <row r="81" spans="1:23" x14ac:dyDescent="0.25">
      <c r="A81">
        <v>80</v>
      </c>
      <c r="B81" t="s">
        <v>359</v>
      </c>
      <c r="C81">
        <v>0.70638640522975304</v>
      </c>
      <c r="D81">
        <v>0.16868595560160199</v>
      </c>
      <c r="E81">
        <v>4.1875827937808703</v>
      </c>
      <c r="F81">
        <v>2.81941183459674E-5</v>
      </c>
      <c r="G81">
        <v>0.25918254882316</v>
      </c>
      <c r="H81">
        <v>0.29526772712702098</v>
      </c>
      <c r="I81">
        <v>0.87778827488200895</v>
      </c>
      <c r="J81">
        <v>0.38005862862569101</v>
      </c>
      <c r="K81">
        <v>0.99192803049172895</v>
      </c>
      <c r="L81">
        <v>0.21042635390262601</v>
      </c>
      <c r="M81">
        <v>4.7138963922301302</v>
      </c>
      <c r="N81">
        <v>2.4302426711931099E-6</v>
      </c>
      <c r="O81">
        <v>0.69595620005413295</v>
      </c>
      <c r="P81">
        <v>0.16863903138606101</v>
      </c>
      <c r="Q81">
        <v>4.1268987039002898</v>
      </c>
      <c r="R81">
        <v>3.6768825538934899E-5</v>
      </c>
      <c r="T81" t="str">
        <f t="shared" si="4"/>
        <v>***</v>
      </c>
      <c r="U81" t="str">
        <f t="shared" si="5"/>
        <v/>
      </c>
      <c r="V81" t="str">
        <f t="shared" si="6"/>
        <v>***</v>
      </c>
      <c r="W81" t="str">
        <f t="shared" si="7"/>
        <v>***</v>
      </c>
    </row>
    <row r="82" spans="1:23" x14ac:dyDescent="0.25">
      <c r="A82">
        <v>81</v>
      </c>
      <c r="B82" t="s">
        <v>360</v>
      </c>
      <c r="C82">
        <v>0.78714523692213401</v>
      </c>
      <c r="D82">
        <v>0.167603313479707</v>
      </c>
      <c r="E82">
        <v>4.6964777758850298</v>
      </c>
      <c r="F82" s="1">
        <v>2.6468601905529201E-6</v>
      </c>
      <c r="G82">
        <v>0.77068165076279405</v>
      </c>
      <c r="H82">
        <v>0.24768482423784599</v>
      </c>
      <c r="I82">
        <v>3.1115416664475402</v>
      </c>
      <c r="J82">
        <v>1.8611320751408E-3</v>
      </c>
      <c r="K82">
        <v>0.825561285701088</v>
      </c>
      <c r="L82">
        <v>0.228076986185688</v>
      </c>
      <c r="M82">
        <v>3.6196606220890701</v>
      </c>
      <c r="N82">
        <v>2.9498965522898799E-4</v>
      </c>
      <c r="O82">
        <v>0.77568753626401998</v>
      </c>
      <c r="P82">
        <v>0.167550856507412</v>
      </c>
      <c r="Q82">
        <v>4.62956473296037</v>
      </c>
      <c r="R82" s="1">
        <v>3.6643516396602101E-6</v>
      </c>
      <c r="T82" t="str">
        <f t="shared" si="4"/>
        <v>***</v>
      </c>
      <c r="U82" t="str">
        <f t="shared" si="5"/>
        <v>**</v>
      </c>
      <c r="V82" t="str">
        <f t="shared" si="6"/>
        <v>***</v>
      </c>
      <c r="W82" t="str">
        <f t="shared" si="7"/>
        <v>***</v>
      </c>
    </row>
    <row r="83" spans="1:23" x14ac:dyDescent="0.25">
      <c r="A83">
        <v>82</v>
      </c>
      <c r="B83" t="s">
        <v>177</v>
      </c>
      <c r="C83">
        <v>1.8125047127952401</v>
      </c>
      <c r="D83">
        <v>8.8727829374286402E-2</v>
      </c>
      <c r="E83">
        <v>20.4276913520495</v>
      </c>
      <c r="F83" s="1">
        <v>9.4883211273546097E-93</v>
      </c>
      <c r="G83">
        <v>1.8380188018497099</v>
      </c>
      <c r="H83">
        <v>0.12635946061855099</v>
      </c>
      <c r="I83">
        <v>14.545953210406999</v>
      </c>
      <c r="J83" s="1">
        <v>6.19616920778442E-48</v>
      </c>
      <c r="K83">
        <v>1.79010661949298</v>
      </c>
      <c r="L83">
        <v>0.12470810901568501</v>
      </c>
      <c r="M83">
        <v>14.3543722507077</v>
      </c>
      <c r="N83" s="1">
        <v>1.0002713074751799E-46</v>
      </c>
      <c r="O83">
        <v>1.8105907134391701</v>
      </c>
      <c r="P83">
        <v>8.8706406053797093E-2</v>
      </c>
      <c r="Q83">
        <v>20.411048017672101</v>
      </c>
      <c r="R83" s="1">
        <v>1.33393631169011E-92</v>
      </c>
      <c r="T83" t="str">
        <f t="shared" si="4"/>
        <v>***</v>
      </c>
      <c r="U83" t="str">
        <f t="shared" si="5"/>
        <v>***</v>
      </c>
      <c r="V83" t="str">
        <f t="shared" si="6"/>
        <v>***</v>
      </c>
      <c r="W83" t="str">
        <f t="shared" si="7"/>
        <v>***</v>
      </c>
    </row>
    <row r="84" spans="1:23" x14ac:dyDescent="0.25">
      <c r="A84">
        <v>83</v>
      </c>
      <c r="B84" t="s">
        <v>361</v>
      </c>
      <c r="C84">
        <v>1.7736638177453801</v>
      </c>
      <c r="D84">
        <v>0.12887552405191699</v>
      </c>
      <c r="E84">
        <v>13.7626118752453</v>
      </c>
      <c r="F84" s="1">
        <v>4.2778800399219897E-43</v>
      </c>
      <c r="G84">
        <v>1.80338239776896</v>
      </c>
      <c r="H84">
        <v>0.18740635397507099</v>
      </c>
      <c r="I84">
        <v>9.6228455413462104</v>
      </c>
      <c r="J84" s="1">
        <v>6.4034724012125599E-22</v>
      </c>
      <c r="K84">
        <v>1.7750621797905199</v>
      </c>
      <c r="L84">
        <v>0.177902105489501</v>
      </c>
      <c r="M84">
        <v>9.9777468901022797</v>
      </c>
      <c r="N84" s="1">
        <v>1.9074893270764301E-23</v>
      </c>
      <c r="O84">
        <v>1.76031276443095</v>
      </c>
      <c r="P84">
        <v>0.12880217147928</v>
      </c>
      <c r="Q84">
        <v>13.6667941558277</v>
      </c>
      <c r="R84" s="1">
        <v>1.6030341505118001E-42</v>
      </c>
      <c r="T84" t="str">
        <f t="shared" si="4"/>
        <v>***</v>
      </c>
      <c r="U84" t="str">
        <f t="shared" si="5"/>
        <v>***</v>
      </c>
      <c r="V84" t="str">
        <f t="shared" si="6"/>
        <v>***</v>
      </c>
      <c r="W84" t="str">
        <f t="shared" si="7"/>
        <v>***</v>
      </c>
    </row>
    <row r="85" spans="1:23" x14ac:dyDescent="0.25">
      <c r="A85">
        <v>84</v>
      </c>
      <c r="B85" t="s">
        <v>362</v>
      </c>
      <c r="C85">
        <v>0.87581064567779698</v>
      </c>
      <c r="D85">
        <v>0.17505891031660201</v>
      </c>
      <c r="E85">
        <v>5.0029481166874303</v>
      </c>
      <c r="F85" s="1">
        <v>5.6460140311736496E-7</v>
      </c>
      <c r="G85">
        <v>0.98769728748724395</v>
      </c>
      <c r="H85">
        <v>0.248858476242385</v>
      </c>
      <c r="I85">
        <v>3.9689115773787802</v>
      </c>
      <c r="J85" s="1">
        <v>7.2201665386939295E-5</v>
      </c>
      <c r="K85">
        <v>0.80313199608665797</v>
      </c>
      <c r="L85">
        <v>0.246651947491968</v>
      </c>
      <c r="M85">
        <v>3.2561348258270399</v>
      </c>
      <c r="N85">
        <v>1.1294010721443E-3</v>
      </c>
      <c r="O85">
        <v>0.86244197090368402</v>
      </c>
      <c r="P85">
        <v>0.17499852703527399</v>
      </c>
      <c r="Q85">
        <v>4.9282813147898397</v>
      </c>
      <c r="R85" s="1">
        <v>8.2956116442737197E-7</v>
      </c>
      <c r="T85" t="str">
        <f t="shared" si="4"/>
        <v>***</v>
      </c>
      <c r="U85" t="str">
        <f t="shared" si="5"/>
        <v>***</v>
      </c>
      <c r="V85" t="str">
        <f t="shared" si="6"/>
        <v>**</v>
      </c>
      <c r="W85" t="str">
        <f t="shared" si="7"/>
        <v>***</v>
      </c>
    </row>
    <row r="86" spans="1:23" x14ac:dyDescent="0.25">
      <c r="A86">
        <v>85</v>
      </c>
      <c r="B86" t="s">
        <v>363</v>
      </c>
      <c r="C86">
        <v>0.49825795564993203</v>
      </c>
      <c r="D86">
        <v>0.20604718376880099</v>
      </c>
      <c r="E86">
        <v>2.4181740635145501</v>
      </c>
      <c r="F86">
        <v>1.5598613076614301E-2</v>
      </c>
      <c r="G86">
        <v>0.50230578073475096</v>
      </c>
      <c r="H86">
        <v>0.30581350303409</v>
      </c>
      <c r="I86">
        <v>1.64252322330828</v>
      </c>
      <c r="J86">
        <v>0.100481617380271</v>
      </c>
      <c r="K86">
        <v>0.52507266756914905</v>
      </c>
      <c r="L86">
        <v>0.27926393376925701</v>
      </c>
      <c r="M86">
        <v>1.8802022176017701</v>
      </c>
      <c r="N86">
        <v>6.0080523503563001E-2</v>
      </c>
      <c r="O86">
        <v>0.48471360493478399</v>
      </c>
      <c r="P86">
        <v>0.205993253774088</v>
      </c>
      <c r="Q86">
        <v>2.3530557241761301</v>
      </c>
      <c r="R86">
        <v>1.8619843501107201E-2</v>
      </c>
      <c r="T86" t="str">
        <f t="shared" si="4"/>
        <v>*</v>
      </c>
      <c r="U86" t="str">
        <f t="shared" si="5"/>
        <v/>
      </c>
      <c r="V86" t="str">
        <f t="shared" si="6"/>
        <v>^</v>
      </c>
      <c r="W86" t="str">
        <f t="shared" si="7"/>
        <v>*</v>
      </c>
    </row>
    <row r="87" spans="1:23" x14ac:dyDescent="0.25">
      <c r="A87">
        <v>86</v>
      </c>
      <c r="B87" t="s">
        <v>364</v>
      </c>
      <c r="C87">
        <v>0.67269215392251402</v>
      </c>
      <c r="D87">
        <v>0.195810155962304</v>
      </c>
      <c r="E87">
        <v>3.4354303565950701</v>
      </c>
      <c r="F87">
        <v>5.9161350281434902E-4</v>
      </c>
      <c r="G87">
        <v>0.36784498153934903</v>
      </c>
      <c r="H87">
        <v>0.32805600212254199</v>
      </c>
      <c r="I87">
        <v>1.1212871557275901</v>
      </c>
      <c r="J87">
        <v>0.26216565106887202</v>
      </c>
      <c r="K87">
        <v>0.89923646788386602</v>
      </c>
      <c r="L87">
        <v>0.24716056613910101</v>
      </c>
      <c r="M87">
        <v>3.6382683610531199</v>
      </c>
      <c r="N87">
        <v>2.7447734075882298E-4</v>
      </c>
      <c r="O87">
        <v>0.65897344854041595</v>
      </c>
      <c r="P87">
        <v>0.195748930072462</v>
      </c>
      <c r="Q87">
        <v>3.3664217132450101</v>
      </c>
      <c r="R87">
        <v>7.61501937568289E-4</v>
      </c>
      <c r="T87" t="str">
        <f t="shared" si="4"/>
        <v>***</v>
      </c>
      <c r="U87" t="str">
        <f t="shared" si="5"/>
        <v/>
      </c>
      <c r="V87" t="str">
        <f t="shared" si="6"/>
        <v>***</v>
      </c>
      <c r="W87" t="str">
        <f t="shared" si="7"/>
        <v>***</v>
      </c>
    </row>
    <row r="88" spans="1:23" x14ac:dyDescent="0.25">
      <c r="A88">
        <v>87</v>
      </c>
      <c r="B88" t="s">
        <v>365</v>
      </c>
      <c r="C88">
        <v>0.878742873902981</v>
      </c>
      <c r="D88">
        <v>0.185573740521839</v>
      </c>
      <c r="E88">
        <v>4.7352759686361203</v>
      </c>
      <c r="F88" s="1">
        <v>2.1875722952017298E-6</v>
      </c>
      <c r="G88">
        <v>0.98150071175108999</v>
      </c>
      <c r="H88">
        <v>0.26373379160800497</v>
      </c>
      <c r="I88">
        <v>3.7215584160330901</v>
      </c>
      <c r="J88">
        <v>1.97997048410446E-4</v>
      </c>
      <c r="K88">
        <v>0.81984738562252402</v>
      </c>
      <c r="L88">
        <v>0.26154421147822199</v>
      </c>
      <c r="M88">
        <v>3.1346416767888998</v>
      </c>
      <c r="N88">
        <v>1.7206414429713501E-3</v>
      </c>
      <c r="O88">
        <v>0.86355156410090095</v>
      </c>
      <c r="P88">
        <v>0.18550413458430901</v>
      </c>
      <c r="Q88">
        <v>4.6551607382552902</v>
      </c>
      <c r="R88" s="1">
        <v>3.2372805208592802E-6</v>
      </c>
      <c r="T88" t="str">
        <f t="shared" si="4"/>
        <v>***</v>
      </c>
      <c r="U88" t="str">
        <f t="shared" si="5"/>
        <v>***</v>
      </c>
      <c r="V88" t="str">
        <f t="shared" si="6"/>
        <v>**</v>
      </c>
      <c r="W88" t="str">
        <f t="shared" si="7"/>
        <v>***</v>
      </c>
    </row>
    <row r="89" spans="1:23" x14ac:dyDescent="0.25">
      <c r="A89">
        <v>88</v>
      </c>
      <c r="B89" t="s">
        <v>366</v>
      </c>
      <c r="C89">
        <v>1.19027385192423</v>
      </c>
      <c r="D89">
        <v>0.17048328181043401</v>
      </c>
      <c r="E89">
        <v>6.9817628994714704</v>
      </c>
      <c r="F89" s="1">
        <v>2.91498793327068E-12</v>
      </c>
      <c r="G89">
        <v>1.353247632165</v>
      </c>
      <c r="H89">
        <v>0.23921034113424999</v>
      </c>
      <c r="I89">
        <v>5.6571451959325403</v>
      </c>
      <c r="J89" s="1">
        <v>1.53911552832387E-8</v>
      </c>
      <c r="K89">
        <v>1.0747547410543801</v>
      </c>
      <c r="L89">
        <v>0.24376534888918999</v>
      </c>
      <c r="M89">
        <v>4.4089725875802701</v>
      </c>
      <c r="N89" s="1">
        <v>1.0386216923572001E-5</v>
      </c>
      <c r="O89">
        <v>1.17351364531652</v>
      </c>
      <c r="P89">
        <v>0.170406910897759</v>
      </c>
      <c r="Q89">
        <v>6.8865378706419103</v>
      </c>
      <c r="R89" s="1">
        <v>5.7166547267193799E-12</v>
      </c>
      <c r="T89" t="str">
        <f t="shared" si="4"/>
        <v>***</v>
      </c>
      <c r="U89" t="str">
        <f t="shared" si="5"/>
        <v>***</v>
      </c>
      <c r="V89" t="str">
        <f t="shared" si="6"/>
        <v>***</v>
      </c>
      <c r="W89" t="str">
        <f t="shared" si="7"/>
        <v>***</v>
      </c>
    </row>
    <row r="90" spans="1:23" x14ac:dyDescent="0.25">
      <c r="A90">
        <v>89</v>
      </c>
      <c r="B90" t="s">
        <v>367</v>
      </c>
      <c r="C90">
        <v>0.77798977444363404</v>
      </c>
      <c r="D90">
        <v>0.204092539460974</v>
      </c>
      <c r="E90">
        <v>3.8119461715669298</v>
      </c>
      <c r="F90" s="1">
        <v>1.3787690666386201E-4</v>
      </c>
      <c r="G90">
        <v>0.37109313107185998</v>
      </c>
      <c r="H90">
        <v>0.35845187502546899</v>
      </c>
      <c r="I90">
        <v>1.0352662572778899</v>
      </c>
      <c r="J90" s="1">
        <v>0.30054458342500601</v>
      </c>
      <c r="K90">
        <v>1.05794982404706</v>
      </c>
      <c r="L90">
        <v>0.25251227658161002</v>
      </c>
      <c r="M90">
        <v>4.1896965896830096</v>
      </c>
      <c r="N90" s="1">
        <v>2.7932769421757399E-5</v>
      </c>
      <c r="O90">
        <v>0.761949059918965</v>
      </c>
      <c r="P90">
        <v>0.20402720951945</v>
      </c>
      <c r="Q90">
        <v>3.73454629759238</v>
      </c>
      <c r="R90" s="1">
        <v>1.88053895862895E-4</v>
      </c>
      <c r="T90" t="str">
        <f t="shared" si="4"/>
        <v>***</v>
      </c>
      <c r="U90" t="str">
        <f t="shared" si="5"/>
        <v/>
      </c>
      <c r="V90" t="str">
        <f t="shared" si="6"/>
        <v>***</v>
      </c>
      <c r="W90" t="str">
        <f t="shared" si="7"/>
        <v>***</v>
      </c>
    </row>
    <row r="91" spans="1:23" x14ac:dyDescent="0.25">
      <c r="A91">
        <v>90</v>
      </c>
      <c r="B91" t="s">
        <v>368</v>
      </c>
      <c r="C91">
        <v>0.34907706155062002</v>
      </c>
      <c r="D91">
        <v>0.24699127607462401</v>
      </c>
      <c r="E91">
        <v>1.4133173733842901</v>
      </c>
      <c r="F91" s="1">
        <v>0.15756242794866501</v>
      </c>
      <c r="G91">
        <v>-7.2999695841031199E-3</v>
      </c>
      <c r="H91">
        <v>0.42911206877881503</v>
      </c>
      <c r="I91">
        <v>-1.7011802079763601E-2</v>
      </c>
      <c r="J91" s="1">
        <v>0.98642720043683496</v>
      </c>
      <c r="K91">
        <v>0.60723828203478702</v>
      </c>
      <c r="L91">
        <v>0.30524654107284199</v>
      </c>
      <c r="M91">
        <v>1.9893371433482701</v>
      </c>
      <c r="N91" s="1">
        <v>4.6664002508882897E-2</v>
      </c>
      <c r="O91">
        <v>0.33212201385212298</v>
      </c>
      <c r="P91">
        <v>0.24693358291768799</v>
      </c>
      <c r="Q91">
        <v>1.3449851977518601</v>
      </c>
      <c r="R91" s="1">
        <v>0.178630014781989</v>
      </c>
      <c r="T91" t="str">
        <f t="shared" si="4"/>
        <v/>
      </c>
      <c r="U91" t="str">
        <f t="shared" si="5"/>
        <v/>
      </c>
      <c r="V91" t="str">
        <f t="shared" si="6"/>
        <v>*</v>
      </c>
      <c r="W91" t="str">
        <f t="shared" si="7"/>
        <v/>
      </c>
    </row>
    <row r="92" spans="1:23" x14ac:dyDescent="0.25">
      <c r="A92">
        <v>91</v>
      </c>
      <c r="B92" t="s">
        <v>178</v>
      </c>
      <c r="C92">
        <v>1.6139084339580501</v>
      </c>
      <c r="D92">
        <v>9.2359713413499397E-2</v>
      </c>
      <c r="E92">
        <v>17.474160262196701</v>
      </c>
      <c r="F92" s="1">
        <v>2.25440194081295E-68</v>
      </c>
      <c r="G92">
        <v>1.62044314372527</v>
      </c>
      <c r="H92">
        <v>0.13183409715477801</v>
      </c>
      <c r="I92">
        <v>12.2915329091442</v>
      </c>
      <c r="J92" s="1">
        <v>1.0058044953042301E-34</v>
      </c>
      <c r="K92">
        <v>1.6125708718635201</v>
      </c>
      <c r="L92">
        <v>0.129538979335101</v>
      </c>
      <c r="M92">
        <v>12.4485377308092</v>
      </c>
      <c r="N92" s="1">
        <v>1.4243076405650801E-35</v>
      </c>
      <c r="O92">
        <v>1.6101603795016699</v>
      </c>
      <c r="P92">
        <v>9.2332373772295501E-2</v>
      </c>
      <c r="Q92">
        <v>17.438741296444402</v>
      </c>
      <c r="R92" s="1">
        <v>4.1920507056155302E-68</v>
      </c>
      <c r="T92" t="str">
        <f t="shared" si="4"/>
        <v>***</v>
      </c>
      <c r="U92" t="str">
        <f t="shared" si="5"/>
        <v>***</v>
      </c>
      <c r="V92" t="str">
        <f t="shared" si="6"/>
        <v>***</v>
      </c>
      <c r="W92" t="str">
        <f t="shared" si="7"/>
        <v>***</v>
      </c>
    </row>
    <row r="93" spans="1:23" x14ac:dyDescent="0.25">
      <c r="A93">
        <v>92</v>
      </c>
      <c r="B93" t="s">
        <v>179</v>
      </c>
      <c r="C93">
        <v>1.9445170367711799</v>
      </c>
      <c r="D93">
        <v>9.1913583519212499E-2</v>
      </c>
      <c r="E93">
        <v>21.1559267120155</v>
      </c>
      <c r="F93" s="1">
        <v>2.4336040724407202E-99</v>
      </c>
      <c r="G93">
        <v>1.9400378925456201</v>
      </c>
      <c r="H93">
        <v>0.13149815944901599</v>
      </c>
      <c r="I93">
        <v>14.7533463637398</v>
      </c>
      <c r="J93">
        <v>2.9277995257242799E-49</v>
      </c>
      <c r="K93">
        <v>1.9579188920956101</v>
      </c>
      <c r="L93">
        <v>0.12868218972166701</v>
      </c>
      <c r="M93">
        <v>15.215150568470101</v>
      </c>
      <c r="N93" s="1">
        <v>2.8057319155335499E-52</v>
      </c>
      <c r="O93">
        <v>1.93959373869244</v>
      </c>
      <c r="P93">
        <v>9.1878200266249405E-2</v>
      </c>
      <c r="Q93">
        <v>21.110489028646398</v>
      </c>
      <c r="R93" s="1">
        <v>6.3710090468997203E-99</v>
      </c>
      <c r="T93" t="str">
        <f t="shared" si="4"/>
        <v>***</v>
      </c>
      <c r="U93" t="str">
        <f t="shared" si="5"/>
        <v>***</v>
      </c>
      <c r="V93" t="str">
        <f t="shared" si="6"/>
        <v>***</v>
      </c>
      <c r="W93" t="str">
        <f t="shared" si="7"/>
        <v>***</v>
      </c>
    </row>
    <row r="94" spans="1:23" x14ac:dyDescent="0.25">
      <c r="A94">
        <v>93</v>
      </c>
      <c r="B94" t="s">
        <v>180</v>
      </c>
      <c r="C94">
        <v>1.4042942516324901</v>
      </c>
      <c r="D94">
        <v>0.100836019387736</v>
      </c>
      <c r="E94">
        <v>13.9265141579288</v>
      </c>
      <c r="F94" s="1">
        <v>4.37177336427368E-44</v>
      </c>
      <c r="G94">
        <v>1.31380130853082</v>
      </c>
      <c r="H94">
        <v>0.146463524844238</v>
      </c>
      <c r="I94">
        <v>8.9701603858573709</v>
      </c>
      <c r="J94" s="1">
        <v>2.9608298527474599E-19</v>
      </c>
      <c r="K94">
        <v>1.4938344908607399</v>
      </c>
      <c r="L94">
        <v>0.139461386965821</v>
      </c>
      <c r="M94">
        <v>10.711455861448201</v>
      </c>
      <c r="N94" s="1">
        <v>8.9936206849255994E-27</v>
      </c>
      <c r="O94">
        <v>1.3990070322419801</v>
      </c>
      <c r="P94">
        <v>0.10079909011480299</v>
      </c>
      <c r="Q94">
        <v>13.8791633004685</v>
      </c>
      <c r="R94" s="1">
        <v>8.4727196345333299E-44</v>
      </c>
      <c r="T94" t="str">
        <f t="shared" si="4"/>
        <v>***</v>
      </c>
      <c r="U94" t="str">
        <f t="shared" si="5"/>
        <v>***</v>
      </c>
      <c r="V94" t="str">
        <f t="shared" si="6"/>
        <v>***</v>
      </c>
      <c r="W94" t="str">
        <f t="shared" si="7"/>
        <v>***</v>
      </c>
    </row>
    <row r="95" spans="1:23" x14ac:dyDescent="0.25">
      <c r="A95">
        <v>94</v>
      </c>
      <c r="B95" t="s">
        <v>181</v>
      </c>
      <c r="C95">
        <v>1.27288022703076</v>
      </c>
      <c r="D95">
        <v>0.10574235571317001</v>
      </c>
      <c r="E95">
        <v>12.037562606260501</v>
      </c>
      <c r="F95" s="1">
        <v>2.2552075663716299E-33</v>
      </c>
      <c r="G95">
        <v>1.30885849886365</v>
      </c>
      <c r="H95">
        <v>0.15059724224448001</v>
      </c>
      <c r="I95">
        <v>8.6911186377426795</v>
      </c>
      <c r="J95">
        <v>3.5888802421681799E-18</v>
      </c>
      <c r="K95">
        <v>1.2527499045836099</v>
      </c>
      <c r="L95">
        <v>0.148691062399048</v>
      </c>
      <c r="M95">
        <v>8.4251863183380795</v>
      </c>
      <c r="N95">
        <v>3.6017665043845203E-17</v>
      </c>
      <c r="O95">
        <v>1.26675456750061</v>
      </c>
      <c r="P95">
        <v>0.105704570055038</v>
      </c>
      <c r="Q95">
        <v>11.9839148566712</v>
      </c>
      <c r="R95">
        <v>4.31457097132824E-33</v>
      </c>
      <c r="T95" t="str">
        <f t="shared" si="4"/>
        <v>***</v>
      </c>
      <c r="U95" t="str">
        <f t="shared" si="5"/>
        <v>***</v>
      </c>
      <c r="V95" t="str">
        <f t="shared" si="6"/>
        <v>***</v>
      </c>
      <c r="W95" t="str">
        <f t="shared" si="7"/>
        <v>***</v>
      </c>
    </row>
    <row r="96" spans="1:23" x14ac:dyDescent="0.25">
      <c r="A96">
        <v>95</v>
      </c>
      <c r="B96" t="s">
        <v>182</v>
      </c>
      <c r="C96">
        <v>0.83419216552940501</v>
      </c>
      <c r="D96">
        <v>0.118834850449051</v>
      </c>
      <c r="E96">
        <v>7.0197603007634397</v>
      </c>
      <c r="F96" s="1">
        <v>2.2224919675431199E-12</v>
      </c>
      <c r="G96">
        <v>0.795075483034129</v>
      </c>
      <c r="H96">
        <v>0.17253825929997499</v>
      </c>
      <c r="I96">
        <v>4.6081111879760703</v>
      </c>
      <c r="J96">
        <v>4.06343365839489E-6</v>
      </c>
      <c r="K96">
        <v>0.88491361507825295</v>
      </c>
      <c r="L96">
        <v>0.16421105467855501</v>
      </c>
      <c r="M96">
        <v>5.3888796756739703</v>
      </c>
      <c r="N96" s="1">
        <v>7.0898251052181003E-8</v>
      </c>
      <c r="O96">
        <v>0.82846644765263699</v>
      </c>
      <c r="P96">
        <v>0.118801354892453</v>
      </c>
      <c r="Q96">
        <v>6.97354376473751</v>
      </c>
      <c r="R96">
        <v>3.0905523314650899E-12</v>
      </c>
      <c r="T96" t="str">
        <f t="shared" si="4"/>
        <v>***</v>
      </c>
      <c r="U96" t="str">
        <f t="shared" si="5"/>
        <v>***</v>
      </c>
      <c r="V96" t="str">
        <f t="shared" si="6"/>
        <v>***</v>
      </c>
      <c r="W96" t="str">
        <f t="shared" si="7"/>
        <v>***</v>
      </c>
    </row>
    <row r="97" spans="1:23" x14ac:dyDescent="0.25">
      <c r="A97">
        <v>96</v>
      </c>
      <c r="B97" t="s">
        <v>183</v>
      </c>
      <c r="C97">
        <v>1.78487800763048</v>
      </c>
      <c r="D97">
        <v>0.101521900579049</v>
      </c>
      <c r="E97">
        <v>17.581211516432301</v>
      </c>
      <c r="F97">
        <v>3.43164801140855E-69</v>
      </c>
      <c r="G97">
        <v>1.9199106023996</v>
      </c>
      <c r="H97">
        <v>0.14333750878733101</v>
      </c>
      <c r="I97">
        <v>13.3943349416527</v>
      </c>
      <c r="J97">
        <v>6.5257969141341896E-41</v>
      </c>
      <c r="K97">
        <v>1.66935500234849</v>
      </c>
      <c r="L97">
        <v>0.14429444735448399</v>
      </c>
      <c r="M97">
        <v>11.5690869118992</v>
      </c>
      <c r="N97">
        <v>5.9108355111896301E-31</v>
      </c>
      <c r="O97">
        <v>1.77730065559878</v>
      </c>
      <c r="P97">
        <v>0.101474855421934</v>
      </c>
      <c r="Q97">
        <v>17.5146901979682</v>
      </c>
      <c r="R97">
        <v>1.1068686078570999E-68</v>
      </c>
      <c r="T97" t="str">
        <f t="shared" si="4"/>
        <v>***</v>
      </c>
      <c r="U97" t="str">
        <f t="shared" si="5"/>
        <v>***</v>
      </c>
      <c r="V97" t="str">
        <f t="shared" si="6"/>
        <v>***</v>
      </c>
      <c r="W97" t="str">
        <f t="shared" si="7"/>
        <v>***</v>
      </c>
    </row>
    <row r="98" spans="1:23" x14ac:dyDescent="0.25">
      <c r="A98">
        <v>97</v>
      </c>
      <c r="B98" t="s">
        <v>184</v>
      </c>
      <c r="C98">
        <v>0.69610363054933899</v>
      </c>
      <c r="D98">
        <v>0.132619461981765</v>
      </c>
      <c r="E98">
        <v>5.2488799166222897</v>
      </c>
      <c r="F98">
        <v>1.53026781070131E-7</v>
      </c>
      <c r="G98">
        <v>0.48695815897435302</v>
      </c>
      <c r="H98">
        <v>0.20552992502341999</v>
      </c>
      <c r="I98">
        <v>2.3692810617182101</v>
      </c>
      <c r="J98">
        <v>1.7822703688592002E-2</v>
      </c>
      <c r="K98">
        <v>0.86809105595264202</v>
      </c>
      <c r="L98">
        <v>0.17552738335490001</v>
      </c>
      <c r="M98">
        <v>4.9456161161899201</v>
      </c>
      <c r="N98">
        <v>7.5903409164582901E-7</v>
      </c>
      <c r="O98">
        <v>0.68792703420800905</v>
      </c>
      <c r="P98">
        <v>0.132580770567573</v>
      </c>
      <c r="Q98">
        <v>5.1887391456771503</v>
      </c>
      <c r="R98">
        <v>2.11722733784286E-7</v>
      </c>
      <c r="T98" t="str">
        <f t="shared" si="4"/>
        <v>***</v>
      </c>
      <c r="U98" t="str">
        <f t="shared" si="5"/>
        <v>*</v>
      </c>
      <c r="V98" t="str">
        <f t="shared" si="6"/>
        <v>***</v>
      </c>
      <c r="W98" t="str">
        <f t="shared" si="7"/>
        <v>***</v>
      </c>
    </row>
    <row r="99" spans="1:23" x14ac:dyDescent="0.25">
      <c r="A99">
        <v>98</v>
      </c>
      <c r="B99" t="s">
        <v>439</v>
      </c>
      <c r="C99">
        <v>2.43201089005654</v>
      </c>
      <c r="D99">
        <v>0.49039824897915002</v>
      </c>
      <c r="E99">
        <v>4.9592568797282599</v>
      </c>
      <c r="F99">
        <v>7.0763345323085102E-7</v>
      </c>
      <c r="G99">
        <v>1.80182545773377</v>
      </c>
      <c r="H99">
        <v>1.0486373005862899</v>
      </c>
      <c r="I99">
        <v>1.7182542111809</v>
      </c>
      <c r="J99">
        <v>8.5750257287707604E-2</v>
      </c>
      <c r="K99">
        <v>2.73715099052774</v>
      </c>
      <c r="L99">
        <v>0.56530624474022795</v>
      </c>
      <c r="M99">
        <v>4.84189059645984</v>
      </c>
      <c r="N99">
        <v>1.2860957134119601E-6</v>
      </c>
      <c r="O99">
        <v>2.3979582644847302</v>
      </c>
      <c r="P99">
        <v>0.490135868422925</v>
      </c>
      <c r="Q99">
        <v>4.8924357896933097</v>
      </c>
      <c r="R99">
        <v>9.9595614092790004E-7</v>
      </c>
      <c r="T99" t="str">
        <f t="shared" si="4"/>
        <v>***</v>
      </c>
      <c r="U99" t="str">
        <f t="shared" si="5"/>
        <v>^</v>
      </c>
      <c r="V99" t="str">
        <f t="shared" si="6"/>
        <v>***</v>
      </c>
      <c r="W99" t="str">
        <f t="shared" si="7"/>
        <v>***</v>
      </c>
    </row>
    <row r="100" spans="1:23" x14ac:dyDescent="0.25">
      <c r="A100">
        <v>99</v>
      </c>
      <c r="B100" t="s">
        <v>442</v>
      </c>
      <c r="C100">
        <v>0.87362914365281896</v>
      </c>
      <c r="D100">
        <v>1.02047410996287</v>
      </c>
      <c r="E100">
        <v>0.85610123287165296</v>
      </c>
      <c r="F100">
        <v>0.39194178677247599</v>
      </c>
      <c r="G100">
        <v>1.9416182944107001</v>
      </c>
      <c r="H100">
        <v>1.0500659717042899</v>
      </c>
      <c r="I100">
        <v>1.8490441045903001</v>
      </c>
      <c r="J100">
        <v>6.4451444426520399E-2</v>
      </c>
      <c r="K100">
        <v>-14.156546928724801</v>
      </c>
      <c r="L100">
        <v>1402.3442575270601</v>
      </c>
      <c r="M100">
        <v>-1.0094915604880701E-2</v>
      </c>
      <c r="N100">
        <v>0.99194555949756602</v>
      </c>
      <c r="O100">
        <v>0.83674205274004598</v>
      </c>
      <c r="P100">
        <v>1.0203500682892499</v>
      </c>
      <c r="Q100">
        <v>0.82005389987668798</v>
      </c>
      <c r="R100">
        <v>0.41218538100151397</v>
      </c>
      <c r="T100" t="str">
        <f t="shared" si="4"/>
        <v/>
      </c>
      <c r="U100" t="str">
        <f t="shared" si="5"/>
        <v>^</v>
      </c>
      <c r="V100" t="str">
        <f t="shared" si="6"/>
        <v/>
      </c>
      <c r="W100" t="str">
        <f t="shared" si="7"/>
        <v/>
      </c>
    </row>
    <row r="101" spans="1:23" x14ac:dyDescent="0.25">
      <c r="A101">
        <v>100</v>
      </c>
      <c r="B101" t="s">
        <v>443</v>
      </c>
      <c r="C101">
        <v>1.6326703423003099</v>
      </c>
      <c r="D101">
        <v>0.73726572019919301</v>
      </c>
      <c r="E101">
        <v>2.2144937674020699</v>
      </c>
      <c r="F101">
        <v>2.6794830979154902E-2</v>
      </c>
      <c r="G101">
        <v>2.8180306060259599</v>
      </c>
      <c r="H101">
        <v>0.78644389102333601</v>
      </c>
      <c r="I101">
        <v>3.5832570361238099</v>
      </c>
      <c r="J101">
        <v>3.3933639575658498E-4</v>
      </c>
      <c r="K101">
        <v>-14.156546928724801</v>
      </c>
      <c r="L101">
        <v>1402.3442575270601</v>
      </c>
      <c r="M101">
        <v>-1.0094915604880701E-2</v>
      </c>
      <c r="N101">
        <v>0.99194555949756602</v>
      </c>
      <c r="O101">
        <v>1.5946752037942999</v>
      </c>
      <c r="P101">
        <v>0.73707964685823102</v>
      </c>
      <c r="Q101">
        <v>2.1635045962692501</v>
      </c>
      <c r="R101">
        <v>3.0502390601684502E-2</v>
      </c>
      <c r="T101" t="str">
        <f t="shared" si="4"/>
        <v>*</v>
      </c>
      <c r="U101" t="str">
        <f t="shared" si="5"/>
        <v>***</v>
      </c>
      <c r="V101" t="str">
        <f t="shared" si="6"/>
        <v/>
      </c>
      <c r="W101" t="str">
        <f t="shared" si="7"/>
        <v>*</v>
      </c>
    </row>
    <row r="102" spans="1:23" x14ac:dyDescent="0.25">
      <c r="A102">
        <v>101</v>
      </c>
      <c r="B102" t="s">
        <v>444</v>
      </c>
      <c r="C102">
        <v>0.97645566185867105</v>
      </c>
      <c r="D102">
        <v>1.0221787366961099</v>
      </c>
      <c r="E102">
        <v>0.95526900218525101</v>
      </c>
      <c r="F102">
        <v>0.33944167896569699</v>
      </c>
      <c r="G102">
        <v>-12.9409551614921</v>
      </c>
      <c r="H102">
        <v>1158.3877877816101</v>
      </c>
      <c r="I102">
        <v>-1.11715224366055E-2</v>
      </c>
      <c r="J102" s="1">
        <v>0.99108660013060101</v>
      </c>
      <c r="K102">
        <v>1.3899008231907499</v>
      </c>
      <c r="L102">
        <v>1.03622524259785</v>
      </c>
      <c r="M102">
        <v>1.34131148909886</v>
      </c>
      <c r="N102">
        <v>0.17981934112349701</v>
      </c>
      <c r="O102">
        <v>0.93592550890871895</v>
      </c>
      <c r="P102">
        <v>1.0220259854153799</v>
      </c>
      <c r="Q102">
        <v>0.91575510042274799</v>
      </c>
      <c r="R102">
        <v>0.359795357920773</v>
      </c>
      <c r="T102" t="str">
        <f t="shared" si="4"/>
        <v/>
      </c>
      <c r="U102" t="str">
        <f t="shared" si="5"/>
        <v/>
      </c>
      <c r="V102" t="str">
        <f t="shared" si="6"/>
        <v/>
      </c>
      <c r="W102" t="str">
        <f t="shared" si="7"/>
        <v/>
      </c>
    </row>
    <row r="103" spans="1:23" x14ac:dyDescent="0.25">
      <c r="A103">
        <v>102</v>
      </c>
      <c r="B103" t="s">
        <v>445</v>
      </c>
      <c r="C103">
        <v>-13.1182890656577</v>
      </c>
      <c r="D103">
        <v>698.93068934663302</v>
      </c>
      <c r="E103">
        <v>-1.8769084353587099E-2</v>
      </c>
      <c r="F103">
        <v>0.985025316588931</v>
      </c>
      <c r="G103">
        <v>-12.9409551614921</v>
      </c>
      <c r="H103">
        <v>1158.3877877816201</v>
      </c>
      <c r="I103">
        <v>-1.1171522436605401E-2</v>
      </c>
      <c r="J103">
        <v>0.99108660013060101</v>
      </c>
      <c r="K103">
        <v>-14.160693804355001</v>
      </c>
      <c r="L103">
        <v>1436.04634548392</v>
      </c>
      <c r="M103">
        <v>-9.8608891341756596E-3</v>
      </c>
      <c r="N103">
        <v>0.99213227631007705</v>
      </c>
      <c r="O103">
        <v>-13.154287558881199</v>
      </c>
      <c r="P103">
        <v>698.88860383846099</v>
      </c>
      <c r="Q103">
        <v>-1.8821722784768201E-2</v>
      </c>
      <c r="R103">
        <v>0.98498332461524096</v>
      </c>
      <c r="T103" t="str">
        <f t="shared" si="4"/>
        <v/>
      </c>
      <c r="U103" t="str">
        <f t="shared" si="5"/>
        <v/>
      </c>
      <c r="V103" t="str">
        <f t="shared" si="6"/>
        <v/>
      </c>
      <c r="W103" t="str">
        <f t="shared" si="7"/>
        <v/>
      </c>
    </row>
    <row r="104" spans="1:23" x14ac:dyDescent="0.25">
      <c r="A104">
        <v>103</v>
      </c>
      <c r="B104" t="s">
        <v>446</v>
      </c>
      <c r="C104">
        <v>-13.1182890656577</v>
      </c>
      <c r="D104">
        <v>698.93068934663404</v>
      </c>
      <c r="E104">
        <v>-1.8769084353586998E-2</v>
      </c>
      <c r="F104">
        <v>0.985025316588931</v>
      </c>
      <c r="G104">
        <v>-12.9409551614921</v>
      </c>
      <c r="H104">
        <v>1158.3877877816201</v>
      </c>
      <c r="I104">
        <v>-1.1171522436605401E-2</v>
      </c>
      <c r="J104">
        <v>0.99108660013060101</v>
      </c>
      <c r="K104">
        <v>-14.1606938043551</v>
      </c>
      <c r="L104">
        <v>1436.0463454839501</v>
      </c>
      <c r="M104">
        <v>-9.8608891341755E-3</v>
      </c>
      <c r="N104">
        <v>0.99213227631007705</v>
      </c>
      <c r="O104">
        <v>-13.154287558881199</v>
      </c>
      <c r="P104">
        <v>698.88860383845997</v>
      </c>
      <c r="Q104">
        <v>-1.8821722784768201E-2</v>
      </c>
      <c r="R104">
        <v>0.98498332461524096</v>
      </c>
      <c r="T104" t="str">
        <f t="shared" si="4"/>
        <v/>
      </c>
      <c r="U104" t="str">
        <f t="shared" si="5"/>
        <v/>
      </c>
      <c r="V104" t="str">
        <f t="shared" si="6"/>
        <v/>
      </c>
      <c r="W104" t="str">
        <f t="shared" si="7"/>
        <v/>
      </c>
    </row>
    <row r="105" spans="1:23" x14ac:dyDescent="0.25">
      <c r="A105">
        <v>104</v>
      </c>
      <c r="B105" t="s">
        <v>447</v>
      </c>
      <c r="C105">
        <v>1.7471652234611199</v>
      </c>
      <c r="D105">
        <v>0.73991564211819805</v>
      </c>
      <c r="E105">
        <v>2.3613032675717101</v>
      </c>
      <c r="F105">
        <v>1.8210831442884001E-2</v>
      </c>
      <c r="G105">
        <v>3.0716589190282999</v>
      </c>
      <c r="H105">
        <v>0.800158351011515</v>
      </c>
      <c r="I105">
        <v>3.8388137987253299</v>
      </c>
      <c r="J105">
        <v>1.2363013914209499E-4</v>
      </c>
      <c r="K105">
        <v>-14.160693804355001</v>
      </c>
      <c r="L105">
        <v>1436.04634548392</v>
      </c>
      <c r="M105">
        <v>-9.8608891341756492E-3</v>
      </c>
      <c r="N105">
        <v>0.99213227631007705</v>
      </c>
      <c r="O105">
        <v>1.71067054372644</v>
      </c>
      <c r="P105">
        <v>0.73966309063592806</v>
      </c>
      <c r="Q105">
        <v>2.31276991563238</v>
      </c>
      <c r="R105">
        <v>2.0735292672450799E-2</v>
      </c>
      <c r="T105" t="str">
        <f t="shared" si="4"/>
        <v>*</v>
      </c>
      <c r="U105" t="str">
        <f t="shared" si="5"/>
        <v>***</v>
      </c>
      <c r="V105" t="str">
        <f t="shared" si="6"/>
        <v/>
      </c>
      <c r="W105" t="str">
        <f t="shared" si="7"/>
        <v>*</v>
      </c>
    </row>
    <row r="106" spans="1:23" x14ac:dyDescent="0.25">
      <c r="A106">
        <v>105</v>
      </c>
      <c r="B106" t="s">
        <v>448</v>
      </c>
      <c r="C106">
        <v>1.07721162791688</v>
      </c>
      <c r="D106">
        <v>1.0242453237297899</v>
      </c>
      <c r="E106">
        <v>1.0517125174603801</v>
      </c>
      <c r="F106">
        <v>0.29293146624050898</v>
      </c>
      <c r="G106">
        <v>-12.9569038579055</v>
      </c>
      <c r="H106">
        <v>1285.12984061511</v>
      </c>
      <c r="I106">
        <v>-1.0082174927712999E-2</v>
      </c>
      <c r="J106">
        <v>0.99195572456986503</v>
      </c>
      <c r="K106">
        <v>1.4362579208349899</v>
      </c>
      <c r="L106">
        <v>1.0378109759813501</v>
      </c>
      <c r="M106">
        <v>1.3839301704020499</v>
      </c>
      <c r="N106">
        <v>0.166379837540338</v>
      </c>
      <c r="O106">
        <v>1.04128937123111</v>
      </c>
      <c r="P106">
        <v>1.02406849364279</v>
      </c>
      <c r="Q106">
        <v>1.0168161384665499</v>
      </c>
      <c r="R106">
        <v>0.30924090332175302</v>
      </c>
      <c r="T106" t="str">
        <f t="shared" si="4"/>
        <v/>
      </c>
      <c r="U106" t="str">
        <f t="shared" si="5"/>
        <v/>
      </c>
      <c r="V106" t="str">
        <f t="shared" si="6"/>
        <v/>
      </c>
      <c r="W106" t="str">
        <f t="shared" si="7"/>
        <v/>
      </c>
    </row>
    <row r="107" spans="1:23" x14ac:dyDescent="0.25">
      <c r="A107">
        <v>106</v>
      </c>
      <c r="B107" t="s">
        <v>449</v>
      </c>
      <c r="C107">
        <v>1.12074118479941</v>
      </c>
      <c r="D107">
        <v>1.0250610096647299</v>
      </c>
      <c r="E107">
        <v>1.09334095652119</v>
      </c>
      <c r="F107">
        <v>0.27424412677036297</v>
      </c>
      <c r="G107">
        <v>-12.9569038579055</v>
      </c>
      <c r="H107">
        <v>1285.12984061513</v>
      </c>
      <c r="I107">
        <v>-1.0082174927712901E-2</v>
      </c>
      <c r="J107">
        <v>0.99195572456986503</v>
      </c>
      <c r="K107">
        <v>1.5023421452401799</v>
      </c>
      <c r="L107">
        <v>1.0396723754764601</v>
      </c>
      <c r="M107">
        <v>1.44501496882775</v>
      </c>
      <c r="N107">
        <v>0.14845368113805801</v>
      </c>
      <c r="O107">
        <v>1.08437239546168</v>
      </c>
      <c r="P107">
        <v>1.0248732526081299</v>
      </c>
      <c r="Q107">
        <v>1.0580551231112101</v>
      </c>
      <c r="R107">
        <v>0.29003031229759602</v>
      </c>
      <c r="T107" t="str">
        <f t="shared" si="4"/>
        <v/>
      </c>
      <c r="U107" t="str">
        <f t="shared" si="5"/>
        <v/>
      </c>
      <c r="V107" t="str">
        <f t="shared" si="6"/>
        <v/>
      </c>
      <c r="W107" t="str">
        <f t="shared" si="7"/>
        <v/>
      </c>
    </row>
    <row r="108" spans="1:23" x14ac:dyDescent="0.25">
      <c r="A108">
        <v>107</v>
      </c>
      <c r="B108" t="s">
        <v>450</v>
      </c>
      <c r="C108">
        <v>-13.1345525897147</v>
      </c>
      <c r="D108">
        <v>749.79926979362199</v>
      </c>
      <c r="E108">
        <v>-1.7517425154775002E-2</v>
      </c>
      <c r="F108">
        <v>0.98602383171590302</v>
      </c>
      <c r="G108">
        <v>-12.9569038579055</v>
      </c>
      <c r="H108">
        <v>1285.1298406151</v>
      </c>
      <c r="I108">
        <v>-1.00821749277131E-2</v>
      </c>
      <c r="J108">
        <v>0.99195572456986503</v>
      </c>
      <c r="K108">
        <v>-14.1577685991821</v>
      </c>
      <c r="L108">
        <v>1513.3664972357999</v>
      </c>
      <c r="M108">
        <v>-9.3551486867467695E-3</v>
      </c>
      <c r="N108">
        <v>0.99253578017559096</v>
      </c>
      <c r="O108">
        <v>-13.164390802837501</v>
      </c>
      <c r="P108">
        <v>749.45961303274601</v>
      </c>
      <c r="Q108">
        <v>-1.7565177060798201E-2</v>
      </c>
      <c r="R108">
        <v>0.98598573706860104</v>
      </c>
      <c r="T108" t="str">
        <f t="shared" si="4"/>
        <v/>
      </c>
      <c r="U108" t="str">
        <f t="shared" si="5"/>
        <v/>
      </c>
      <c r="V108" t="str">
        <f t="shared" si="6"/>
        <v/>
      </c>
      <c r="W108" t="str">
        <f t="shared" si="7"/>
        <v/>
      </c>
    </row>
    <row r="109" spans="1:23" x14ac:dyDescent="0.25">
      <c r="A109">
        <v>108</v>
      </c>
      <c r="B109" t="s">
        <v>451</v>
      </c>
      <c r="C109">
        <v>-13.1345525897147</v>
      </c>
      <c r="D109">
        <v>749.79926979362199</v>
      </c>
      <c r="E109">
        <v>-1.7517425154775002E-2</v>
      </c>
      <c r="F109">
        <v>0.98602383171590302</v>
      </c>
      <c r="G109">
        <v>-12.9569038579055</v>
      </c>
      <c r="H109">
        <v>1285.12984061511</v>
      </c>
      <c r="I109">
        <v>-1.0082174927712999E-2</v>
      </c>
      <c r="J109">
        <v>0.99195572456986503</v>
      </c>
      <c r="K109">
        <v>-14.1577685991821</v>
      </c>
      <c r="L109">
        <v>1513.3664972357999</v>
      </c>
      <c r="M109">
        <v>-9.3551486867467799E-3</v>
      </c>
      <c r="N109">
        <v>0.99253578017559096</v>
      </c>
      <c r="O109">
        <v>-13.164390802837501</v>
      </c>
      <c r="P109">
        <v>749.45961303274498</v>
      </c>
      <c r="Q109">
        <v>-1.7565177060798201E-2</v>
      </c>
      <c r="R109">
        <v>0.98598573706860104</v>
      </c>
      <c r="T109" t="str">
        <f t="shared" si="4"/>
        <v/>
      </c>
      <c r="U109" t="str">
        <f t="shared" si="5"/>
        <v/>
      </c>
      <c r="V109" t="str">
        <f t="shared" si="6"/>
        <v/>
      </c>
      <c r="W109" t="str">
        <f t="shared" si="7"/>
        <v/>
      </c>
    </row>
    <row r="110" spans="1:23" x14ac:dyDescent="0.25">
      <c r="A110">
        <v>109</v>
      </c>
      <c r="B110" t="s">
        <v>452</v>
      </c>
      <c r="C110">
        <v>-13.1345525897147</v>
      </c>
      <c r="D110">
        <v>749.79926979361596</v>
      </c>
      <c r="E110">
        <v>-1.7517425154775099E-2</v>
      </c>
      <c r="F110">
        <v>0.98602383171590302</v>
      </c>
      <c r="G110">
        <v>-12.9569038579055</v>
      </c>
      <c r="H110">
        <v>1285.12984061512</v>
      </c>
      <c r="I110">
        <v>-1.0082174927712901E-2</v>
      </c>
      <c r="J110">
        <v>0.99195572456986503</v>
      </c>
      <c r="K110">
        <v>-14.1577685991821</v>
      </c>
      <c r="L110">
        <v>1513.3664972357899</v>
      </c>
      <c r="M110">
        <v>-9.3551486867468406E-3</v>
      </c>
      <c r="N110">
        <v>0.99253578017559096</v>
      </c>
      <c r="O110">
        <v>-13.164390802837501</v>
      </c>
      <c r="P110">
        <v>749.45961303274601</v>
      </c>
      <c r="Q110">
        <v>-1.7565177060798201E-2</v>
      </c>
      <c r="R110">
        <v>0.98598573706860104</v>
      </c>
      <c r="T110" t="str">
        <f t="shared" si="4"/>
        <v/>
      </c>
      <c r="U110" t="str">
        <f t="shared" si="5"/>
        <v/>
      </c>
      <c r="V110" t="str">
        <f t="shared" si="6"/>
        <v/>
      </c>
      <c r="W110" t="str">
        <f t="shared" si="7"/>
        <v/>
      </c>
    </row>
    <row r="111" spans="1:23" x14ac:dyDescent="0.25">
      <c r="A111">
        <v>110</v>
      </c>
      <c r="B111" t="s">
        <v>453</v>
      </c>
      <c r="C111">
        <v>1.1467038670579299</v>
      </c>
      <c r="D111">
        <v>1.0257945141825799</v>
      </c>
      <c r="E111">
        <v>1.1178689798041099</v>
      </c>
      <c r="F111">
        <v>0.26362295528099899</v>
      </c>
      <c r="G111">
        <v>-12.9569038579055</v>
      </c>
      <c r="H111">
        <v>1285.12984061513</v>
      </c>
      <c r="I111">
        <v>-1.0082174927712901E-2</v>
      </c>
      <c r="J111">
        <v>0.99195572456986503</v>
      </c>
      <c r="K111">
        <v>1.5512273046573</v>
      </c>
      <c r="L111">
        <v>1.0415441348371901</v>
      </c>
      <c r="M111">
        <v>1.4893534059406699</v>
      </c>
      <c r="N111">
        <v>0.13639433125698999</v>
      </c>
      <c r="O111">
        <v>1.1158919955591899</v>
      </c>
      <c r="P111">
        <v>1.02568328093755</v>
      </c>
      <c r="Q111">
        <v>1.08794987331682</v>
      </c>
      <c r="R111">
        <v>0.27661723716285203</v>
      </c>
      <c r="T111" t="str">
        <f t="shared" si="4"/>
        <v/>
      </c>
      <c r="U111" t="str">
        <f t="shared" si="5"/>
        <v/>
      </c>
      <c r="V111" t="str">
        <f t="shared" si="6"/>
        <v/>
      </c>
      <c r="W111" t="str">
        <f t="shared" si="7"/>
        <v/>
      </c>
    </row>
    <row r="112" spans="1:23" x14ac:dyDescent="0.25">
      <c r="A112">
        <v>111</v>
      </c>
      <c r="B112" t="s">
        <v>454</v>
      </c>
      <c r="C112">
        <v>1.2186291104239599</v>
      </c>
      <c r="D112">
        <v>1.0263057001888301</v>
      </c>
      <c r="E112">
        <v>1.18739388293346</v>
      </c>
      <c r="F112">
        <v>0.23507229171630201</v>
      </c>
      <c r="G112">
        <v>-12.9569038579055</v>
      </c>
      <c r="H112">
        <v>1285.12984061511</v>
      </c>
      <c r="I112">
        <v>-1.0082174927712999E-2</v>
      </c>
      <c r="J112">
        <v>0.99195572456986503</v>
      </c>
      <c r="K112">
        <v>1.6665532247329899</v>
      </c>
      <c r="L112">
        <v>1.04272085699717</v>
      </c>
      <c r="M112">
        <v>1.59827360654541</v>
      </c>
      <c r="N112">
        <v>0.109982098649402</v>
      </c>
      <c r="O112">
        <v>1.18703259373181</v>
      </c>
      <c r="P112">
        <v>1.0262050640609901</v>
      </c>
      <c r="Q112">
        <v>1.15672065487026</v>
      </c>
      <c r="R112">
        <v>0.24738650811190999</v>
      </c>
      <c r="T112" t="str">
        <f t="shared" si="4"/>
        <v/>
      </c>
      <c r="U112" t="str">
        <f t="shared" si="5"/>
        <v/>
      </c>
      <c r="V112" t="str">
        <f t="shared" si="6"/>
        <v/>
      </c>
      <c r="W112" t="str">
        <f t="shared" si="7"/>
        <v/>
      </c>
    </row>
    <row r="113" spans="1:23" x14ac:dyDescent="0.25">
      <c r="A113">
        <v>112</v>
      </c>
      <c r="B113" t="s">
        <v>455</v>
      </c>
      <c r="C113">
        <v>-13.10828899224</v>
      </c>
      <c r="D113">
        <v>779.552185644823</v>
      </c>
      <c r="E113">
        <v>-1.6815152639713501E-2</v>
      </c>
      <c r="F113">
        <v>0.98658408154792998</v>
      </c>
      <c r="G113">
        <v>-12.9569038579055</v>
      </c>
      <c r="H113">
        <v>1285.12984061511</v>
      </c>
      <c r="I113">
        <v>-1.0082174927712999E-2</v>
      </c>
      <c r="J113">
        <v>0.99195572456986503</v>
      </c>
      <c r="K113">
        <v>-14.1190473853529</v>
      </c>
      <c r="L113">
        <v>1605.97915356055</v>
      </c>
      <c r="M113">
        <v>-8.7915508455076695E-3</v>
      </c>
      <c r="N113">
        <v>0.99298544767569497</v>
      </c>
      <c r="O113">
        <v>-13.140286796591299</v>
      </c>
      <c r="P113">
        <v>779.27078542358504</v>
      </c>
      <c r="Q113">
        <v>-1.6862285924716999E-2</v>
      </c>
      <c r="R113">
        <v>0.98654647995873102</v>
      </c>
      <c r="T113" t="str">
        <f t="shared" si="4"/>
        <v/>
      </c>
      <c r="U113" t="str">
        <f t="shared" si="5"/>
        <v/>
      </c>
      <c r="V113" t="str">
        <f t="shared" si="6"/>
        <v/>
      </c>
      <c r="W113" t="str">
        <f t="shared" si="7"/>
        <v/>
      </c>
    </row>
    <row r="114" spans="1:23" x14ac:dyDescent="0.25">
      <c r="A114">
        <v>113</v>
      </c>
      <c r="B114" t="s">
        <v>456</v>
      </c>
      <c r="C114">
        <v>1.2534862155866899</v>
      </c>
      <c r="D114">
        <v>1.0272959455141699</v>
      </c>
      <c r="E114">
        <v>1.22018024217872</v>
      </c>
      <c r="F114">
        <v>0.222396555064374</v>
      </c>
      <c r="G114">
        <v>2.4843235210494901</v>
      </c>
      <c r="H114">
        <v>1.07556165320848</v>
      </c>
      <c r="I114">
        <v>2.3097918316802901</v>
      </c>
      <c r="J114">
        <v>2.0899681745874098E-2</v>
      </c>
      <c r="K114">
        <v>-14.1190473853529</v>
      </c>
      <c r="L114">
        <v>1605.97915356055</v>
      </c>
      <c r="M114">
        <v>-8.7915508455076608E-3</v>
      </c>
      <c r="N114">
        <v>0.99298544767569497</v>
      </c>
      <c r="O114">
        <v>1.2207131424841</v>
      </c>
      <c r="P114">
        <v>1.0271748188518</v>
      </c>
      <c r="Q114">
        <v>1.18841809600496</v>
      </c>
      <c r="R114">
        <v>0.234668730492921</v>
      </c>
      <c r="T114" t="str">
        <f t="shared" si="4"/>
        <v/>
      </c>
      <c r="U114" t="str">
        <f t="shared" si="5"/>
        <v>*</v>
      </c>
      <c r="V114" t="str">
        <f t="shared" si="6"/>
        <v/>
      </c>
      <c r="W114" t="str">
        <f t="shared" si="7"/>
        <v/>
      </c>
    </row>
    <row r="115" spans="1:23" x14ac:dyDescent="0.25">
      <c r="A115">
        <v>114</v>
      </c>
      <c r="B115" t="s">
        <v>457</v>
      </c>
      <c r="C115">
        <v>1.30352463288516</v>
      </c>
      <c r="D115">
        <v>1.0283791767832799</v>
      </c>
      <c r="E115">
        <v>1.26755253540093</v>
      </c>
      <c r="F115">
        <v>0.204957791272425</v>
      </c>
      <c r="G115">
        <v>2.6456835662618601</v>
      </c>
      <c r="H115">
        <v>1.08524336439207</v>
      </c>
      <c r="I115">
        <v>2.4378712213955001</v>
      </c>
      <c r="J115">
        <v>1.4774036149901699E-2</v>
      </c>
      <c r="K115">
        <v>-14.1190473853529</v>
      </c>
      <c r="L115">
        <v>1605.97915356055</v>
      </c>
      <c r="M115">
        <v>-8.7915508455076504E-3</v>
      </c>
      <c r="N115">
        <v>0.99298544767569497</v>
      </c>
      <c r="O115">
        <v>1.2696213405360599</v>
      </c>
      <c r="P115">
        <v>1.0282513187005</v>
      </c>
      <c r="Q115">
        <v>1.2347383537913601</v>
      </c>
      <c r="R115">
        <v>0.216927896809432</v>
      </c>
      <c r="T115" t="str">
        <f t="shared" si="4"/>
        <v/>
      </c>
      <c r="U115" t="str">
        <f t="shared" si="5"/>
        <v>*</v>
      </c>
      <c r="V115" t="str">
        <f t="shared" si="6"/>
        <v/>
      </c>
      <c r="W115" t="str">
        <f t="shared" si="7"/>
        <v/>
      </c>
    </row>
    <row r="116" spans="1:23" x14ac:dyDescent="0.25">
      <c r="A116">
        <v>115</v>
      </c>
      <c r="B116" t="s">
        <v>458</v>
      </c>
      <c r="C116">
        <v>1.3421120641292501</v>
      </c>
      <c r="D116">
        <v>1.0295573873477899</v>
      </c>
      <c r="E116">
        <v>1.30358159790064</v>
      </c>
      <c r="F116">
        <v>0.19237627835364501</v>
      </c>
      <c r="G116">
        <v>2.7993186615694401</v>
      </c>
      <c r="H116">
        <v>1.0982594740870499</v>
      </c>
      <c r="I116">
        <v>2.5488682115821799</v>
      </c>
      <c r="J116">
        <v>1.0807313197431801E-2</v>
      </c>
      <c r="K116">
        <v>-14.1190473853529</v>
      </c>
      <c r="L116">
        <v>1605.97915356054</v>
      </c>
      <c r="M116">
        <v>-8.7915508455077007E-3</v>
      </c>
      <c r="N116">
        <v>0.99298544767569497</v>
      </c>
      <c r="O116">
        <v>1.30992052682916</v>
      </c>
      <c r="P116">
        <v>1.0294424204146799</v>
      </c>
      <c r="Q116">
        <v>1.27245633252756</v>
      </c>
      <c r="R116">
        <v>0.20321102984742401</v>
      </c>
      <c r="T116" t="str">
        <f t="shared" si="4"/>
        <v/>
      </c>
      <c r="U116" t="str">
        <f t="shared" si="5"/>
        <v>*</v>
      </c>
      <c r="V116" t="str">
        <f t="shared" si="6"/>
        <v/>
      </c>
      <c r="W116" t="str">
        <f t="shared" si="7"/>
        <v/>
      </c>
    </row>
    <row r="117" spans="1:23" x14ac:dyDescent="0.25">
      <c r="A117">
        <v>116</v>
      </c>
      <c r="B117" t="s">
        <v>459</v>
      </c>
      <c r="C117">
        <v>-13.0971598069536</v>
      </c>
      <c r="D117">
        <v>830.11092737833405</v>
      </c>
      <c r="E117">
        <v>-1.57776019746146E-2</v>
      </c>
      <c r="F117">
        <v>0.98741181724856597</v>
      </c>
      <c r="G117">
        <v>-12.902253825830099</v>
      </c>
      <c r="H117">
        <v>1574.09561287826</v>
      </c>
      <c r="I117">
        <v>-8.1966138017741906E-3</v>
      </c>
      <c r="J117">
        <v>0.99346012162650199</v>
      </c>
      <c r="K117">
        <v>-14.1190473853529</v>
      </c>
      <c r="L117">
        <v>1605.97915356055</v>
      </c>
      <c r="M117">
        <v>-8.7915508455076608E-3</v>
      </c>
      <c r="N117">
        <v>0.99298544767569497</v>
      </c>
      <c r="O117">
        <v>-13.129394492851199</v>
      </c>
      <c r="P117">
        <v>829.90188906534297</v>
      </c>
      <c r="Q117">
        <v>-1.5820417649172799E-2</v>
      </c>
      <c r="R117">
        <v>0.98737765954617496</v>
      </c>
      <c r="T117" t="str">
        <f t="shared" si="4"/>
        <v/>
      </c>
      <c r="U117" t="str">
        <f t="shared" si="5"/>
        <v/>
      </c>
      <c r="V117" t="str">
        <f t="shared" si="6"/>
        <v/>
      </c>
      <c r="W117" t="str">
        <f t="shared" si="7"/>
        <v/>
      </c>
    </row>
    <row r="118" spans="1:23" x14ac:dyDescent="0.25">
      <c r="A118">
        <v>117</v>
      </c>
      <c r="B118" t="s">
        <v>460</v>
      </c>
      <c r="C118">
        <v>-13.0971598069536</v>
      </c>
      <c r="D118">
        <v>830.11092737835395</v>
      </c>
      <c r="E118">
        <v>-1.5777601974614301E-2</v>
      </c>
      <c r="F118">
        <v>0.98741181724856597</v>
      </c>
      <c r="G118">
        <v>-12.902253825830099</v>
      </c>
      <c r="H118">
        <v>1574.09561287824</v>
      </c>
      <c r="I118">
        <v>-8.1966138017742305E-3</v>
      </c>
      <c r="J118">
        <v>0.99346012162650199</v>
      </c>
      <c r="K118">
        <v>-14.1190473853529</v>
      </c>
      <c r="L118">
        <v>1605.97915356056</v>
      </c>
      <c r="M118">
        <v>-8.7915508455076105E-3</v>
      </c>
      <c r="N118">
        <v>0.99298544767569497</v>
      </c>
      <c r="O118">
        <v>-13.129394492851199</v>
      </c>
      <c r="P118">
        <v>829.90188906534195</v>
      </c>
      <c r="Q118">
        <v>-1.5820417649172799E-2</v>
      </c>
      <c r="R118">
        <v>0.98737765954617396</v>
      </c>
      <c r="T118" t="str">
        <f t="shared" si="4"/>
        <v/>
      </c>
      <c r="U118" t="str">
        <f t="shared" si="5"/>
        <v/>
      </c>
      <c r="V118" t="str">
        <f t="shared" si="6"/>
        <v/>
      </c>
      <c r="W118" t="str">
        <f t="shared" si="7"/>
        <v/>
      </c>
    </row>
    <row r="119" spans="1:23" x14ac:dyDescent="0.25">
      <c r="A119">
        <v>118</v>
      </c>
      <c r="B119" t="s">
        <v>461</v>
      </c>
      <c r="C119">
        <v>1.39692056821068</v>
      </c>
      <c r="D119">
        <v>1.03087267422172</v>
      </c>
      <c r="E119">
        <v>1.35508545637347</v>
      </c>
      <c r="F119">
        <v>0.175390331795514</v>
      </c>
      <c r="G119">
        <v>3.0157902647364501</v>
      </c>
      <c r="H119">
        <v>1.1162622769172399</v>
      </c>
      <c r="I119">
        <v>2.7016860885643301</v>
      </c>
      <c r="J119">
        <v>6.89888625256417E-3</v>
      </c>
      <c r="K119">
        <v>-14.1190473853529</v>
      </c>
      <c r="L119">
        <v>1605.97915356055</v>
      </c>
      <c r="M119">
        <v>-8.79155084550764E-3</v>
      </c>
      <c r="N119">
        <v>0.99298544767569497</v>
      </c>
      <c r="O119">
        <v>1.36416089764301</v>
      </c>
      <c r="P119">
        <v>1.03074924731583</v>
      </c>
      <c r="Q119">
        <v>1.3234653347508301</v>
      </c>
      <c r="R119">
        <v>0.18568067696628501</v>
      </c>
      <c r="T119" t="str">
        <f t="shared" si="4"/>
        <v/>
      </c>
      <c r="U119" t="str">
        <f t="shared" si="5"/>
        <v>**</v>
      </c>
      <c r="V119" t="str">
        <f t="shared" si="6"/>
        <v/>
      </c>
      <c r="W119" t="str">
        <f t="shared" si="7"/>
        <v/>
      </c>
    </row>
    <row r="120" spans="1:23" x14ac:dyDescent="0.25">
      <c r="A120">
        <v>119</v>
      </c>
      <c r="B120" t="s">
        <v>462</v>
      </c>
      <c r="C120">
        <v>-13.0846803270765</v>
      </c>
      <c r="D120">
        <v>849.00761412534598</v>
      </c>
      <c r="E120">
        <v>-1.54117349590044E-2</v>
      </c>
      <c r="F120">
        <v>0.987703701395652</v>
      </c>
      <c r="G120">
        <v>-12.8406080153717</v>
      </c>
      <c r="H120">
        <v>1724.10798913383</v>
      </c>
      <c r="I120">
        <v>-7.4476819876130203E-3</v>
      </c>
      <c r="J120">
        <v>0.99405766446324295</v>
      </c>
      <c r="K120">
        <v>-14.1190473853529</v>
      </c>
      <c r="L120">
        <v>1605.97915356053</v>
      </c>
      <c r="M120">
        <v>-8.7915508455077198E-3</v>
      </c>
      <c r="N120">
        <v>0.99298544767569497</v>
      </c>
      <c r="O120">
        <v>-13.118046256619801</v>
      </c>
      <c r="P120">
        <v>848.78601486477203</v>
      </c>
      <c r="Q120">
        <v>-1.5455068800479499E-2</v>
      </c>
      <c r="R120">
        <v>0.98766913011009205</v>
      </c>
      <c r="T120" t="str">
        <f t="shared" si="4"/>
        <v/>
      </c>
      <c r="U120" t="str">
        <f t="shared" si="5"/>
        <v/>
      </c>
      <c r="V120" t="str">
        <f t="shared" si="6"/>
        <v/>
      </c>
      <c r="W120" t="str">
        <f t="shared" si="7"/>
        <v/>
      </c>
    </row>
    <row r="121" spans="1:23" x14ac:dyDescent="0.25">
      <c r="A121">
        <v>120</v>
      </c>
      <c r="B121" t="s">
        <v>463</v>
      </c>
      <c r="C121">
        <v>1.45709443761261</v>
      </c>
      <c r="D121">
        <v>1.0323301161002301</v>
      </c>
      <c r="E121">
        <v>1.4114617164487899</v>
      </c>
      <c r="F121">
        <v>0.15810851627487199</v>
      </c>
      <c r="G121">
        <v>-12.8406080153717</v>
      </c>
      <c r="H121">
        <v>1724.10798913384</v>
      </c>
      <c r="I121">
        <v>-7.44768198761297E-3</v>
      </c>
      <c r="J121">
        <v>0.99405766446324295</v>
      </c>
      <c r="K121">
        <v>1.7148659412176299</v>
      </c>
      <c r="L121">
        <v>1.0450486978908899</v>
      </c>
      <c r="M121">
        <v>1.6409435700733901</v>
      </c>
      <c r="N121">
        <v>0.100809129539256</v>
      </c>
      <c r="O121">
        <v>1.42319738701211</v>
      </c>
      <c r="P121">
        <v>1.0321995429340201</v>
      </c>
      <c r="Q121">
        <v>1.37880063671282</v>
      </c>
      <c r="R121">
        <v>0.167956230358068</v>
      </c>
      <c r="T121" t="str">
        <f t="shared" si="4"/>
        <v/>
      </c>
      <c r="U121" t="str">
        <f t="shared" si="5"/>
        <v/>
      </c>
      <c r="V121" t="str">
        <f t="shared" si="6"/>
        <v/>
      </c>
      <c r="W121" t="str">
        <f t="shared" si="7"/>
        <v/>
      </c>
    </row>
    <row r="122" spans="1:23" x14ac:dyDescent="0.25">
      <c r="A122">
        <v>121</v>
      </c>
      <c r="B122" t="s">
        <v>464</v>
      </c>
      <c r="C122">
        <v>-13.0782286561058</v>
      </c>
      <c r="D122">
        <v>870.90453558774004</v>
      </c>
      <c r="E122">
        <v>-1.50168337879648E-2</v>
      </c>
      <c r="F122">
        <v>0.98801875047600496</v>
      </c>
      <c r="G122">
        <v>-12.8406080153717</v>
      </c>
      <c r="H122">
        <v>1724.10798913383</v>
      </c>
      <c r="I122">
        <v>-7.4476819876130203E-3</v>
      </c>
      <c r="J122">
        <v>0.99405766446324295</v>
      </c>
      <c r="K122">
        <v>-14.118995665808001</v>
      </c>
      <c r="L122">
        <v>1660.37958953611</v>
      </c>
      <c r="M122">
        <v>-8.5034745998971203E-3</v>
      </c>
      <c r="N122" s="1">
        <v>0.99321529066967695</v>
      </c>
      <c r="O122">
        <v>-13.111668601022901</v>
      </c>
      <c r="P122">
        <v>870.69633107097195</v>
      </c>
      <c r="Q122">
        <v>-1.50588306544203E-2</v>
      </c>
      <c r="R122">
        <v>0.987985245613209</v>
      </c>
      <c r="T122" t="str">
        <f t="shared" si="4"/>
        <v/>
      </c>
      <c r="U122" t="str">
        <f t="shared" si="5"/>
        <v/>
      </c>
      <c r="V122" t="str">
        <f t="shared" si="6"/>
        <v/>
      </c>
      <c r="W122" t="str">
        <f t="shared" si="7"/>
        <v/>
      </c>
    </row>
    <row r="123" spans="1:23" x14ac:dyDescent="0.25">
      <c r="A123">
        <v>122</v>
      </c>
      <c r="B123" t="s">
        <v>465</v>
      </c>
      <c r="C123">
        <v>-13.0782286561058</v>
      </c>
      <c r="D123">
        <v>870.90453558774198</v>
      </c>
      <c r="E123">
        <v>-1.50168337879648E-2</v>
      </c>
      <c r="F123">
        <v>0.98801875047600496</v>
      </c>
      <c r="G123">
        <v>-12.8406080153717</v>
      </c>
      <c r="H123">
        <v>1724.10798913383</v>
      </c>
      <c r="I123">
        <v>-7.4476819876130203E-3</v>
      </c>
      <c r="J123">
        <v>0.99405766446324295</v>
      </c>
      <c r="K123">
        <v>-14.118995665807899</v>
      </c>
      <c r="L123">
        <v>1660.37958953609</v>
      </c>
      <c r="M123">
        <v>-8.5034745998972105E-3</v>
      </c>
      <c r="N123">
        <v>0.99321529066967695</v>
      </c>
      <c r="O123">
        <v>-13.111668601022901</v>
      </c>
      <c r="P123">
        <v>870.69633107096899</v>
      </c>
      <c r="Q123">
        <v>-1.50588306544204E-2</v>
      </c>
      <c r="R123">
        <v>0.987985245613209</v>
      </c>
      <c r="T123" t="str">
        <f t="shared" si="4"/>
        <v/>
      </c>
      <c r="U123" t="str">
        <f t="shared" si="5"/>
        <v/>
      </c>
      <c r="V123" t="str">
        <f t="shared" si="6"/>
        <v/>
      </c>
      <c r="W123" t="str">
        <f t="shared" si="7"/>
        <v/>
      </c>
    </row>
    <row r="124" spans="1:23" x14ac:dyDescent="0.25">
      <c r="A124">
        <v>123</v>
      </c>
      <c r="B124" t="s">
        <v>466</v>
      </c>
      <c r="C124">
        <v>1.5174824106492499</v>
      </c>
      <c r="D124">
        <v>1.03393161651399</v>
      </c>
      <c r="E124">
        <v>1.46768160138637</v>
      </c>
      <c r="F124">
        <v>0.142190730694808</v>
      </c>
      <c r="G124">
        <v>-12.8406080153717</v>
      </c>
      <c r="H124">
        <v>1724.10798913383</v>
      </c>
      <c r="I124">
        <v>-7.4476819876130203E-3</v>
      </c>
      <c r="J124">
        <v>0.99405766446324295</v>
      </c>
      <c r="K124">
        <v>1.7869040559303</v>
      </c>
      <c r="L124">
        <v>1.0478578433414301</v>
      </c>
      <c r="M124">
        <v>1.7052924376003</v>
      </c>
      <c r="N124">
        <v>8.8139897304065795E-2</v>
      </c>
      <c r="O124">
        <v>1.4835544786130701</v>
      </c>
      <c r="P124">
        <v>1.03378760838081</v>
      </c>
      <c r="Q124">
        <v>1.43506699692088</v>
      </c>
      <c r="R124">
        <v>0.151268007023136</v>
      </c>
      <c r="T124" t="str">
        <f t="shared" si="4"/>
        <v/>
      </c>
      <c r="U124" t="str">
        <f t="shared" si="5"/>
        <v/>
      </c>
      <c r="V124" t="str">
        <f t="shared" si="6"/>
        <v>^</v>
      </c>
      <c r="W124" t="str">
        <f t="shared" si="7"/>
        <v/>
      </c>
    </row>
    <row r="125" spans="1:23" x14ac:dyDescent="0.25">
      <c r="A125">
        <v>124</v>
      </c>
      <c r="B125" t="s">
        <v>467</v>
      </c>
      <c r="C125">
        <v>2.35411476690747</v>
      </c>
      <c r="D125">
        <v>0.75864667201468505</v>
      </c>
      <c r="E125">
        <v>3.1030450059918002</v>
      </c>
      <c r="F125">
        <v>1.9154050944607899E-3</v>
      </c>
      <c r="G125">
        <v>-12.8406080153717</v>
      </c>
      <c r="H125">
        <v>1724.10798913383</v>
      </c>
      <c r="I125">
        <v>-7.4476819876130203E-3</v>
      </c>
      <c r="J125">
        <v>0.99405766446324295</v>
      </c>
      <c r="K125">
        <v>2.6723192407426799</v>
      </c>
      <c r="L125">
        <v>0.78155484003584297</v>
      </c>
      <c r="M125">
        <v>3.4192344591201298</v>
      </c>
      <c r="N125">
        <v>6.2797591567860501E-4</v>
      </c>
      <c r="O125">
        <v>2.31904579888602</v>
      </c>
      <c r="P125">
        <v>0.75844663332330897</v>
      </c>
      <c r="Q125">
        <v>3.0576255427815502</v>
      </c>
      <c r="R125">
        <v>2.2309816768477401E-3</v>
      </c>
      <c r="T125" t="str">
        <f t="shared" si="4"/>
        <v>**</v>
      </c>
      <c r="U125" t="str">
        <f t="shared" si="5"/>
        <v/>
      </c>
      <c r="V125" t="str">
        <f t="shared" si="6"/>
        <v>***</v>
      </c>
      <c r="W125" t="str">
        <f t="shared" si="7"/>
        <v>**</v>
      </c>
    </row>
    <row r="126" spans="1:23" x14ac:dyDescent="0.25">
      <c r="A126">
        <v>125</v>
      </c>
      <c r="B126" t="s">
        <v>468</v>
      </c>
      <c r="C126">
        <v>-13.0599495967467</v>
      </c>
      <c r="D126">
        <v>944.37063067907695</v>
      </c>
      <c r="E126">
        <v>-1.38292627623919E-2</v>
      </c>
      <c r="F126">
        <v>0.98896619645546802</v>
      </c>
      <c r="G126">
        <v>-12.8406080153717</v>
      </c>
      <c r="H126">
        <v>1724.10798913383</v>
      </c>
      <c r="I126">
        <v>-7.4476819876130203E-3</v>
      </c>
      <c r="J126">
        <v>0.99405766446324295</v>
      </c>
      <c r="K126">
        <v>-14.1030651123124</v>
      </c>
      <c r="L126">
        <v>1854.52549893373</v>
      </c>
      <c r="M126">
        <v>-7.6046757623020296E-3</v>
      </c>
      <c r="N126">
        <v>0.99393240510201197</v>
      </c>
      <c r="O126">
        <v>-13.0972595846434</v>
      </c>
      <c r="P126">
        <v>944.25715276781602</v>
      </c>
      <c r="Q126">
        <v>-1.38704372492732E-2</v>
      </c>
      <c r="R126">
        <v>0.98893334711879199</v>
      </c>
      <c r="T126" t="str">
        <f t="shared" si="4"/>
        <v/>
      </c>
      <c r="U126" t="str">
        <f t="shared" si="5"/>
        <v/>
      </c>
      <c r="V126" t="str">
        <f t="shared" si="6"/>
        <v/>
      </c>
      <c r="W126" t="str">
        <f t="shared" si="7"/>
        <v/>
      </c>
    </row>
    <row r="127" spans="1:23" x14ac:dyDescent="0.25">
      <c r="A127">
        <v>126</v>
      </c>
      <c r="B127" t="s">
        <v>469</v>
      </c>
      <c r="C127">
        <v>-13.0599495967467</v>
      </c>
      <c r="D127">
        <v>944.37063067908002</v>
      </c>
      <c r="E127">
        <v>-1.3829262762391799E-2</v>
      </c>
      <c r="F127">
        <v>0.98896619645546802</v>
      </c>
      <c r="G127">
        <v>-12.8406080153717</v>
      </c>
      <c r="H127">
        <v>1724.10798913384</v>
      </c>
      <c r="I127">
        <v>-7.44768198761297E-3</v>
      </c>
      <c r="J127">
        <v>0.99405766446324295</v>
      </c>
      <c r="K127">
        <v>-14.1030651123124</v>
      </c>
      <c r="L127">
        <v>1854.52549893374</v>
      </c>
      <c r="M127">
        <v>-7.6046757623020097E-3</v>
      </c>
      <c r="N127">
        <v>0.99393240510201197</v>
      </c>
      <c r="O127">
        <v>-13.0972595846434</v>
      </c>
      <c r="P127">
        <v>944.25715276781705</v>
      </c>
      <c r="Q127">
        <v>-1.38704372492732E-2</v>
      </c>
      <c r="R127">
        <v>0.98893334711879199</v>
      </c>
      <c r="T127" t="str">
        <f t="shared" si="4"/>
        <v/>
      </c>
      <c r="U127" t="str">
        <f t="shared" si="5"/>
        <v/>
      </c>
      <c r="V127" t="str">
        <f t="shared" si="6"/>
        <v/>
      </c>
      <c r="W127" t="str">
        <f t="shared" si="7"/>
        <v/>
      </c>
    </row>
    <row r="128" spans="1:23" x14ac:dyDescent="0.25">
      <c r="A128">
        <v>127</v>
      </c>
      <c r="B128" t="s">
        <v>470</v>
      </c>
      <c r="C128">
        <v>1.7082165236757301</v>
      </c>
      <c r="D128">
        <v>1.03956834506638</v>
      </c>
      <c r="E128">
        <v>1.6431979020741201</v>
      </c>
      <c r="F128">
        <v>0.10034199382076101</v>
      </c>
      <c r="G128">
        <v>3.3032643990803798</v>
      </c>
      <c r="H128">
        <v>1.1424983140204701</v>
      </c>
      <c r="I128">
        <v>2.8912641345229999</v>
      </c>
      <c r="J128">
        <v>3.8369548749355902E-3</v>
      </c>
      <c r="K128">
        <v>-14.1030651123124</v>
      </c>
      <c r="L128">
        <v>1854.52549893372</v>
      </c>
      <c r="M128">
        <v>-7.6046757623020496E-3</v>
      </c>
      <c r="N128">
        <v>0.99393240510201197</v>
      </c>
      <c r="O128">
        <v>1.67061065420731</v>
      </c>
      <c r="P128">
        <v>1.03935224623506</v>
      </c>
      <c r="Q128">
        <v>1.6073575250921099</v>
      </c>
      <c r="R128">
        <v>0.10797596195402499</v>
      </c>
      <c r="T128" t="str">
        <f t="shared" si="4"/>
        <v/>
      </c>
      <c r="U128" t="str">
        <f t="shared" si="5"/>
        <v>**</v>
      </c>
      <c r="V128" t="str">
        <f t="shared" si="6"/>
        <v/>
      </c>
      <c r="W128" t="str">
        <f t="shared" si="7"/>
        <v/>
      </c>
    </row>
    <row r="129" spans="1:23" x14ac:dyDescent="0.25">
      <c r="A129">
        <v>128</v>
      </c>
      <c r="B129" t="s">
        <v>471</v>
      </c>
      <c r="C129">
        <v>-13.064300895405999</v>
      </c>
      <c r="D129">
        <v>972.80823819180296</v>
      </c>
      <c r="E129">
        <v>-1.3429471896423399E-2</v>
      </c>
      <c r="F129">
        <v>0.98928515378677295</v>
      </c>
      <c r="G129">
        <v>-12.8911218973707</v>
      </c>
      <c r="H129">
        <v>1936.8828307388501</v>
      </c>
      <c r="I129">
        <v>-6.6556023383475497E-3</v>
      </c>
      <c r="J129">
        <v>0.99468963685698197</v>
      </c>
      <c r="K129">
        <v>-14.1030651123124</v>
      </c>
      <c r="L129">
        <v>1854.52549893373</v>
      </c>
      <c r="M129">
        <v>-7.6046757623020296E-3</v>
      </c>
      <c r="N129">
        <v>0.99393240510201197</v>
      </c>
      <c r="O129">
        <v>-13.101345737318599</v>
      </c>
      <c r="P129">
        <v>972.584635859483</v>
      </c>
      <c r="Q129">
        <v>-1.3470648470342E-2</v>
      </c>
      <c r="R129">
        <v>0.98925230260577002</v>
      </c>
      <c r="T129" t="str">
        <f t="shared" si="4"/>
        <v/>
      </c>
      <c r="U129" t="str">
        <f t="shared" si="5"/>
        <v/>
      </c>
      <c r="V129" t="str">
        <f t="shared" si="6"/>
        <v/>
      </c>
      <c r="W129" t="str">
        <f t="shared" si="7"/>
        <v/>
      </c>
    </row>
    <row r="130" spans="1:23" x14ac:dyDescent="0.25">
      <c r="A130">
        <v>129</v>
      </c>
      <c r="B130" t="s">
        <v>472</v>
      </c>
      <c r="C130">
        <v>-13.0643008954059</v>
      </c>
      <c r="D130">
        <v>972.80823819178102</v>
      </c>
      <c r="E130">
        <v>-1.3429471896423699E-2</v>
      </c>
      <c r="F130">
        <v>0.98928515378677195</v>
      </c>
      <c r="G130">
        <v>-12.8911218973707</v>
      </c>
      <c r="H130">
        <v>1936.8828307388601</v>
      </c>
      <c r="I130">
        <v>-6.6556023383475401E-3</v>
      </c>
      <c r="J130">
        <v>0.99468963685698197</v>
      </c>
      <c r="K130">
        <v>-14.1030651123124</v>
      </c>
      <c r="L130">
        <v>1854.52549893372</v>
      </c>
      <c r="M130">
        <v>-7.6046757623020496E-3</v>
      </c>
      <c r="N130">
        <v>0.99393240510201197</v>
      </c>
      <c r="O130">
        <v>-13.101345737318599</v>
      </c>
      <c r="P130">
        <v>972.58463585948402</v>
      </c>
      <c r="Q130">
        <v>-1.3470648470341901E-2</v>
      </c>
      <c r="R130">
        <v>0.98925230260577002</v>
      </c>
      <c r="T130" t="str">
        <f t="shared" si="4"/>
        <v/>
      </c>
      <c r="U130" t="str">
        <f t="shared" si="5"/>
        <v/>
      </c>
      <c r="V130" t="str">
        <f t="shared" si="6"/>
        <v/>
      </c>
      <c r="W130" t="str">
        <f t="shared" si="7"/>
        <v/>
      </c>
    </row>
    <row r="131" spans="1:23" x14ac:dyDescent="0.25">
      <c r="A131">
        <v>130</v>
      </c>
      <c r="B131" t="s">
        <v>473</v>
      </c>
      <c r="C131">
        <v>1.7678449549756401</v>
      </c>
      <c r="D131">
        <v>1.04204754849335</v>
      </c>
      <c r="E131">
        <v>1.6965108334372001</v>
      </c>
      <c r="F131">
        <v>8.9789180292013507E-2</v>
      </c>
      <c r="G131">
        <v>3.5556375622870302</v>
      </c>
      <c r="H131">
        <v>1.18211080461885</v>
      </c>
      <c r="I131">
        <v>3.0078716380851298</v>
      </c>
      <c r="J131">
        <v>2.6308423385873101E-3</v>
      </c>
      <c r="K131">
        <v>-14.1030651123124</v>
      </c>
      <c r="L131">
        <v>1854.52549893372</v>
      </c>
      <c r="M131">
        <v>-7.6046757623020496E-3</v>
      </c>
      <c r="N131">
        <v>0.99393240510201197</v>
      </c>
      <c r="O131">
        <v>1.7302794980873499</v>
      </c>
      <c r="P131">
        <v>1.04182730781969</v>
      </c>
      <c r="Q131">
        <v>1.6608121951693</v>
      </c>
      <c r="R131">
        <v>9.6751171122657603E-2</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474</v>
      </c>
      <c r="C132">
        <v>-13.0641334054538</v>
      </c>
      <c r="D132">
        <v>1003.62878335509</v>
      </c>
      <c r="E132">
        <v>-1.30168979030084E-2</v>
      </c>
      <c r="F132">
        <v>0.98961431142567702</v>
      </c>
      <c r="G132">
        <v>-12.8751807684109</v>
      </c>
      <c r="H132">
        <v>2243.2370968376099</v>
      </c>
      <c r="I132">
        <v>-5.7395541410052804E-3</v>
      </c>
      <c r="J132">
        <v>0.99542052350823396</v>
      </c>
      <c r="K132">
        <v>-14.1030651123124</v>
      </c>
      <c r="L132">
        <v>1854.52549893374</v>
      </c>
      <c r="M132">
        <v>-7.6046757623020001E-3</v>
      </c>
      <c r="N132">
        <v>0.99393240510201197</v>
      </c>
      <c r="O132">
        <v>-13.1028683314589</v>
      </c>
      <c r="P132">
        <v>1003.40587711929</v>
      </c>
      <c r="Q132">
        <v>-1.30583930493574E-2</v>
      </c>
      <c r="R132">
        <v>0.98958120590282095</v>
      </c>
      <c r="T132" t="str">
        <f t="shared" si="8"/>
        <v/>
      </c>
      <c r="U132" t="str">
        <f t="shared" si="9"/>
        <v/>
      </c>
      <c r="V132" t="str">
        <f t="shared" si="10"/>
        <v/>
      </c>
      <c r="W132" t="str">
        <f t="shared" si="11"/>
        <v/>
      </c>
    </row>
    <row r="133" spans="1:23" x14ac:dyDescent="0.25">
      <c r="A133">
        <v>132</v>
      </c>
      <c r="B133" t="s">
        <v>475</v>
      </c>
      <c r="C133">
        <v>-13.0641334054538</v>
      </c>
      <c r="D133">
        <v>1003.62878335509</v>
      </c>
      <c r="E133">
        <v>-1.30168979030084E-2</v>
      </c>
      <c r="F133">
        <v>0.98961431142567702</v>
      </c>
      <c r="G133">
        <v>-12.8751807684109</v>
      </c>
      <c r="H133">
        <v>2243.2370968375899</v>
      </c>
      <c r="I133">
        <v>-5.7395541410053099E-3</v>
      </c>
      <c r="J133">
        <v>0.99542052350823396</v>
      </c>
      <c r="K133">
        <v>-14.1030651123124</v>
      </c>
      <c r="L133">
        <v>1854.52549893373</v>
      </c>
      <c r="M133">
        <v>-7.6046757623020201E-3</v>
      </c>
      <c r="N133">
        <v>0.99393240510201197</v>
      </c>
      <c r="O133">
        <v>-13.1028683314589</v>
      </c>
      <c r="P133">
        <v>1003.40587711929</v>
      </c>
      <c r="Q133">
        <v>-1.30583930493574E-2</v>
      </c>
      <c r="R133">
        <v>0.98958120590282095</v>
      </c>
      <c r="T133" t="str">
        <f t="shared" si="8"/>
        <v/>
      </c>
      <c r="U133" t="str">
        <f t="shared" si="9"/>
        <v/>
      </c>
      <c r="V133" t="str">
        <f t="shared" si="10"/>
        <v/>
      </c>
      <c r="W133" t="str">
        <f t="shared" si="11"/>
        <v/>
      </c>
    </row>
    <row r="134" spans="1:23" x14ac:dyDescent="0.25">
      <c r="A134">
        <v>133</v>
      </c>
      <c r="B134" t="s">
        <v>476</v>
      </c>
      <c r="C134">
        <v>-13.0641334054538</v>
      </c>
      <c r="D134">
        <v>1003.62878335509</v>
      </c>
      <c r="E134">
        <v>-1.30168979030084E-2</v>
      </c>
      <c r="F134">
        <v>0.98961431142567702</v>
      </c>
      <c r="G134">
        <v>-12.8751807684109</v>
      </c>
      <c r="H134">
        <v>2243.2370968375799</v>
      </c>
      <c r="I134">
        <v>-5.7395541410053498E-3</v>
      </c>
      <c r="J134">
        <v>0.99542052350823396</v>
      </c>
      <c r="K134">
        <v>-14.1030651123124</v>
      </c>
      <c r="L134">
        <v>1854.52549893373</v>
      </c>
      <c r="M134">
        <v>-7.6046757623020201E-3</v>
      </c>
      <c r="N134">
        <v>0.99393240510201197</v>
      </c>
      <c r="O134">
        <v>-13.1028683314589</v>
      </c>
      <c r="P134">
        <v>1003.4058771193</v>
      </c>
      <c r="Q134">
        <v>-1.3058393049357299E-2</v>
      </c>
      <c r="R134">
        <v>0.98958120590282095</v>
      </c>
      <c r="T134" t="str">
        <f t="shared" si="8"/>
        <v/>
      </c>
      <c r="U134" t="str">
        <f t="shared" si="9"/>
        <v/>
      </c>
      <c r="V134" t="str">
        <f t="shared" si="10"/>
        <v/>
      </c>
      <c r="W134" t="str">
        <f t="shared" si="11"/>
        <v/>
      </c>
    </row>
    <row r="135" spans="1:23" x14ac:dyDescent="0.25">
      <c r="A135">
        <v>134</v>
      </c>
      <c r="B135" t="s">
        <v>477</v>
      </c>
      <c r="C135">
        <v>1.83581171657398</v>
      </c>
      <c r="D135">
        <v>1.0449344080430401</v>
      </c>
      <c r="E135">
        <v>1.7568678975861201</v>
      </c>
      <c r="F135">
        <v>7.8940328612696897E-2</v>
      </c>
      <c r="G135">
        <v>-12.8751807684109</v>
      </c>
      <c r="H135">
        <v>2243.2370968375699</v>
      </c>
      <c r="I135">
        <v>-5.7395541410053498E-3</v>
      </c>
      <c r="J135">
        <v>0.99542052350823396</v>
      </c>
      <c r="K135">
        <v>2.0446489831436501</v>
      </c>
      <c r="L135">
        <v>1.0589671909235301</v>
      </c>
      <c r="M135">
        <v>1.9307954020374301</v>
      </c>
      <c r="N135">
        <v>5.3508359202780797E-2</v>
      </c>
      <c r="O135">
        <v>1.7965287609335501</v>
      </c>
      <c r="P135">
        <v>1.04469263481593</v>
      </c>
      <c r="Q135">
        <v>1.71967208445964</v>
      </c>
      <c r="R135">
        <v>8.5492064899894804E-2</v>
      </c>
      <c r="T135" t="str">
        <f t="shared" si="8"/>
        <v>^</v>
      </c>
      <c r="U135" t="str">
        <f t="shared" si="9"/>
        <v/>
      </c>
      <c r="V135" t="str">
        <f t="shared" si="10"/>
        <v>^</v>
      </c>
      <c r="W135" t="str">
        <f t="shared" si="11"/>
        <v>^</v>
      </c>
    </row>
    <row r="136" spans="1:23" x14ac:dyDescent="0.25">
      <c r="A136">
        <v>135</v>
      </c>
      <c r="B136" t="s">
        <v>478</v>
      </c>
      <c r="C136">
        <v>-13.026451962977699</v>
      </c>
      <c r="D136">
        <v>1043.38696670529</v>
      </c>
      <c r="E136">
        <v>-1.2484775427195E-2</v>
      </c>
      <c r="F136">
        <v>0.99003884921568297</v>
      </c>
      <c r="G136">
        <v>-12.8751807684109</v>
      </c>
      <c r="H136">
        <v>2243.2370968375899</v>
      </c>
      <c r="I136">
        <v>-5.7395541410053203E-3</v>
      </c>
      <c r="J136">
        <v>0.99542052350823396</v>
      </c>
      <c r="K136">
        <v>-14.0529594714525</v>
      </c>
      <c r="L136">
        <v>1943.2143119627599</v>
      </c>
      <c r="M136">
        <v>-7.2318114296195304E-3</v>
      </c>
      <c r="N136">
        <v>0.99422989960888597</v>
      </c>
      <c r="O136">
        <v>-13.064595317191101</v>
      </c>
      <c r="P136">
        <v>1044.0279266939999</v>
      </c>
      <c r="Q136">
        <v>-1.25136454525323E-2</v>
      </c>
      <c r="R136">
        <v>0.99001581606750499</v>
      </c>
      <c r="T136" t="str">
        <f t="shared" si="8"/>
        <v/>
      </c>
      <c r="U136" t="str">
        <f t="shared" si="9"/>
        <v/>
      </c>
      <c r="V136" t="str">
        <f t="shared" si="10"/>
        <v/>
      </c>
      <c r="W136" t="str">
        <f t="shared" si="11"/>
        <v/>
      </c>
    </row>
    <row r="137" spans="1:23" x14ac:dyDescent="0.25">
      <c r="A137">
        <v>136</v>
      </c>
      <c r="B137" t="s">
        <v>479</v>
      </c>
      <c r="C137">
        <v>1.9559893437596001</v>
      </c>
      <c r="D137">
        <v>1.04778491606242</v>
      </c>
      <c r="E137">
        <v>1.8667851710542001</v>
      </c>
      <c r="F137">
        <v>6.1931594134772901E-2</v>
      </c>
      <c r="G137">
        <v>4.0009387324993204</v>
      </c>
      <c r="H137">
        <v>1.2613218629660099</v>
      </c>
      <c r="I137">
        <v>3.1720204413892201</v>
      </c>
      <c r="J137">
        <v>1.5138235107972299E-3</v>
      </c>
      <c r="K137">
        <v>-14.0529594714525</v>
      </c>
      <c r="L137">
        <v>1943.2143119627699</v>
      </c>
      <c r="M137">
        <v>-7.2318114296194801E-3</v>
      </c>
      <c r="N137">
        <v>0.99422989960888597</v>
      </c>
      <c r="O137">
        <v>1.9187535728765399</v>
      </c>
      <c r="P137">
        <v>1.0474117382339001</v>
      </c>
      <c r="Q137">
        <v>1.83190000917105</v>
      </c>
      <c r="R137">
        <v>6.6966319202423699E-2</v>
      </c>
      <c r="T137" t="str">
        <f t="shared" si="8"/>
        <v>^</v>
      </c>
      <c r="U137" t="str">
        <f t="shared" si="9"/>
        <v>**</v>
      </c>
      <c r="V137" t="str">
        <f t="shared" si="10"/>
        <v/>
      </c>
      <c r="W137" t="str">
        <f t="shared" si="11"/>
        <v>^</v>
      </c>
    </row>
    <row r="138" spans="1:23" x14ac:dyDescent="0.25">
      <c r="A138">
        <v>137</v>
      </c>
      <c r="B138" t="s">
        <v>480</v>
      </c>
      <c r="C138">
        <v>-13.0428328367802</v>
      </c>
      <c r="D138">
        <v>1082.35593202221</v>
      </c>
      <c r="E138">
        <v>-1.20504100831339E-2</v>
      </c>
      <c r="F138">
        <v>0.99038539653713398</v>
      </c>
      <c r="G138">
        <v>-13.093509647531199</v>
      </c>
      <c r="H138">
        <v>2789.3644762338699</v>
      </c>
      <c r="I138">
        <v>-4.6940834584692703E-3</v>
      </c>
      <c r="J138">
        <v>0.99625467703570902</v>
      </c>
      <c r="K138">
        <v>-14.0529594714525</v>
      </c>
      <c r="L138">
        <v>1943.2143119627699</v>
      </c>
      <c r="M138">
        <v>-7.2318114296194801E-3</v>
      </c>
      <c r="N138">
        <v>0.99422989960888597</v>
      </c>
      <c r="O138">
        <v>-13.0788170622958</v>
      </c>
      <c r="P138">
        <v>1082.90536987265</v>
      </c>
      <c r="Q138">
        <v>-1.20775253555478E-2</v>
      </c>
      <c r="R138">
        <v>0.99036376325421804</v>
      </c>
      <c r="T138" t="str">
        <f t="shared" si="8"/>
        <v/>
      </c>
      <c r="U138" t="str">
        <f t="shared" si="9"/>
        <v/>
      </c>
      <c r="V138" t="str">
        <f t="shared" si="10"/>
        <v/>
      </c>
      <c r="W138" t="str">
        <f t="shared" si="11"/>
        <v/>
      </c>
    </row>
    <row r="139" spans="1:23" x14ac:dyDescent="0.25">
      <c r="A139">
        <v>138</v>
      </c>
      <c r="B139" t="s">
        <v>481</v>
      </c>
      <c r="C139">
        <v>-13.0428328367802</v>
      </c>
      <c r="D139">
        <v>1082.35593202221</v>
      </c>
      <c r="E139">
        <v>-1.20504100831339E-2</v>
      </c>
      <c r="F139">
        <v>0.99038539653713398</v>
      </c>
      <c r="G139">
        <v>-13.093509647531199</v>
      </c>
      <c r="H139">
        <v>2789.3644762338799</v>
      </c>
      <c r="I139">
        <v>-4.6940834584692399E-3</v>
      </c>
      <c r="J139">
        <v>0.99625467703570902</v>
      </c>
      <c r="K139">
        <v>-14.0529594714525</v>
      </c>
      <c r="L139">
        <v>1943.2143119627599</v>
      </c>
      <c r="M139">
        <v>-7.2318114296195304E-3</v>
      </c>
      <c r="N139">
        <v>0.99422989960888597</v>
      </c>
      <c r="O139">
        <v>-13.0788170622958</v>
      </c>
      <c r="P139">
        <v>1082.90536987265</v>
      </c>
      <c r="Q139">
        <v>-1.20775253555478E-2</v>
      </c>
      <c r="R139">
        <v>0.99036376325421804</v>
      </c>
      <c r="T139" t="str">
        <f t="shared" si="8"/>
        <v/>
      </c>
      <c r="U139" t="str">
        <f t="shared" si="9"/>
        <v/>
      </c>
      <c r="V139" t="str">
        <f t="shared" si="10"/>
        <v/>
      </c>
      <c r="W139" t="str">
        <f t="shared" si="11"/>
        <v/>
      </c>
    </row>
    <row r="140" spans="1:23" x14ac:dyDescent="0.25">
      <c r="A140">
        <v>139</v>
      </c>
      <c r="B140" t="s">
        <v>482</v>
      </c>
      <c r="C140">
        <v>-13.0428328367802</v>
      </c>
      <c r="D140">
        <v>1082.35593202219</v>
      </c>
      <c r="E140">
        <v>-1.20504100831341E-2</v>
      </c>
      <c r="F140">
        <v>0.99038539653713398</v>
      </c>
      <c r="G140">
        <v>-13.0935096475311</v>
      </c>
      <c r="H140">
        <v>2789.3644762338399</v>
      </c>
      <c r="I140">
        <v>-4.6940834584692902E-3</v>
      </c>
      <c r="J140">
        <v>0.99625467703570803</v>
      </c>
      <c r="K140">
        <v>-14.0529594714525</v>
      </c>
      <c r="L140">
        <v>1943.2143119627599</v>
      </c>
      <c r="M140">
        <v>-7.2318114296195304E-3</v>
      </c>
      <c r="N140">
        <v>0.99422989960888597</v>
      </c>
      <c r="O140">
        <v>-13.0788170622958</v>
      </c>
      <c r="P140">
        <v>1082.90536987265</v>
      </c>
      <c r="Q140">
        <v>-1.20775253555478E-2</v>
      </c>
      <c r="R140">
        <v>0.99036376325421804</v>
      </c>
      <c r="T140" t="str">
        <f t="shared" si="8"/>
        <v/>
      </c>
      <c r="U140" t="str">
        <f t="shared" si="9"/>
        <v/>
      </c>
      <c r="V140" t="str">
        <f t="shared" si="10"/>
        <v/>
      </c>
      <c r="W140" t="str">
        <f t="shared" si="11"/>
        <v/>
      </c>
    </row>
    <row r="141" spans="1:23" x14ac:dyDescent="0.25">
      <c r="A141">
        <v>140</v>
      </c>
      <c r="B141" t="s">
        <v>483</v>
      </c>
      <c r="C141">
        <v>-13.0428328367802</v>
      </c>
      <c r="D141">
        <v>1082.3559320222</v>
      </c>
      <c r="E141">
        <v>-1.2050410083134001E-2</v>
      </c>
      <c r="F141">
        <v>0.99038539653713398</v>
      </c>
      <c r="G141">
        <v>-13.093509647531199</v>
      </c>
      <c r="H141">
        <v>2789.3644762338499</v>
      </c>
      <c r="I141">
        <v>-4.6940834584692902E-3</v>
      </c>
      <c r="J141">
        <v>0.99625467703570803</v>
      </c>
      <c r="K141">
        <v>-14.0529594714525</v>
      </c>
      <c r="L141">
        <v>1943.2143119627599</v>
      </c>
      <c r="M141">
        <v>-7.2318114296195304E-3</v>
      </c>
      <c r="N141">
        <v>0.99422989960888597</v>
      </c>
      <c r="O141">
        <v>-13.0788170622958</v>
      </c>
      <c r="P141">
        <v>1082.90536987265</v>
      </c>
      <c r="Q141">
        <v>-1.20775253555478E-2</v>
      </c>
      <c r="R141">
        <v>0.99036376325421804</v>
      </c>
      <c r="T141" t="str">
        <f t="shared" si="8"/>
        <v/>
      </c>
      <c r="U141" t="str">
        <f t="shared" si="9"/>
        <v/>
      </c>
      <c r="V141" t="str">
        <f t="shared" si="10"/>
        <v/>
      </c>
      <c r="W141" t="str">
        <f t="shared" si="11"/>
        <v/>
      </c>
    </row>
    <row r="142" spans="1:23" x14ac:dyDescent="0.25">
      <c r="A142">
        <v>141</v>
      </c>
      <c r="B142" t="s">
        <v>484</v>
      </c>
      <c r="C142">
        <v>-13.0428328367802</v>
      </c>
      <c r="D142">
        <v>1082.3559320222</v>
      </c>
      <c r="E142">
        <v>-1.20504100831341E-2</v>
      </c>
      <c r="F142">
        <v>0.99038539653713398</v>
      </c>
      <c r="G142">
        <v>-13.093509647531199</v>
      </c>
      <c r="H142">
        <v>2789.3644762338599</v>
      </c>
      <c r="I142">
        <v>-4.6940834584692703E-3</v>
      </c>
      <c r="J142">
        <v>0.99625467703570902</v>
      </c>
      <c r="K142">
        <v>-14.0529594714525</v>
      </c>
      <c r="L142">
        <v>1943.2143119627499</v>
      </c>
      <c r="M142">
        <v>-7.2318114296195399E-3</v>
      </c>
      <c r="N142">
        <v>0.99422989960888597</v>
      </c>
      <c r="O142">
        <v>-13.0788170622958</v>
      </c>
      <c r="P142">
        <v>1082.90536987265</v>
      </c>
      <c r="Q142">
        <v>-1.20775253555478E-2</v>
      </c>
      <c r="R142">
        <v>0.99036376325421804</v>
      </c>
      <c r="T142" t="str">
        <f t="shared" si="8"/>
        <v/>
      </c>
      <c r="U142" t="str">
        <f t="shared" si="9"/>
        <v/>
      </c>
      <c r="V142" t="str">
        <f t="shared" si="10"/>
        <v/>
      </c>
      <c r="W142" t="str">
        <f t="shared" si="11"/>
        <v/>
      </c>
    </row>
    <row r="143" spans="1:23" x14ac:dyDescent="0.25">
      <c r="A143">
        <v>142</v>
      </c>
      <c r="B143" t="s">
        <v>485</v>
      </c>
      <c r="C143">
        <v>-13.0428328367802</v>
      </c>
      <c r="D143">
        <v>1082.3559320222</v>
      </c>
      <c r="E143">
        <v>-1.2050410083134001E-2</v>
      </c>
      <c r="F143">
        <v>0.99038539653713398</v>
      </c>
      <c r="G143">
        <v>-13.093509647531199</v>
      </c>
      <c r="H143">
        <v>2789.3644762338699</v>
      </c>
      <c r="I143">
        <v>-4.6940834584692599E-3</v>
      </c>
      <c r="J143">
        <v>0.99625467703570902</v>
      </c>
      <c r="K143">
        <v>-14.0529594714525</v>
      </c>
      <c r="L143">
        <v>1943.2143119627599</v>
      </c>
      <c r="M143">
        <v>-7.2318114296195304E-3</v>
      </c>
      <c r="N143">
        <v>0.99422989960888597</v>
      </c>
      <c r="O143">
        <v>-13.0788170622958</v>
      </c>
      <c r="P143">
        <v>1082.90536987265</v>
      </c>
      <c r="Q143">
        <v>-1.20775253555478E-2</v>
      </c>
      <c r="R143">
        <v>0.99036376325421804</v>
      </c>
      <c r="T143" t="str">
        <f t="shared" si="8"/>
        <v/>
      </c>
      <c r="U143" t="str">
        <f t="shared" si="9"/>
        <v/>
      </c>
      <c r="V143" t="str">
        <f t="shared" si="10"/>
        <v/>
      </c>
      <c r="W143" t="str">
        <f t="shared" si="11"/>
        <v/>
      </c>
    </row>
    <row r="144" spans="1:23" x14ac:dyDescent="0.25">
      <c r="A144">
        <v>143</v>
      </c>
      <c r="B144" t="s">
        <v>486</v>
      </c>
      <c r="C144">
        <v>-13.0428328367802</v>
      </c>
      <c r="D144">
        <v>1082.3559320222</v>
      </c>
      <c r="E144">
        <v>-1.20504100831341E-2</v>
      </c>
      <c r="F144">
        <v>0.99038539653713398</v>
      </c>
      <c r="G144">
        <v>-13.093509647531199</v>
      </c>
      <c r="H144">
        <v>2789.3644762338499</v>
      </c>
      <c r="I144">
        <v>-4.6940834584692902E-3</v>
      </c>
      <c r="J144">
        <v>0.99625467703570902</v>
      </c>
      <c r="K144">
        <v>-14.0529594714525</v>
      </c>
      <c r="L144">
        <v>1943.2143119627499</v>
      </c>
      <c r="M144">
        <v>-7.2318114296195399E-3</v>
      </c>
      <c r="N144">
        <v>0.99422989960888597</v>
      </c>
      <c r="O144">
        <v>-13.0788170622958</v>
      </c>
      <c r="P144">
        <v>1082.90536987265</v>
      </c>
      <c r="Q144">
        <v>-1.20775253555478E-2</v>
      </c>
      <c r="R144">
        <v>0.99036376325421804</v>
      </c>
      <c r="T144" t="str">
        <f t="shared" si="8"/>
        <v/>
      </c>
      <c r="U144" t="str">
        <f t="shared" si="9"/>
        <v/>
      </c>
      <c r="V144" t="str">
        <f t="shared" si="10"/>
        <v/>
      </c>
      <c r="W144" t="str">
        <f t="shared" si="11"/>
        <v/>
      </c>
    </row>
    <row r="145" spans="1:23" x14ac:dyDescent="0.25">
      <c r="A145">
        <v>144</v>
      </c>
      <c r="B145" t="s">
        <v>487</v>
      </c>
      <c r="C145">
        <v>-13.0428328367802</v>
      </c>
      <c r="D145">
        <v>1082.3559320222</v>
      </c>
      <c r="E145">
        <v>-1.2050410083134001E-2</v>
      </c>
      <c r="F145">
        <v>0.99038539653713398</v>
      </c>
      <c r="G145">
        <v>-13.0935096475311</v>
      </c>
      <c r="H145">
        <v>2789.3644762338199</v>
      </c>
      <c r="I145">
        <v>-4.6940834584693301E-3</v>
      </c>
      <c r="J145">
        <v>0.99625467703570803</v>
      </c>
      <c r="K145">
        <v>-14.0529594714525</v>
      </c>
      <c r="L145">
        <v>1943.2143119627699</v>
      </c>
      <c r="M145">
        <v>-7.2318114296194896E-3</v>
      </c>
      <c r="N145">
        <v>0.99422989960888597</v>
      </c>
      <c r="O145">
        <v>-13.0788170622958</v>
      </c>
      <c r="P145">
        <v>1082.90536987265</v>
      </c>
      <c r="Q145">
        <v>-1.20775253555478E-2</v>
      </c>
      <c r="R145">
        <v>0.99036376325421804</v>
      </c>
      <c r="T145" t="str">
        <f t="shared" si="8"/>
        <v/>
      </c>
      <c r="U145" t="str">
        <f t="shared" si="9"/>
        <v/>
      </c>
      <c r="V145" t="str">
        <f t="shared" si="10"/>
        <v/>
      </c>
      <c r="W145" t="str">
        <f t="shared" si="11"/>
        <v/>
      </c>
    </row>
    <row r="146" spans="1:23" x14ac:dyDescent="0.25">
      <c r="A146">
        <v>145</v>
      </c>
      <c r="B146" t="s">
        <v>488</v>
      </c>
      <c r="C146">
        <v>-13.0428328367802</v>
      </c>
      <c r="D146">
        <v>1082.3559320222</v>
      </c>
      <c r="E146">
        <v>-1.2050410083134001E-2</v>
      </c>
      <c r="F146">
        <v>0.99038539653713398</v>
      </c>
      <c r="G146">
        <v>-13.093509647531199</v>
      </c>
      <c r="H146">
        <v>2789.3644762338599</v>
      </c>
      <c r="I146">
        <v>-4.6940834584692703E-3</v>
      </c>
      <c r="J146">
        <v>0.99625467703570902</v>
      </c>
      <c r="K146">
        <v>-14.0529594714525</v>
      </c>
      <c r="L146">
        <v>1943.2143119627599</v>
      </c>
      <c r="M146">
        <v>-7.2318114296195304E-3</v>
      </c>
      <c r="N146">
        <v>0.99422989960888597</v>
      </c>
      <c r="O146">
        <v>-13.0788170622958</v>
      </c>
      <c r="P146">
        <v>1082.90536987265</v>
      </c>
      <c r="Q146">
        <v>-1.20775253555478E-2</v>
      </c>
      <c r="R146">
        <v>0.99036376325421804</v>
      </c>
      <c r="T146" t="str">
        <f t="shared" si="8"/>
        <v/>
      </c>
      <c r="U146" t="str">
        <f t="shared" si="9"/>
        <v/>
      </c>
      <c r="V146" t="str">
        <f t="shared" si="10"/>
        <v/>
      </c>
      <c r="W146" t="str">
        <f t="shared" si="11"/>
        <v/>
      </c>
    </row>
    <row r="147" spans="1:23" x14ac:dyDescent="0.25">
      <c r="A147">
        <v>146</v>
      </c>
      <c r="B147" t="s">
        <v>489</v>
      </c>
      <c r="C147">
        <v>-13.0428328367802</v>
      </c>
      <c r="D147">
        <v>1082.3559320222</v>
      </c>
      <c r="E147">
        <v>-1.2050410083134001E-2</v>
      </c>
      <c r="F147">
        <v>0.99038539653713398</v>
      </c>
      <c r="G147">
        <v>-13.0935096475311</v>
      </c>
      <c r="H147">
        <v>2789.3644762338099</v>
      </c>
      <c r="I147">
        <v>-4.6940834584693397E-3</v>
      </c>
      <c r="J147">
        <v>0.99625467703570803</v>
      </c>
      <c r="K147">
        <v>-14.0529594714525</v>
      </c>
      <c r="L147">
        <v>1943.2143119627599</v>
      </c>
      <c r="M147">
        <v>-7.2318114296195304E-3</v>
      </c>
      <c r="N147">
        <v>0.99422989960888597</v>
      </c>
      <c r="O147">
        <v>-13.0788170622958</v>
      </c>
      <c r="P147">
        <v>1082.90536987265</v>
      </c>
      <c r="Q147">
        <v>-1.20775253555478E-2</v>
      </c>
      <c r="R147">
        <v>0.99036376325421804</v>
      </c>
      <c r="T147" t="str">
        <f t="shared" si="8"/>
        <v/>
      </c>
      <c r="U147" t="str">
        <f t="shared" si="9"/>
        <v/>
      </c>
      <c r="V147" t="str">
        <f t="shared" si="10"/>
        <v/>
      </c>
      <c r="W147" t="str">
        <f t="shared" si="11"/>
        <v/>
      </c>
    </row>
    <row r="148" spans="1:23" x14ac:dyDescent="0.25">
      <c r="A148">
        <v>147</v>
      </c>
      <c r="B148" t="s">
        <v>490</v>
      </c>
      <c r="C148">
        <v>-13.0428328367802</v>
      </c>
      <c r="D148">
        <v>1082.3559320222</v>
      </c>
      <c r="E148">
        <v>-1.2050410083134001E-2</v>
      </c>
      <c r="F148">
        <v>0.99038539653713398</v>
      </c>
      <c r="G148">
        <v>-13.093509647531199</v>
      </c>
      <c r="H148">
        <v>2789.3644762338699</v>
      </c>
      <c r="I148">
        <v>-4.6940834584692503E-3</v>
      </c>
      <c r="J148">
        <v>0.99625467703570902</v>
      </c>
      <c r="K148">
        <v>-14.0529594714525</v>
      </c>
      <c r="L148">
        <v>1943.2143119627699</v>
      </c>
      <c r="M148">
        <v>-7.2318114296194801E-3</v>
      </c>
      <c r="N148">
        <v>0.99422989960888597</v>
      </c>
      <c r="O148">
        <v>-13.0788170622958</v>
      </c>
      <c r="P148">
        <v>1082.90536987266</v>
      </c>
      <c r="Q148">
        <v>-1.2077525355547699E-2</v>
      </c>
      <c r="R148">
        <v>0.99036376325421804</v>
      </c>
      <c r="T148" t="str">
        <f t="shared" si="8"/>
        <v/>
      </c>
      <c r="U148" t="str">
        <f t="shared" si="9"/>
        <v/>
      </c>
      <c r="V148" t="str">
        <f t="shared" si="10"/>
        <v/>
      </c>
      <c r="W148" t="str">
        <f t="shared" si="11"/>
        <v/>
      </c>
    </row>
    <row r="149" spans="1:23" x14ac:dyDescent="0.25">
      <c r="A149">
        <v>148</v>
      </c>
      <c r="B149" t="s">
        <v>491</v>
      </c>
      <c r="C149">
        <v>2.0195377785819599</v>
      </c>
      <c r="D149">
        <v>1.0513838189503399</v>
      </c>
      <c r="E149">
        <v>1.92083779698854</v>
      </c>
      <c r="F149">
        <v>5.4752159733739501E-2</v>
      </c>
      <c r="G149">
        <v>4.4802246605408502</v>
      </c>
      <c r="H149">
        <v>1.4403427819730601</v>
      </c>
      <c r="I149">
        <v>3.1105266861570202</v>
      </c>
      <c r="J149">
        <v>1.8675401998425099E-3</v>
      </c>
      <c r="K149">
        <v>-14.0529594714525</v>
      </c>
      <c r="L149">
        <v>1943.2143119627699</v>
      </c>
      <c r="M149">
        <v>-7.2318114296194896E-3</v>
      </c>
      <c r="N149">
        <v>0.99422989960888597</v>
      </c>
      <c r="O149">
        <v>1.9843076782406499</v>
      </c>
      <c r="P149">
        <v>1.0510210065074499</v>
      </c>
      <c r="Q149">
        <v>1.8879809879676199</v>
      </c>
      <c r="R149">
        <v>5.9028502828601802E-2</v>
      </c>
      <c r="T149" t="str">
        <f t="shared" si="8"/>
        <v>^</v>
      </c>
      <c r="U149" t="str">
        <f t="shared" si="9"/>
        <v>**</v>
      </c>
      <c r="V149" t="str">
        <f t="shared" si="10"/>
        <v/>
      </c>
      <c r="W149" t="str">
        <f t="shared" si="11"/>
        <v>^</v>
      </c>
    </row>
    <row r="150" spans="1:23" x14ac:dyDescent="0.25">
      <c r="A150">
        <v>149</v>
      </c>
      <c r="B150" t="s">
        <v>492</v>
      </c>
      <c r="C150">
        <v>-13.0411243306019</v>
      </c>
      <c r="D150">
        <v>1126.4500827407601</v>
      </c>
      <c r="E150">
        <v>-1.15771879556985E-2</v>
      </c>
      <c r="F150">
        <v>0.99076294681544097</v>
      </c>
      <c r="G150">
        <v>-13.2502189246313</v>
      </c>
      <c r="H150">
        <v>3956.1803405781602</v>
      </c>
      <c r="I150">
        <v>-3.3492454296698902E-3</v>
      </c>
      <c r="J150">
        <v>0.99732769377740205</v>
      </c>
      <c r="K150">
        <v>-14.0529594714525</v>
      </c>
      <c r="L150">
        <v>1943.2143119627799</v>
      </c>
      <c r="M150">
        <v>-7.2318114296194497E-3</v>
      </c>
      <c r="N150">
        <v>0.99422989960888597</v>
      </c>
      <c r="O150">
        <v>-13.080005124253599</v>
      </c>
      <c r="P150">
        <v>1127.0931203934399</v>
      </c>
      <c r="Q150">
        <v>-1.1605079374176101E-2</v>
      </c>
      <c r="R150">
        <v>0.99074069417818</v>
      </c>
      <c r="T150" t="str">
        <f t="shared" si="8"/>
        <v/>
      </c>
      <c r="U150" t="str">
        <f t="shared" si="9"/>
        <v/>
      </c>
      <c r="V150" t="str">
        <f t="shared" si="10"/>
        <v/>
      </c>
      <c r="W150" t="str">
        <f t="shared" si="11"/>
        <v/>
      </c>
    </row>
    <row r="151" spans="1:23" x14ac:dyDescent="0.25">
      <c r="A151">
        <v>150</v>
      </c>
      <c r="B151" t="s">
        <v>493</v>
      </c>
      <c r="C151">
        <v>-13.0411243306019</v>
      </c>
      <c r="D151">
        <v>1126.4500827407601</v>
      </c>
      <c r="E151">
        <v>-1.15771879556985E-2</v>
      </c>
      <c r="F151">
        <v>0.99076294681544097</v>
      </c>
      <c r="G151">
        <v>-13.2502189246313</v>
      </c>
      <c r="H151">
        <v>3956.1803405781602</v>
      </c>
      <c r="I151">
        <v>-3.3492454296698902E-3</v>
      </c>
      <c r="J151">
        <v>0.99732769377740205</v>
      </c>
      <c r="K151">
        <v>-14.0529594714525</v>
      </c>
      <c r="L151">
        <v>1943.2143119627699</v>
      </c>
      <c r="M151">
        <v>-7.2318114296194896E-3</v>
      </c>
      <c r="N151">
        <v>0.99422989960888597</v>
      </c>
      <c r="O151">
        <v>-13.080005124253599</v>
      </c>
      <c r="P151">
        <v>1127.0931203934399</v>
      </c>
      <c r="Q151">
        <v>-1.1605079374176101E-2</v>
      </c>
      <c r="R151">
        <v>0.99074069417818</v>
      </c>
      <c r="T151" t="str">
        <f t="shared" si="8"/>
        <v/>
      </c>
      <c r="U151" t="str">
        <f t="shared" si="9"/>
        <v/>
      </c>
      <c r="V151" t="str">
        <f t="shared" si="10"/>
        <v/>
      </c>
      <c r="W151" t="str">
        <f t="shared" si="11"/>
        <v/>
      </c>
    </row>
    <row r="152" spans="1:23" x14ac:dyDescent="0.25">
      <c r="A152">
        <v>151</v>
      </c>
      <c r="B152" t="s">
        <v>494</v>
      </c>
      <c r="C152">
        <v>2.10958324502726</v>
      </c>
      <c r="D152">
        <v>1.0559225397420899</v>
      </c>
      <c r="E152">
        <v>1.9978579541852799</v>
      </c>
      <c r="F152">
        <v>4.5732062134913098E-2</v>
      </c>
      <c r="G152">
        <v>21.8819180478954</v>
      </c>
      <c r="H152">
        <v>3956.1803401990301</v>
      </c>
      <c r="I152">
        <v>5.5310719346010704E-3</v>
      </c>
      <c r="J152">
        <v>0.99558686560036103</v>
      </c>
      <c r="K152">
        <v>-14.0529594714525</v>
      </c>
      <c r="L152">
        <v>1943.2143119627699</v>
      </c>
      <c r="M152">
        <v>-7.2318114296194896E-3</v>
      </c>
      <c r="N152">
        <v>0.99422989960888597</v>
      </c>
      <c r="O152">
        <v>2.07149177130536</v>
      </c>
      <c r="P152">
        <v>1.05548353574316</v>
      </c>
      <c r="Q152">
        <v>1.96259979540737</v>
      </c>
      <c r="R152">
        <v>4.9692694524032799E-2</v>
      </c>
      <c r="T152" t="str">
        <f t="shared" si="8"/>
        <v>*</v>
      </c>
      <c r="U152" t="str">
        <f t="shared" si="9"/>
        <v/>
      </c>
      <c r="V152" t="str">
        <f t="shared" si="10"/>
        <v/>
      </c>
      <c r="W152" t="str">
        <f t="shared" si="11"/>
        <v>*</v>
      </c>
    </row>
    <row r="153" spans="1:23" x14ac:dyDescent="0.25">
      <c r="A153">
        <v>152</v>
      </c>
      <c r="B153" t="s">
        <v>495</v>
      </c>
      <c r="C153">
        <v>-12.982891141323</v>
      </c>
      <c r="D153">
        <v>1178.4530888767299</v>
      </c>
      <c r="E153">
        <v>-1.1016892622936701E-2</v>
      </c>
      <c r="F153">
        <v>0.99120996927898397</v>
      </c>
      <c r="G153" t="s">
        <v>169</v>
      </c>
      <c r="H153" t="s">
        <v>169</v>
      </c>
      <c r="I153" t="s">
        <v>169</v>
      </c>
      <c r="J153" t="s">
        <v>169</v>
      </c>
      <c r="K153">
        <v>-14.0529594714525</v>
      </c>
      <c r="L153">
        <v>1943.2143119627699</v>
      </c>
      <c r="M153">
        <v>-7.2318114296195E-3</v>
      </c>
      <c r="N153">
        <v>0.99422989960888597</v>
      </c>
      <c r="O153">
        <v>-13.0242867799849</v>
      </c>
      <c r="P153">
        <v>1178.7863522341499</v>
      </c>
      <c r="Q153">
        <v>-1.10488951244643E-2</v>
      </c>
      <c r="R153">
        <v>0.99118443653113997</v>
      </c>
      <c r="T153" t="str">
        <f t="shared" si="8"/>
        <v/>
      </c>
      <c r="U153" t="str">
        <f t="shared" si="9"/>
        <v/>
      </c>
      <c r="V153" t="str">
        <f t="shared" si="10"/>
        <v/>
      </c>
      <c r="W153" t="str">
        <f t="shared" si="11"/>
        <v/>
      </c>
    </row>
    <row r="154" spans="1:23" x14ac:dyDescent="0.25">
      <c r="A154">
        <v>153</v>
      </c>
      <c r="B154" t="s">
        <v>496</v>
      </c>
      <c r="C154">
        <v>-12.982891141323</v>
      </c>
      <c r="D154">
        <v>1178.4530888767399</v>
      </c>
      <c r="E154">
        <v>-1.1016892622936701E-2</v>
      </c>
      <c r="F154">
        <v>0.99120996927898397</v>
      </c>
      <c r="G154" t="s">
        <v>169</v>
      </c>
      <c r="H154" t="s">
        <v>169</v>
      </c>
      <c r="I154" t="s">
        <v>169</v>
      </c>
      <c r="J154" t="s">
        <v>169</v>
      </c>
      <c r="K154">
        <v>-14.0529594714525</v>
      </c>
      <c r="L154">
        <v>1943.2143119627799</v>
      </c>
      <c r="M154">
        <v>-7.2318114296194601E-3</v>
      </c>
      <c r="N154">
        <v>0.99422989960888597</v>
      </c>
      <c r="O154">
        <v>-13.0242867799849</v>
      </c>
      <c r="P154">
        <v>1178.7863522341499</v>
      </c>
      <c r="Q154">
        <v>-1.10488951244643E-2</v>
      </c>
      <c r="R154">
        <v>0.99118443653113997</v>
      </c>
      <c r="T154" t="str">
        <f t="shared" si="8"/>
        <v/>
      </c>
      <c r="U154" t="str">
        <f t="shared" si="9"/>
        <v/>
      </c>
      <c r="V154" t="str">
        <f t="shared" si="10"/>
        <v/>
      </c>
      <c r="W154" t="str">
        <f t="shared" si="11"/>
        <v/>
      </c>
    </row>
    <row r="155" spans="1:23" x14ac:dyDescent="0.25">
      <c r="A155">
        <v>154</v>
      </c>
      <c r="B155" t="s">
        <v>497</v>
      </c>
      <c r="C155">
        <v>-12.982891141323</v>
      </c>
      <c r="D155">
        <v>1178.4530888767299</v>
      </c>
      <c r="E155">
        <v>-1.1016892622936701E-2</v>
      </c>
      <c r="F155">
        <v>0.99120996927898397</v>
      </c>
      <c r="G155" t="s">
        <v>169</v>
      </c>
      <c r="H155" t="s">
        <v>169</v>
      </c>
      <c r="I155" t="s">
        <v>169</v>
      </c>
      <c r="J155" t="s">
        <v>169</v>
      </c>
      <c r="K155">
        <v>-14.0529594714525</v>
      </c>
      <c r="L155">
        <v>1943.2143119627699</v>
      </c>
      <c r="M155">
        <v>-7.2318114296194801E-3</v>
      </c>
      <c r="N155">
        <v>0.99422989960888597</v>
      </c>
      <c r="O155">
        <v>-13.0242867799849</v>
      </c>
      <c r="P155">
        <v>1178.7863522341399</v>
      </c>
      <c r="Q155">
        <v>-1.10488951244643E-2</v>
      </c>
      <c r="R155">
        <v>0.99118443653113997</v>
      </c>
      <c r="T155" t="str">
        <f t="shared" si="8"/>
        <v/>
      </c>
      <c r="U155" t="str">
        <f t="shared" si="9"/>
        <v/>
      </c>
      <c r="V155" t="str">
        <f t="shared" si="10"/>
        <v/>
      </c>
      <c r="W155" t="str">
        <f t="shared" si="11"/>
        <v/>
      </c>
    </row>
    <row r="156" spans="1:23" x14ac:dyDescent="0.25">
      <c r="A156">
        <v>155</v>
      </c>
      <c r="B156" t="s">
        <v>498</v>
      </c>
      <c r="C156">
        <v>-12.982891141323</v>
      </c>
      <c r="D156">
        <v>1178.4530888767399</v>
      </c>
      <c r="E156">
        <v>-1.1016892622936701E-2</v>
      </c>
      <c r="F156">
        <v>0.99120996927898397</v>
      </c>
      <c r="G156" t="s">
        <v>169</v>
      </c>
      <c r="H156" t="s">
        <v>169</v>
      </c>
      <c r="I156" t="s">
        <v>169</v>
      </c>
      <c r="J156" t="s">
        <v>169</v>
      </c>
      <c r="K156">
        <v>-14.0529594714525</v>
      </c>
      <c r="L156">
        <v>1943.2143119627699</v>
      </c>
      <c r="M156">
        <v>-7.2318114296194801E-3</v>
      </c>
      <c r="N156">
        <v>0.99422989960888597</v>
      </c>
      <c r="O156">
        <v>-13.0242867799849</v>
      </c>
      <c r="P156">
        <v>1178.7863522341499</v>
      </c>
      <c r="Q156">
        <v>-1.1048895124464201E-2</v>
      </c>
      <c r="R156">
        <v>0.99118443653113997</v>
      </c>
      <c r="T156" t="str">
        <f t="shared" si="8"/>
        <v/>
      </c>
      <c r="U156" t="str">
        <f t="shared" si="9"/>
        <v/>
      </c>
      <c r="V156" t="str">
        <f t="shared" si="10"/>
        <v/>
      </c>
      <c r="W156" t="str">
        <f t="shared" si="11"/>
        <v/>
      </c>
    </row>
    <row r="157" spans="1:23" x14ac:dyDescent="0.25">
      <c r="A157">
        <v>156</v>
      </c>
      <c r="B157" t="s">
        <v>499</v>
      </c>
      <c r="C157">
        <v>-12.982891141323</v>
      </c>
      <c r="D157">
        <v>1178.4530888767399</v>
      </c>
      <c r="E157">
        <v>-1.1016892622936701E-2</v>
      </c>
      <c r="F157">
        <v>0.99120996927898397</v>
      </c>
      <c r="G157" t="s">
        <v>169</v>
      </c>
      <c r="H157" t="s">
        <v>169</v>
      </c>
      <c r="I157" t="s">
        <v>169</v>
      </c>
      <c r="J157" t="s">
        <v>169</v>
      </c>
      <c r="K157">
        <v>-14.0529594714525</v>
      </c>
      <c r="L157">
        <v>1943.2143119627799</v>
      </c>
      <c r="M157">
        <v>-7.2318114296194497E-3</v>
      </c>
      <c r="N157">
        <v>0.99422989960888597</v>
      </c>
      <c r="O157">
        <v>-13.0242867799849</v>
      </c>
      <c r="P157">
        <v>1178.7863522341499</v>
      </c>
      <c r="Q157">
        <v>-1.10488951244643E-2</v>
      </c>
      <c r="R157">
        <v>0.99118443653113997</v>
      </c>
      <c r="T157" t="str">
        <f t="shared" si="8"/>
        <v/>
      </c>
      <c r="U157" t="str">
        <f t="shared" si="9"/>
        <v/>
      </c>
      <c r="V157" t="str">
        <f t="shared" si="10"/>
        <v/>
      </c>
      <c r="W157" t="str">
        <f t="shared" si="11"/>
        <v/>
      </c>
    </row>
    <row r="158" spans="1:23" x14ac:dyDescent="0.25">
      <c r="A158">
        <v>157</v>
      </c>
      <c r="B158" t="s">
        <v>500</v>
      </c>
      <c r="C158">
        <v>2.2654245161283302</v>
      </c>
      <c r="D158">
        <v>1.0600093837217699</v>
      </c>
      <c r="E158">
        <v>2.1371740202659901</v>
      </c>
      <c r="F158">
        <v>3.2583840270841401E-2</v>
      </c>
      <c r="G158" t="s">
        <v>169</v>
      </c>
      <c r="H158" t="s">
        <v>169</v>
      </c>
      <c r="I158" t="s">
        <v>169</v>
      </c>
      <c r="J158" t="s">
        <v>169</v>
      </c>
      <c r="K158">
        <v>2.19603612951486</v>
      </c>
      <c r="L158">
        <v>1.0636665243701999</v>
      </c>
      <c r="M158">
        <v>2.0645908084915501</v>
      </c>
      <c r="N158">
        <v>3.8961733680556998E-2</v>
      </c>
      <c r="O158">
        <v>2.2244771924128801</v>
      </c>
      <c r="P158">
        <v>1.05960462400518</v>
      </c>
      <c r="Q158">
        <v>2.0993464373575801</v>
      </c>
      <c r="R158">
        <v>3.57863726634194E-2</v>
      </c>
      <c r="T158" t="str">
        <f t="shared" si="8"/>
        <v>*</v>
      </c>
      <c r="U158" t="str">
        <f t="shared" si="9"/>
        <v/>
      </c>
      <c r="V158" t="str">
        <f t="shared" si="10"/>
        <v>*</v>
      </c>
      <c r="W158" t="str">
        <f t="shared" si="11"/>
        <v>*</v>
      </c>
    </row>
    <row r="159" spans="1:23" x14ac:dyDescent="0.25">
      <c r="A159">
        <v>158</v>
      </c>
      <c r="B159" t="s">
        <v>501</v>
      </c>
      <c r="C159">
        <v>2.3753796912700502</v>
      </c>
      <c r="D159">
        <v>1.0664622387823</v>
      </c>
      <c r="E159">
        <v>2.2273453338416198</v>
      </c>
      <c r="F159">
        <v>2.5924202910584199E-2</v>
      </c>
      <c r="G159" t="s">
        <v>169</v>
      </c>
      <c r="H159" t="s">
        <v>169</v>
      </c>
      <c r="I159" t="s">
        <v>169</v>
      </c>
      <c r="J159" t="s">
        <v>169</v>
      </c>
      <c r="K159">
        <v>2.3184085765273501</v>
      </c>
      <c r="L159">
        <v>1.0698981175428299</v>
      </c>
      <c r="M159">
        <v>2.1669433177916999</v>
      </c>
      <c r="N159">
        <v>3.02391764138055E-2</v>
      </c>
      <c r="O159">
        <v>2.3384267543930699</v>
      </c>
      <c r="P159">
        <v>1.0660688820822899</v>
      </c>
      <c r="Q159">
        <v>2.1935043726495098</v>
      </c>
      <c r="R159">
        <v>2.8271059892764999E-2</v>
      </c>
      <c r="T159" t="str">
        <f t="shared" si="8"/>
        <v>*</v>
      </c>
      <c r="U159" t="str">
        <f t="shared" si="9"/>
        <v/>
      </c>
      <c r="V159" t="str">
        <f t="shared" si="10"/>
        <v>*</v>
      </c>
      <c r="W159" t="str">
        <f t="shared" si="11"/>
        <v>*</v>
      </c>
    </row>
    <row r="160" spans="1:23" x14ac:dyDescent="0.25">
      <c r="A160">
        <v>159</v>
      </c>
      <c r="B160" t="s">
        <v>502</v>
      </c>
      <c r="C160">
        <v>-12.977592636954</v>
      </c>
      <c r="D160">
        <v>1300.0270118368001</v>
      </c>
      <c r="E160">
        <v>-9.9825561459819905E-3</v>
      </c>
      <c r="F160">
        <v>0.99203520485786001</v>
      </c>
      <c r="G160" t="s">
        <v>169</v>
      </c>
      <c r="H160" t="s">
        <v>169</v>
      </c>
      <c r="I160" t="s">
        <v>169</v>
      </c>
      <c r="J160" t="s">
        <v>169</v>
      </c>
      <c r="K160">
        <v>-14.028952595824601</v>
      </c>
      <c r="L160">
        <v>2143.0363735749402</v>
      </c>
      <c r="M160">
        <v>-6.5462970058795499E-3</v>
      </c>
      <c r="N160">
        <v>0.99477684799410204</v>
      </c>
      <c r="O160">
        <v>-13.027832486775701</v>
      </c>
      <c r="P160">
        <v>1300.70524658773</v>
      </c>
      <c r="Q160">
        <v>-1.00159759645415E-2</v>
      </c>
      <c r="R160">
        <v>0.992008541033637</v>
      </c>
      <c r="T160" t="str">
        <f t="shared" si="8"/>
        <v/>
      </c>
      <c r="U160" t="str">
        <f t="shared" si="9"/>
        <v/>
      </c>
      <c r="V160" t="str">
        <f t="shared" si="10"/>
        <v/>
      </c>
      <c r="W160" t="str">
        <f t="shared" si="11"/>
        <v/>
      </c>
    </row>
    <row r="161" spans="1:23" x14ac:dyDescent="0.25">
      <c r="A161">
        <v>160</v>
      </c>
      <c r="B161" t="s">
        <v>503</v>
      </c>
      <c r="C161">
        <v>-12.977592636954</v>
      </c>
      <c r="D161">
        <v>1300.0270118367901</v>
      </c>
      <c r="E161">
        <v>-9.9825561459820408E-3</v>
      </c>
      <c r="F161">
        <v>0.99203520485786001</v>
      </c>
      <c r="G161" t="s">
        <v>169</v>
      </c>
      <c r="H161" t="s">
        <v>169</v>
      </c>
      <c r="I161" t="s">
        <v>169</v>
      </c>
      <c r="J161" t="s">
        <v>169</v>
      </c>
      <c r="K161">
        <v>-14.028952595824601</v>
      </c>
      <c r="L161">
        <v>2143.0363735749302</v>
      </c>
      <c r="M161">
        <v>-6.5462970058795499E-3</v>
      </c>
      <c r="N161">
        <v>0.99477684799410204</v>
      </c>
      <c r="O161">
        <v>-13.027832486775701</v>
      </c>
      <c r="P161">
        <v>1300.70524658773</v>
      </c>
      <c r="Q161">
        <v>-1.00159759645415E-2</v>
      </c>
      <c r="R161">
        <v>0.992008541033637</v>
      </c>
      <c r="T161" t="str">
        <f t="shared" si="8"/>
        <v/>
      </c>
      <c r="U161" t="str">
        <f t="shared" si="9"/>
        <v/>
      </c>
      <c r="V161" t="str">
        <f t="shared" si="10"/>
        <v/>
      </c>
      <c r="W161" t="str">
        <f t="shared" si="11"/>
        <v/>
      </c>
    </row>
    <row r="162" spans="1:23" x14ac:dyDescent="0.25">
      <c r="A162">
        <v>161</v>
      </c>
      <c r="B162" t="s">
        <v>504</v>
      </c>
      <c r="C162">
        <v>-12.977592636954</v>
      </c>
      <c r="D162">
        <v>1300.0270118367901</v>
      </c>
      <c r="E162">
        <v>-9.9825561459820408E-3</v>
      </c>
      <c r="F162">
        <v>0.99203520485786001</v>
      </c>
      <c r="G162" t="s">
        <v>169</v>
      </c>
      <c r="H162" t="s">
        <v>169</v>
      </c>
      <c r="I162" t="s">
        <v>169</v>
      </c>
      <c r="J162" t="s">
        <v>169</v>
      </c>
      <c r="K162">
        <v>-14.028952595824601</v>
      </c>
      <c r="L162">
        <v>2143.0363735749402</v>
      </c>
      <c r="M162">
        <v>-6.5462970058795499E-3</v>
      </c>
      <c r="N162">
        <v>0.99477684799410204</v>
      </c>
      <c r="O162">
        <v>-13.027832486775701</v>
      </c>
      <c r="P162">
        <v>1300.70524658771</v>
      </c>
      <c r="Q162">
        <v>-1.0015975964541599E-2</v>
      </c>
      <c r="R162">
        <v>0.992008541033637</v>
      </c>
      <c r="T162" t="str">
        <f t="shared" si="8"/>
        <v/>
      </c>
      <c r="U162" t="str">
        <f t="shared" si="9"/>
        <v/>
      </c>
      <c r="V162" t="str">
        <f t="shared" si="10"/>
        <v/>
      </c>
      <c r="W162" t="str">
        <f t="shared" si="11"/>
        <v/>
      </c>
    </row>
    <row r="163" spans="1:23" x14ac:dyDescent="0.25">
      <c r="A163">
        <v>162</v>
      </c>
      <c r="B163" t="s">
        <v>505</v>
      </c>
      <c r="C163">
        <v>-12.977592636954</v>
      </c>
      <c r="D163">
        <v>1300.0270118368001</v>
      </c>
      <c r="E163">
        <v>-9.9825561459819696E-3</v>
      </c>
      <c r="F163">
        <v>0.99203520485786001</v>
      </c>
      <c r="G163" t="s">
        <v>169</v>
      </c>
      <c r="H163" t="s">
        <v>169</v>
      </c>
      <c r="I163" t="s">
        <v>169</v>
      </c>
      <c r="J163" t="s">
        <v>169</v>
      </c>
      <c r="K163">
        <v>-14.028952595824601</v>
      </c>
      <c r="L163">
        <v>2143.0363735749402</v>
      </c>
      <c r="M163">
        <v>-6.5462970058795403E-3</v>
      </c>
      <c r="N163">
        <v>0.99477684799410204</v>
      </c>
      <c r="O163">
        <v>-13.027832486775701</v>
      </c>
      <c r="P163">
        <v>1300.70524658772</v>
      </c>
      <c r="Q163">
        <v>-1.00159759645415E-2</v>
      </c>
      <c r="R163">
        <v>0.992008541033637</v>
      </c>
      <c r="T163" t="str">
        <f t="shared" si="8"/>
        <v/>
      </c>
      <c r="U163" t="str">
        <f t="shared" si="9"/>
        <v/>
      </c>
      <c r="V163" t="str">
        <f t="shared" si="10"/>
        <v/>
      </c>
      <c r="W163" t="str">
        <f t="shared" si="11"/>
        <v/>
      </c>
    </row>
    <row r="164" spans="1:23" x14ac:dyDescent="0.25">
      <c r="A164">
        <v>163</v>
      </c>
      <c r="B164" t="s">
        <v>506</v>
      </c>
      <c r="C164">
        <v>-12.977592636954</v>
      </c>
      <c r="D164">
        <v>1300.0270118368001</v>
      </c>
      <c r="E164">
        <v>-9.9825561459819905E-3</v>
      </c>
      <c r="F164">
        <v>0.99203520485786001</v>
      </c>
      <c r="G164" t="s">
        <v>169</v>
      </c>
      <c r="H164" t="s">
        <v>169</v>
      </c>
      <c r="I164" t="s">
        <v>169</v>
      </c>
      <c r="J164" t="s">
        <v>169</v>
      </c>
      <c r="K164">
        <v>-14.028952595824601</v>
      </c>
      <c r="L164">
        <v>2143.0363735749402</v>
      </c>
      <c r="M164">
        <v>-6.5462970058795403E-3</v>
      </c>
      <c r="N164">
        <v>0.99477684799410204</v>
      </c>
      <c r="O164">
        <v>-13.027832486775701</v>
      </c>
      <c r="P164">
        <v>1300.70524658773</v>
      </c>
      <c r="Q164">
        <v>-1.00159759645415E-2</v>
      </c>
      <c r="R164">
        <v>0.992008541033637</v>
      </c>
      <c r="T164" t="str">
        <f t="shared" si="8"/>
        <v/>
      </c>
      <c r="U164" t="str">
        <f t="shared" si="9"/>
        <v/>
      </c>
      <c r="V164" t="str">
        <f t="shared" si="10"/>
        <v/>
      </c>
      <c r="W164" t="str">
        <f t="shared" si="11"/>
        <v/>
      </c>
    </row>
    <row r="165" spans="1:23" x14ac:dyDescent="0.25">
      <c r="A165">
        <v>164</v>
      </c>
      <c r="B165" t="s">
        <v>507</v>
      </c>
      <c r="C165">
        <v>-12.977592636954</v>
      </c>
      <c r="D165">
        <v>1300.0270118367901</v>
      </c>
      <c r="E165">
        <v>-9.9825561459820095E-3</v>
      </c>
      <c r="F165">
        <v>0.99203520485786001</v>
      </c>
      <c r="G165" t="s">
        <v>169</v>
      </c>
      <c r="H165" t="s">
        <v>169</v>
      </c>
      <c r="I165" t="s">
        <v>169</v>
      </c>
      <c r="J165" t="s">
        <v>169</v>
      </c>
      <c r="K165">
        <v>-14.028952595824601</v>
      </c>
      <c r="L165">
        <v>2143.0363735749402</v>
      </c>
      <c r="M165">
        <v>-6.5462970058795403E-3</v>
      </c>
      <c r="N165">
        <v>0.99477684799410204</v>
      </c>
      <c r="O165">
        <v>-13.027832486775701</v>
      </c>
      <c r="P165">
        <v>1300.70524658773</v>
      </c>
      <c r="Q165">
        <v>-1.00159759645415E-2</v>
      </c>
      <c r="R165">
        <v>0.992008541033637</v>
      </c>
      <c r="T165" t="str">
        <f t="shared" si="8"/>
        <v/>
      </c>
      <c r="U165" t="str">
        <f t="shared" si="9"/>
        <v/>
      </c>
      <c r="V165" t="str">
        <f t="shared" si="10"/>
        <v/>
      </c>
      <c r="W165" t="str">
        <f t="shared" si="11"/>
        <v/>
      </c>
    </row>
    <row r="166" spans="1:23" x14ac:dyDescent="0.25">
      <c r="A166">
        <v>165</v>
      </c>
      <c r="B166" t="s">
        <v>508</v>
      </c>
      <c r="C166">
        <v>-12.977592636954</v>
      </c>
      <c r="D166">
        <v>1300.0270118367901</v>
      </c>
      <c r="E166">
        <v>-9.9825561459820095E-3</v>
      </c>
      <c r="F166">
        <v>0.99203520485786001</v>
      </c>
      <c r="G166" t="s">
        <v>169</v>
      </c>
      <c r="H166" t="s">
        <v>169</v>
      </c>
      <c r="I166" t="s">
        <v>169</v>
      </c>
      <c r="J166" t="s">
        <v>169</v>
      </c>
      <c r="K166">
        <v>-14.028952595824601</v>
      </c>
      <c r="L166">
        <v>2143.0363735749302</v>
      </c>
      <c r="M166">
        <v>-6.5462970058795499E-3</v>
      </c>
      <c r="N166">
        <v>0.99477684799410204</v>
      </c>
      <c r="O166">
        <v>-13.027832486775701</v>
      </c>
      <c r="P166">
        <v>1300.70524658772</v>
      </c>
      <c r="Q166">
        <v>-1.00159759645415E-2</v>
      </c>
      <c r="R166">
        <v>0.992008541033637</v>
      </c>
      <c r="T166" t="str">
        <f t="shared" si="8"/>
        <v/>
      </c>
      <c r="U166" t="str">
        <f t="shared" si="9"/>
        <v/>
      </c>
      <c r="V166" t="str">
        <f t="shared" si="10"/>
        <v/>
      </c>
      <c r="W166" t="str">
        <f t="shared" si="11"/>
        <v/>
      </c>
    </row>
    <row r="167" spans="1:23" x14ac:dyDescent="0.25">
      <c r="A167">
        <v>166</v>
      </c>
      <c r="B167" t="s">
        <v>509</v>
      </c>
      <c r="C167">
        <v>-12.977592636954</v>
      </c>
      <c r="D167">
        <v>1300.0270118368001</v>
      </c>
      <c r="E167">
        <v>-9.9825561459819592E-3</v>
      </c>
      <c r="F167">
        <v>0.99203520485786001</v>
      </c>
      <c r="G167" t="s">
        <v>169</v>
      </c>
      <c r="H167" t="s">
        <v>169</v>
      </c>
      <c r="I167" t="s">
        <v>169</v>
      </c>
      <c r="J167" t="s">
        <v>169</v>
      </c>
      <c r="K167">
        <v>-14.028952595824601</v>
      </c>
      <c r="L167">
        <v>2143.0363735749302</v>
      </c>
      <c r="M167">
        <v>-6.5462970058795499E-3</v>
      </c>
      <c r="N167">
        <v>0.99477684799410204</v>
      </c>
      <c r="O167">
        <v>-13.027832486775701</v>
      </c>
      <c r="P167">
        <v>1300.70524658773</v>
      </c>
      <c r="Q167">
        <v>-1.00159759645415E-2</v>
      </c>
      <c r="R167">
        <v>0.992008541033637</v>
      </c>
      <c r="T167" t="str">
        <f t="shared" si="8"/>
        <v/>
      </c>
      <c r="U167" t="str">
        <f t="shared" si="9"/>
        <v/>
      </c>
      <c r="V167" t="str">
        <f t="shared" si="10"/>
        <v/>
      </c>
      <c r="W167" t="str">
        <f t="shared" si="11"/>
        <v/>
      </c>
    </row>
    <row r="168" spans="1:23" x14ac:dyDescent="0.25">
      <c r="A168">
        <v>167</v>
      </c>
      <c r="B168" t="s">
        <v>510</v>
      </c>
      <c r="C168">
        <v>-12.977592636954</v>
      </c>
      <c r="D168">
        <v>1300.0270118367901</v>
      </c>
      <c r="E168">
        <v>-9.9825561459820304E-3</v>
      </c>
      <c r="F168">
        <v>0.99203520485786001</v>
      </c>
      <c r="G168" t="s">
        <v>169</v>
      </c>
      <c r="H168" t="s">
        <v>169</v>
      </c>
      <c r="I168" t="s">
        <v>169</v>
      </c>
      <c r="J168" t="s">
        <v>169</v>
      </c>
      <c r="K168">
        <v>-14.028952595824601</v>
      </c>
      <c r="L168">
        <v>2143.0363735749402</v>
      </c>
      <c r="M168">
        <v>-6.5462970058795403E-3</v>
      </c>
      <c r="N168">
        <v>0.99477684799410204</v>
      </c>
      <c r="O168">
        <v>-13.027832486775701</v>
      </c>
      <c r="P168">
        <v>1300.70524658772</v>
      </c>
      <c r="Q168">
        <v>-1.00159759645415E-2</v>
      </c>
      <c r="R168">
        <v>0.992008541033637</v>
      </c>
      <c r="T168" t="str">
        <f t="shared" si="8"/>
        <v/>
      </c>
      <c r="U168" t="str">
        <f t="shared" si="9"/>
        <v/>
      </c>
      <c r="V168" t="str">
        <f t="shared" si="10"/>
        <v/>
      </c>
      <c r="W168" t="str">
        <f t="shared" si="11"/>
        <v/>
      </c>
    </row>
    <row r="169" spans="1:23" x14ac:dyDescent="0.25">
      <c r="A169">
        <v>168</v>
      </c>
      <c r="B169" t="s">
        <v>511</v>
      </c>
      <c r="C169">
        <v>-12.977592636954</v>
      </c>
      <c r="D169">
        <v>1300.0270118367901</v>
      </c>
      <c r="E169">
        <v>-9.9825561459820304E-3</v>
      </c>
      <c r="F169">
        <v>0.99203520485786001</v>
      </c>
      <c r="G169" t="s">
        <v>169</v>
      </c>
      <c r="H169" t="s">
        <v>169</v>
      </c>
      <c r="I169" t="s">
        <v>169</v>
      </c>
      <c r="J169" t="s">
        <v>169</v>
      </c>
      <c r="K169">
        <v>-14.028952595824601</v>
      </c>
      <c r="L169">
        <v>2143.0363735749402</v>
      </c>
      <c r="M169">
        <v>-6.5462970058795499E-3</v>
      </c>
      <c r="N169">
        <v>0.99477684799410204</v>
      </c>
      <c r="O169">
        <v>-13.027832486775701</v>
      </c>
      <c r="P169">
        <v>1300.70524658772</v>
      </c>
      <c r="Q169">
        <v>-1.0015975964541599E-2</v>
      </c>
      <c r="R169">
        <v>0.992008541033637</v>
      </c>
      <c r="T169" t="str">
        <f t="shared" si="8"/>
        <v/>
      </c>
      <c r="U169" t="str">
        <f t="shared" si="9"/>
        <v/>
      </c>
      <c r="V169" t="str">
        <f t="shared" si="10"/>
        <v/>
      </c>
      <c r="W169" t="str">
        <f t="shared" si="11"/>
        <v/>
      </c>
    </row>
    <row r="170" spans="1:23" x14ac:dyDescent="0.25">
      <c r="A170">
        <v>169</v>
      </c>
      <c r="B170" t="s">
        <v>512</v>
      </c>
      <c r="C170">
        <v>2.49403161629998</v>
      </c>
      <c r="D170">
        <v>1.0742986014749401</v>
      </c>
      <c r="E170">
        <v>2.3215441338896299</v>
      </c>
      <c r="F170">
        <v>2.0257495039439001E-2</v>
      </c>
      <c r="G170" t="s">
        <v>169</v>
      </c>
      <c r="H170" t="s">
        <v>169</v>
      </c>
      <c r="I170" t="s">
        <v>169</v>
      </c>
      <c r="J170" t="s">
        <v>169</v>
      </c>
      <c r="K170">
        <v>2.4430699154453901</v>
      </c>
      <c r="L170">
        <v>1.0777910178866199</v>
      </c>
      <c r="M170">
        <v>2.2667380548743701</v>
      </c>
      <c r="N170">
        <v>2.3406232237566601E-2</v>
      </c>
      <c r="O170">
        <v>2.44421123712215</v>
      </c>
      <c r="P170">
        <v>1.0739207013872401</v>
      </c>
      <c r="Q170">
        <v>2.2759699426269</v>
      </c>
      <c r="R170">
        <v>2.2847808671718799E-2</v>
      </c>
      <c r="T170" t="str">
        <f t="shared" si="8"/>
        <v>*</v>
      </c>
      <c r="U170" t="str">
        <f t="shared" si="9"/>
        <v/>
      </c>
      <c r="V170" t="str">
        <f t="shared" si="10"/>
        <v>*</v>
      </c>
      <c r="W170" t="str">
        <f t="shared" si="11"/>
        <v>*</v>
      </c>
    </row>
    <row r="171" spans="1:23" x14ac:dyDescent="0.25">
      <c r="A171">
        <v>170</v>
      </c>
      <c r="B171" t="s">
        <v>513</v>
      </c>
      <c r="C171">
        <v>-12.997934343871</v>
      </c>
      <c r="D171">
        <v>1377.3813128403001</v>
      </c>
      <c r="E171">
        <v>-9.4367000791291695E-3</v>
      </c>
      <c r="F171">
        <v>0.99247071445088997</v>
      </c>
      <c r="G171" t="s">
        <v>169</v>
      </c>
      <c r="H171" t="s">
        <v>169</v>
      </c>
      <c r="I171" t="s">
        <v>169</v>
      </c>
      <c r="J171" t="s">
        <v>169</v>
      </c>
      <c r="K171">
        <v>-14.044008643485</v>
      </c>
      <c r="L171">
        <v>2270.0957063165602</v>
      </c>
      <c r="M171">
        <v>-6.1865271161948704E-3</v>
      </c>
      <c r="N171">
        <v>0.99506389701569498</v>
      </c>
      <c r="O171">
        <v>-13.0382815795969</v>
      </c>
      <c r="P171">
        <v>1377.8464202099501</v>
      </c>
      <c r="Q171">
        <v>-9.4627974412491E-3</v>
      </c>
      <c r="R171">
        <v>0.992449892698266</v>
      </c>
      <c r="T171" t="str">
        <f t="shared" si="8"/>
        <v/>
      </c>
      <c r="U171" t="str">
        <f t="shared" si="9"/>
        <v/>
      </c>
      <c r="V171" t="str">
        <f t="shared" si="10"/>
        <v/>
      </c>
      <c r="W171" t="str">
        <f t="shared" si="11"/>
        <v/>
      </c>
    </row>
    <row r="172" spans="1:23" x14ac:dyDescent="0.25">
      <c r="A172">
        <v>171</v>
      </c>
      <c r="B172" t="s">
        <v>514</v>
      </c>
      <c r="C172">
        <v>-12.997934343871</v>
      </c>
      <c r="D172">
        <v>1377.3813128403001</v>
      </c>
      <c r="E172">
        <v>-9.4367000791291504E-3</v>
      </c>
      <c r="F172">
        <v>0.99247071445088997</v>
      </c>
      <c r="G172" t="s">
        <v>169</v>
      </c>
      <c r="H172" t="s">
        <v>169</v>
      </c>
      <c r="I172" t="s">
        <v>169</v>
      </c>
      <c r="J172" t="s">
        <v>169</v>
      </c>
      <c r="K172">
        <v>-14.044008643484901</v>
      </c>
      <c r="L172">
        <v>2270.0957063165602</v>
      </c>
      <c r="M172">
        <v>-6.18652711619486E-3</v>
      </c>
      <c r="N172">
        <v>0.99506389701569498</v>
      </c>
      <c r="O172">
        <v>-13.0382815795969</v>
      </c>
      <c r="P172">
        <v>1377.8464202099501</v>
      </c>
      <c r="Q172">
        <v>-9.4627974412490792E-3</v>
      </c>
      <c r="R172">
        <v>0.992449892698266</v>
      </c>
      <c r="T172" t="str">
        <f t="shared" si="8"/>
        <v/>
      </c>
      <c r="U172" t="str">
        <f t="shared" si="9"/>
        <v/>
      </c>
      <c r="V172" t="str">
        <f t="shared" si="10"/>
        <v/>
      </c>
      <c r="W172" t="str">
        <f t="shared" si="11"/>
        <v/>
      </c>
    </row>
    <row r="173" spans="1:23" x14ac:dyDescent="0.25">
      <c r="A173">
        <v>172</v>
      </c>
      <c r="B173" t="s">
        <v>515</v>
      </c>
      <c r="C173">
        <v>-12.997934343871099</v>
      </c>
      <c r="D173">
        <v>1377.3813128403101</v>
      </c>
      <c r="E173">
        <v>-9.4367000791290706E-3</v>
      </c>
      <c r="F173">
        <v>0.99247071445088997</v>
      </c>
      <c r="G173" t="s">
        <v>169</v>
      </c>
      <c r="H173" t="s">
        <v>169</v>
      </c>
      <c r="I173" t="s">
        <v>169</v>
      </c>
      <c r="J173" t="s">
        <v>169</v>
      </c>
      <c r="K173">
        <v>-14.044008643485</v>
      </c>
      <c r="L173">
        <v>2270.0957063165602</v>
      </c>
      <c r="M173">
        <v>-6.1865271161948704E-3</v>
      </c>
      <c r="N173">
        <v>0.99506389701569498</v>
      </c>
      <c r="O173">
        <v>-13.0382815795969</v>
      </c>
      <c r="P173">
        <v>1377.8464202099501</v>
      </c>
      <c r="Q173">
        <v>-9.4627974412490601E-3</v>
      </c>
      <c r="R173">
        <v>0.992449892698266</v>
      </c>
      <c r="T173" t="str">
        <f t="shared" si="8"/>
        <v/>
      </c>
      <c r="U173" t="str">
        <f t="shared" si="9"/>
        <v/>
      </c>
      <c r="V173" t="str">
        <f t="shared" si="10"/>
        <v/>
      </c>
      <c r="W173" t="str">
        <f t="shared" si="11"/>
        <v/>
      </c>
    </row>
    <row r="174" spans="1:23" x14ac:dyDescent="0.25">
      <c r="A174">
        <v>173</v>
      </c>
      <c r="B174" t="s">
        <v>516</v>
      </c>
      <c r="C174">
        <v>-12.997934343871</v>
      </c>
      <c r="D174">
        <v>1377.3813128403001</v>
      </c>
      <c r="E174">
        <v>-9.4367000791291608E-3</v>
      </c>
      <c r="F174">
        <v>0.99247071445088997</v>
      </c>
      <c r="G174" t="s">
        <v>169</v>
      </c>
      <c r="H174" t="s">
        <v>169</v>
      </c>
      <c r="I174" t="s">
        <v>169</v>
      </c>
      <c r="J174" t="s">
        <v>169</v>
      </c>
      <c r="K174">
        <v>-14.044008643484901</v>
      </c>
      <c r="L174">
        <v>2270.0957063165702</v>
      </c>
      <c r="M174">
        <v>-6.1865271161948496E-3</v>
      </c>
      <c r="N174">
        <v>0.99506389701569498</v>
      </c>
      <c r="O174">
        <v>-13.0382815795969</v>
      </c>
      <c r="P174">
        <v>1377.8464202099501</v>
      </c>
      <c r="Q174">
        <v>-9.4627974412490601E-3</v>
      </c>
      <c r="R174">
        <v>0.992449892698266</v>
      </c>
      <c r="T174" t="str">
        <f t="shared" si="8"/>
        <v/>
      </c>
      <c r="U174" t="str">
        <f t="shared" si="9"/>
        <v/>
      </c>
      <c r="V174" t="str">
        <f t="shared" si="10"/>
        <v/>
      </c>
      <c r="W174" t="str">
        <f t="shared" si="11"/>
        <v/>
      </c>
    </row>
    <row r="175" spans="1:23" x14ac:dyDescent="0.25">
      <c r="A175">
        <v>174</v>
      </c>
      <c r="B175" t="s">
        <v>517</v>
      </c>
      <c r="C175">
        <v>-12.997934343871099</v>
      </c>
      <c r="D175">
        <v>1377.3813128403101</v>
      </c>
      <c r="E175">
        <v>-9.4367000791290897E-3</v>
      </c>
      <c r="F175">
        <v>0.99247071445088997</v>
      </c>
      <c r="G175" t="s">
        <v>169</v>
      </c>
      <c r="H175" t="s">
        <v>169</v>
      </c>
      <c r="I175" t="s">
        <v>169</v>
      </c>
      <c r="J175" t="s">
        <v>169</v>
      </c>
      <c r="K175">
        <v>-14.044008643484901</v>
      </c>
      <c r="L175">
        <v>2270.0957063165602</v>
      </c>
      <c r="M175">
        <v>-6.1865271161948704E-3</v>
      </c>
      <c r="N175">
        <v>0.99506389701569498</v>
      </c>
      <c r="O175">
        <v>-13.0382815795969</v>
      </c>
      <c r="P175">
        <v>1377.8464202099501</v>
      </c>
      <c r="Q175">
        <v>-9.4627974412491E-3</v>
      </c>
      <c r="R175">
        <v>0.992449892698266</v>
      </c>
      <c r="T175" t="str">
        <f t="shared" si="8"/>
        <v/>
      </c>
      <c r="U175" t="str">
        <f t="shared" si="9"/>
        <v/>
      </c>
      <c r="V175" t="str">
        <f t="shared" si="10"/>
        <v/>
      </c>
      <c r="W175" t="str">
        <f t="shared" si="11"/>
        <v/>
      </c>
    </row>
    <row r="176" spans="1:23" x14ac:dyDescent="0.25">
      <c r="A176">
        <v>175</v>
      </c>
      <c r="B176" t="s">
        <v>518</v>
      </c>
      <c r="C176">
        <v>-12.997934343871</v>
      </c>
      <c r="D176">
        <v>1377.3813128403001</v>
      </c>
      <c r="E176">
        <v>-9.43670007912914E-3</v>
      </c>
      <c r="F176">
        <v>0.99247071445088997</v>
      </c>
      <c r="G176" t="s">
        <v>169</v>
      </c>
      <c r="H176" t="s">
        <v>169</v>
      </c>
      <c r="I176" t="s">
        <v>169</v>
      </c>
      <c r="J176" t="s">
        <v>169</v>
      </c>
      <c r="K176">
        <v>-14.044008643484901</v>
      </c>
      <c r="L176">
        <v>2270.0957063165602</v>
      </c>
      <c r="M176">
        <v>-6.18652711619486E-3</v>
      </c>
      <c r="N176">
        <v>0.99506389701569498</v>
      </c>
      <c r="O176">
        <v>-13.0382815795969</v>
      </c>
      <c r="P176">
        <v>1377.8464202099501</v>
      </c>
      <c r="Q176">
        <v>-9.4627974412491E-3</v>
      </c>
      <c r="R176">
        <v>0.992449892698266</v>
      </c>
      <c r="T176" t="str">
        <f t="shared" si="8"/>
        <v/>
      </c>
      <c r="U176" t="str">
        <f t="shared" si="9"/>
        <v/>
      </c>
      <c r="V176" t="str">
        <f t="shared" si="10"/>
        <v/>
      </c>
      <c r="W176" t="str">
        <f t="shared" si="11"/>
        <v/>
      </c>
    </row>
    <row r="177" spans="1:23" x14ac:dyDescent="0.25">
      <c r="A177">
        <v>176</v>
      </c>
      <c r="B177" t="s">
        <v>519</v>
      </c>
      <c r="C177">
        <v>-12.997934343871</v>
      </c>
      <c r="D177">
        <v>1377.3813128403001</v>
      </c>
      <c r="E177">
        <v>-9.4367000791291608E-3</v>
      </c>
      <c r="F177">
        <v>0.99247071445088997</v>
      </c>
      <c r="G177" t="s">
        <v>169</v>
      </c>
      <c r="H177" t="s">
        <v>169</v>
      </c>
      <c r="I177" t="s">
        <v>169</v>
      </c>
      <c r="J177" t="s">
        <v>169</v>
      </c>
      <c r="K177">
        <v>-14.044008643484901</v>
      </c>
      <c r="L177">
        <v>2270.0957063165702</v>
      </c>
      <c r="M177">
        <v>-6.1865271161948496E-3</v>
      </c>
      <c r="N177">
        <v>0.99506389701569498</v>
      </c>
      <c r="O177">
        <v>-13.0382815795969</v>
      </c>
      <c r="P177">
        <v>1377.8464202099501</v>
      </c>
      <c r="Q177">
        <v>-9.4627974412491E-3</v>
      </c>
      <c r="R177">
        <v>0.992449892698266</v>
      </c>
      <c r="T177" t="str">
        <f t="shared" si="8"/>
        <v/>
      </c>
      <c r="U177" t="str">
        <f t="shared" si="9"/>
        <v/>
      </c>
      <c r="V177" t="str">
        <f t="shared" si="10"/>
        <v/>
      </c>
      <c r="W177" t="str">
        <f t="shared" si="11"/>
        <v/>
      </c>
    </row>
    <row r="178" spans="1:23" x14ac:dyDescent="0.25">
      <c r="A178">
        <v>177</v>
      </c>
      <c r="B178" t="s">
        <v>520</v>
      </c>
      <c r="C178">
        <v>-12.997934343871099</v>
      </c>
      <c r="D178">
        <v>1377.3813128403101</v>
      </c>
      <c r="E178">
        <v>-9.4367000791290897E-3</v>
      </c>
      <c r="F178">
        <v>0.99247071445088997</v>
      </c>
      <c r="G178" t="s">
        <v>169</v>
      </c>
      <c r="H178" t="s">
        <v>169</v>
      </c>
      <c r="I178" t="s">
        <v>169</v>
      </c>
      <c r="J178" t="s">
        <v>169</v>
      </c>
      <c r="K178">
        <v>-14.044008643484901</v>
      </c>
      <c r="L178">
        <v>2270.0957063165602</v>
      </c>
      <c r="M178">
        <v>-6.18652711619486E-3</v>
      </c>
      <c r="N178">
        <v>0.99506389701569498</v>
      </c>
      <c r="O178">
        <v>-13.0382815795969</v>
      </c>
      <c r="P178">
        <v>1377.8464202099501</v>
      </c>
      <c r="Q178">
        <v>-9.4627974412490896E-3</v>
      </c>
      <c r="R178">
        <v>0.992449892698266</v>
      </c>
      <c r="T178" t="str">
        <f t="shared" si="8"/>
        <v/>
      </c>
      <c r="U178" t="str">
        <f t="shared" si="9"/>
        <v/>
      </c>
      <c r="V178" t="str">
        <f t="shared" si="10"/>
        <v/>
      </c>
      <c r="W178" t="str">
        <f t="shared" si="11"/>
        <v/>
      </c>
    </row>
    <row r="179" spans="1:23" x14ac:dyDescent="0.25">
      <c r="A179">
        <v>178</v>
      </c>
      <c r="B179" t="s">
        <v>521</v>
      </c>
      <c r="C179">
        <v>-12.997934343871099</v>
      </c>
      <c r="D179">
        <v>1377.3813128403001</v>
      </c>
      <c r="E179">
        <v>-9.4367000791291296E-3</v>
      </c>
      <c r="F179">
        <v>0.99247071445088997</v>
      </c>
      <c r="G179" t="s">
        <v>169</v>
      </c>
      <c r="H179" t="s">
        <v>169</v>
      </c>
      <c r="I179" t="s">
        <v>169</v>
      </c>
      <c r="J179" t="s">
        <v>169</v>
      </c>
      <c r="K179">
        <v>-14.044008643484901</v>
      </c>
      <c r="L179">
        <v>2270.0957063165602</v>
      </c>
      <c r="M179">
        <v>-6.18652711619486E-3</v>
      </c>
      <c r="N179">
        <v>0.99506389701569498</v>
      </c>
      <c r="O179">
        <v>-13.0382815795969</v>
      </c>
      <c r="P179">
        <v>1377.8464202099501</v>
      </c>
      <c r="Q179">
        <v>-9.4627974412491E-3</v>
      </c>
      <c r="R179">
        <v>0.992449892698266</v>
      </c>
      <c r="T179" t="str">
        <f t="shared" si="8"/>
        <v/>
      </c>
      <c r="U179" t="str">
        <f t="shared" si="9"/>
        <v/>
      </c>
      <c r="V179" t="str">
        <f t="shared" si="10"/>
        <v/>
      </c>
      <c r="W179" t="str">
        <f t="shared" si="11"/>
        <v/>
      </c>
    </row>
    <row r="180" spans="1:23" x14ac:dyDescent="0.25">
      <c r="A180">
        <v>179</v>
      </c>
      <c r="B180" t="s">
        <v>522</v>
      </c>
      <c r="C180">
        <v>2.6074112374623701</v>
      </c>
      <c r="D180">
        <v>1.08403624925417</v>
      </c>
      <c r="E180">
        <v>2.40528048693601</v>
      </c>
      <c r="F180">
        <v>1.61600572308973E-2</v>
      </c>
      <c r="G180" t="s">
        <v>169</v>
      </c>
      <c r="H180" t="s">
        <v>169</v>
      </c>
      <c r="I180" t="s">
        <v>169</v>
      </c>
      <c r="J180" t="s">
        <v>169</v>
      </c>
      <c r="K180">
        <v>2.5618605239151999</v>
      </c>
      <c r="L180">
        <v>1.08773605981738</v>
      </c>
      <c r="M180">
        <v>2.3552225751762799</v>
      </c>
      <c r="N180">
        <v>1.85116139755661E-2</v>
      </c>
      <c r="O180">
        <v>2.56763263479341</v>
      </c>
      <c r="P180">
        <v>1.08394220495673</v>
      </c>
      <c r="Q180">
        <v>2.3687910878015002</v>
      </c>
      <c r="R180">
        <v>1.78463308011594E-2</v>
      </c>
      <c r="T180" t="str">
        <f t="shared" si="8"/>
        <v>*</v>
      </c>
      <c r="U180" t="str">
        <f t="shared" si="9"/>
        <v/>
      </c>
      <c r="V180" t="str">
        <f t="shared" si="10"/>
        <v>*</v>
      </c>
      <c r="W180" t="str">
        <f t="shared" si="11"/>
        <v>*</v>
      </c>
    </row>
    <row r="181" spans="1:23" x14ac:dyDescent="0.25">
      <c r="A181">
        <v>180</v>
      </c>
      <c r="B181" t="s">
        <v>523</v>
      </c>
      <c r="C181">
        <v>-13.003219520351299</v>
      </c>
      <c r="D181">
        <v>1469.7578377621501</v>
      </c>
      <c r="E181">
        <v>-8.8471850166487107E-3</v>
      </c>
      <c r="F181">
        <v>0.99294105975580105</v>
      </c>
      <c r="G181" t="s">
        <v>169</v>
      </c>
      <c r="H181" t="s">
        <v>169</v>
      </c>
      <c r="I181" t="s">
        <v>169</v>
      </c>
      <c r="J181" t="s">
        <v>169</v>
      </c>
      <c r="K181">
        <v>-14.056570754129501</v>
      </c>
      <c r="L181">
        <v>2422.9217194115799</v>
      </c>
      <c r="M181">
        <v>-5.8014960374135598E-3</v>
      </c>
      <c r="N181">
        <v>0.99537110184828204</v>
      </c>
      <c r="O181">
        <v>-13.0367142072426</v>
      </c>
      <c r="P181">
        <v>1469.94636839535</v>
      </c>
      <c r="Q181">
        <v>-8.8688366375393596E-3</v>
      </c>
      <c r="R181">
        <v>0.99292378493951905</v>
      </c>
      <c r="T181" t="str">
        <f t="shared" si="8"/>
        <v/>
      </c>
      <c r="U181" t="str">
        <f t="shared" si="9"/>
        <v/>
      </c>
      <c r="V181" t="str">
        <f t="shared" si="10"/>
        <v/>
      </c>
      <c r="W181" t="str">
        <f t="shared" si="11"/>
        <v/>
      </c>
    </row>
    <row r="182" spans="1:23" x14ac:dyDescent="0.25">
      <c r="A182">
        <v>181</v>
      </c>
      <c r="B182" t="s">
        <v>524</v>
      </c>
      <c r="C182">
        <v>-13.003219520351299</v>
      </c>
      <c r="D182">
        <v>1469.7578377621401</v>
      </c>
      <c r="E182">
        <v>-8.8471850166487193E-3</v>
      </c>
      <c r="F182">
        <v>0.99294105975580105</v>
      </c>
      <c r="G182" t="s">
        <v>169</v>
      </c>
      <c r="H182" t="s">
        <v>169</v>
      </c>
      <c r="I182" t="s">
        <v>169</v>
      </c>
      <c r="J182" t="s">
        <v>169</v>
      </c>
      <c r="K182">
        <v>-14.0565707541296</v>
      </c>
      <c r="L182">
        <v>2422.92171941161</v>
      </c>
      <c r="M182">
        <v>-5.8014960374135104E-3</v>
      </c>
      <c r="N182">
        <v>0.99537110184828204</v>
      </c>
      <c r="O182">
        <v>-13.0367142072426</v>
      </c>
      <c r="P182">
        <v>1469.94636839533</v>
      </c>
      <c r="Q182">
        <v>-8.8688366375394394E-3</v>
      </c>
      <c r="R182">
        <v>0.99292378493951905</v>
      </c>
      <c r="T182" t="str">
        <f t="shared" si="8"/>
        <v/>
      </c>
      <c r="U182" t="str">
        <f t="shared" si="9"/>
        <v/>
      </c>
      <c r="V182" t="str">
        <f t="shared" si="10"/>
        <v/>
      </c>
      <c r="W182" t="str">
        <f t="shared" si="11"/>
        <v/>
      </c>
    </row>
    <row r="183" spans="1:23" x14ac:dyDescent="0.25">
      <c r="A183">
        <v>182</v>
      </c>
      <c r="B183" t="s">
        <v>525</v>
      </c>
      <c r="C183">
        <v>-13.003219520351299</v>
      </c>
      <c r="D183">
        <v>1469.7578377621501</v>
      </c>
      <c r="E183">
        <v>-8.8471850166487107E-3</v>
      </c>
      <c r="F183">
        <v>0.99294105975580105</v>
      </c>
      <c r="G183" t="s">
        <v>169</v>
      </c>
      <c r="H183" t="s">
        <v>169</v>
      </c>
      <c r="I183" t="s">
        <v>169</v>
      </c>
      <c r="J183" t="s">
        <v>169</v>
      </c>
      <c r="K183">
        <v>-14.0565707541296</v>
      </c>
      <c r="L183">
        <v>2422.9217194116</v>
      </c>
      <c r="M183">
        <v>-5.8014960374135104E-3</v>
      </c>
      <c r="N183">
        <v>0.99537110184828204</v>
      </c>
      <c r="O183">
        <v>-13.0367142072426</v>
      </c>
      <c r="P183">
        <v>1469.94636839533</v>
      </c>
      <c r="Q183">
        <v>-8.8688366375394307E-3</v>
      </c>
      <c r="R183">
        <v>0.99292378493951905</v>
      </c>
      <c r="T183" t="str">
        <f t="shared" si="8"/>
        <v/>
      </c>
      <c r="U183" t="str">
        <f t="shared" si="9"/>
        <v/>
      </c>
      <c r="V183" t="str">
        <f t="shared" si="10"/>
        <v/>
      </c>
      <c r="W183" t="str">
        <f t="shared" si="11"/>
        <v/>
      </c>
    </row>
    <row r="184" spans="1:23" x14ac:dyDescent="0.25">
      <c r="A184">
        <v>183</v>
      </c>
      <c r="B184" t="s">
        <v>526</v>
      </c>
      <c r="C184">
        <v>-13.003219520351299</v>
      </c>
      <c r="D184">
        <v>1469.7578377621401</v>
      </c>
      <c r="E184">
        <v>-8.8471850166487297E-3</v>
      </c>
      <c r="F184">
        <v>0.99294105975580105</v>
      </c>
      <c r="G184" t="s">
        <v>169</v>
      </c>
      <c r="H184" t="s">
        <v>169</v>
      </c>
      <c r="I184" t="s">
        <v>169</v>
      </c>
      <c r="J184" t="s">
        <v>169</v>
      </c>
      <c r="K184">
        <v>-14.0565707541296</v>
      </c>
      <c r="L184">
        <v>2422.9217194115899</v>
      </c>
      <c r="M184">
        <v>-5.8014960374135399E-3</v>
      </c>
      <c r="N184">
        <v>0.99537110184828204</v>
      </c>
      <c r="O184">
        <v>-13.0367142072426</v>
      </c>
      <c r="P184">
        <v>1469.94636839534</v>
      </c>
      <c r="Q184">
        <v>-8.8688366375393804E-3</v>
      </c>
      <c r="R184">
        <v>0.99292378493951905</v>
      </c>
      <c r="T184" t="str">
        <f t="shared" si="8"/>
        <v/>
      </c>
      <c r="U184" t="str">
        <f t="shared" si="9"/>
        <v/>
      </c>
      <c r="V184" t="str">
        <f t="shared" si="10"/>
        <v/>
      </c>
      <c r="W184" t="str">
        <f t="shared" si="11"/>
        <v/>
      </c>
    </row>
    <row r="185" spans="1:23" x14ac:dyDescent="0.25">
      <c r="A185">
        <v>184</v>
      </c>
      <c r="B185" t="s">
        <v>527</v>
      </c>
      <c r="C185">
        <v>-13.003219520351299</v>
      </c>
      <c r="D185">
        <v>1469.7578377621501</v>
      </c>
      <c r="E185">
        <v>-8.8471850166486794E-3</v>
      </c>
      <c r="F185">
        <v>0.99294105975580105</v>
      </c>
      <c r="G185" t="s">
        <v>169</v>
      </c>
      <c r="H185" t="s">
        <v>169</v>
      </c>
      <c r="I185" t="s">
        <v>169</v>
      </c>
      <c r="J185" t="s">
        <v>169</v>
      </c>
      <c r="K185">
        <v>-14.056570754129501</v>
      </c>
      <c r="L185">
        <v>2422.9217194115799</v>
      </c>
      <c r="M185">
        <v>-5.8014960374135598E-3</v>
      </c>
      <c r="N185">
        <v>0.99537110184828204</v>
      </c>
      <c r="O185">
        <v>-13.0367142072426</v>
      </c>
      <c r="P185">
        <v>1469.94636839535</v>
      </c>
      <c r="Q185">
        <v>-8.8688366375393492E-3</v>
      </c>
      <c r="R185">
        <v>0.99292378493951905</v>
      </c>
      <c r="T185" t="str">
        <f t="shared" si="8"/>
        <v/>
      </c>
      <c r="U185" t="str">
        <f t="shared" si="9"/>
        <v/>
      </c>
      <c r="V185" t="str">
        <f t="shared" si="10"/>
        <v/>
      </c>
      <c r="W185" t="str">
        <f t="shared" si="11"/>
        <v/>
      </c>
    </row>
    <row r="186" spans="1:23" x14ac:dyDescent="0.25">
      <c r="A186">
        <v>185</v>
      </c>
      <c r="B186" t="s">
        <v>528</v>
      </c>
      <c r="C186">
        <v>-13.003219520351299</v>
      </c>
      <c r="D186">
        <v>1469.7578377621401</v>
      </c>
      <c r="E186">
        <v>-8.8471850166487297E-3</v>
      </c>
      <c r="F186">
        <v>0.99294105975580105</v>
      </c>
      <c r="G186" t="s">
        <v>169</v>
      </c>
      <c r="H186" t="s">
        <v>169</v>
      </c>
      <c r="I186" t="s">
        <v>169</v>
      </c>
      <c r="J186" t="s">
        <v>169</v>
      </c>
      <c r="K186">
        <v>-14.0565707541296</v>
      </c>
      <c r="L186">
        <v>2422.92171941161</v>
      </c>
      <c r="M186">
        <v>-5.8014960374135104E-3</v>
      </c>
      <c r="N186">
        <v>0.99537110184828204</v>
      </c>
      <c r="O186">
        <v>-13.0367142072426</v>
      </c>
      <c r="P186">
        <v>1469.94636839535</v>
      </c>
      <c r="Q186">
        <v>-8.86883663753937E-3</v>
      </c>
      <c r="R186">
        <v>0.99292378493951905</v>
      </c>
      <c r="T186" t="str">
        <f t="shared" si="8"/>
        <v/>
      </c>
      <c r="U186" t="str">
        <f t="shared" si="9"/>
        <v/>
      </c>
      <c r="V186" t="str">
        <f t="shared" si="10"/>
        <v/>
      </c>
      <c r="W186" t="str">
        <f t="shared" si="11"/>
        <v/>
      </c>
    </row>
    <row r="187" spans="1:23" x14ac:dyDescent="0.25">
      <c r="A187">
        <v>186</v>
      </c>
      <c r="B187" t="s">
        <v>529</v>
      </c>
      <c r="C187">
        <v>-13.003219520351299</v>
      </c>
      <c r="D187">
        <v>1469.7578377621501</v>
      </c>
      <c r="E187">
        <v>-8.8471850166487107E-3</v>
      </c>
      <c r="F187">
        <v>0.99294105975580105</v>
      </c>
      <c r="G187" t="s">
        <v>169</v>
      </c>
      <c r="H187" t="s">
        <v>169</v>
      </c>
      <c r="I187" t="s">
        <v>169</v>
      </c>
      <c r="J187" t="s">
        <v>169</v>
      </c>
      <c r="K187">
        <v>-14.056570754129501</v>
      </c>
      <c r="L187">
        <v>2422.9217194115799</v>
      </c>
      <c r="M187">
        <v>-5.8014960374135598E-3</v>
      </c>
      <c r="N187">
        <v>0.99537110184828204</v>
      </c>
      <c r="O187">
        <v>-13.0367142072426</v>
      </c>
      <c r="P187">
        <v>1469.94636839535</v>
      </c>
      <c r="Q187">
        <v>-8.8688366375393492E-3</v>
      </c>
      <c r="R187">
        <v>0.99292378493951905</v>
      </c>
      <c r="T187" t="str">
        <f t="shared" si="8"/>
        <v/>
      </c>
      <c r="U187" t="str">
        <f t="shared" si="9"/>
        <v/>
      </c>
      <c r="V187" t="str">
        <f t="shared" si="10"/>
        <v/>
      </c>
      <c r="W187" t="str">
        <f t="shared" si="11"/>
        <v/>
      </c>
    </row>
    <row r="188" spans="1:23" x14ac:dyDescent="0.25">
      <c r="A188">
        <v>187</v>
      </c>
      <c r="B188" t="s">
        <v>530</v>
      </c>
      <c r="C188">
        <v>-13.0032195203512</v>
      </c>
      <c r="D188">
        <v>1469.7578377621401</v>
      </c>
      <c r="E188">
        <v>-8.8471850166487401E-3</v>
      </c>
      <c r="F188">
        <v>0.99294105975580105</v>
      </c>
      <c r="G188" t="s">
        <v>169</v>
      </c>
      <c r="H188" t="s">
        <v>169</v>
      </c>
      <c r="I188" t="s">
        <v>169</v>
      </c>
      <c r="J188" t="s">
        <v>169</v>
      </c>
      <c r="K188">
        <v>-14.056570754129501</v>
      </c>
      <c r="L188">
        <v>2422.9217194115799</v>
      </c>
      <c r="M188">
        <v>-5.8014960374135702E-3</v>
      </c>
      <c r="N188">
        <v>0.99537110184828204</v>
      </c>
      <c r="O188">
        <v>-13.0367142072426</v>
      </c>
      <c r="P188">
        <v>1469.94636839534</v>
      </c>
      <c r="Q188">
        <v>-8.8688366375393804E-3</v>
      </c>
      <c r="R188">
        <v>0.99292378493951905</v>
      </c>
      <c r="T188" t="str">
        <f t="shared" si="8"/>
        <v/>
      </c>
      <c r="U188" t="str">
        <f t="shared" si="9"/>
        <v/>
      </c>
      <c r="V188" t="str">
        <f t="shared" si="10"/>
        <v/>
      </c>
      <c r="W188" t="str">
        <f t="shared" si="11"/>
        <v/>
      </c>
    </row>
    <row r="189" spans="1:23" x14ac:dyDescent="0.25">
      <c r="A189">
        <v>188</v>
      </c>
      <c r="B189" t="s">
        <v>531</v>
      </c>
      <c r="C189">
        <v>-13.003219520351299</v>
      </c>
      <c r="D189">
        <v>1469.7578377621401</v>
      </c>
      <c r="E189">
        <v>-8.8471850166487297E-3</v>
      </c>
      <c r="F189">
        <v>0.99294105975580105</v>
      </c>
      <c r="G189" t="s">
        <v>169</v>
      </c>
      <c r="H189" t="s">
        <v>169</v>
      </c>
      <c r="I189" t="s">
        <v>169</v>
      </c>
      <c r="J189" t="s">
        <v>169</v>
      </c>
      <c r="K189">
        <v>-14.0565707541296</v>
      </c>
      <c r="L189">
        <v>2422.9217194116</v>
      </c>
      <c r="M189">
        <v>-5.8014960374135303E-3</v>
      </c>
      <c r="N189">
        <v>0.99537110184828204</v>
      </c>
      <c r="O189">
        <v>-13.0367142072426</v>
      </c>
      <c r="P189">
        <v>1469.94636839533</v>
      </c>
      <c r="Q189">
        <v>-8.8688366375394307E-3</v>
      </c>
      <c r="R189">
        <v>0.99292378493951905</v>
      </c>
      <c r="T189" t="str">
        <f t="shared" si="8"/>
        <v/>
      </c>
      <c r="U189" t="str">
        <f t="shared" si="9"/>
        <v/>
      </c>
      <c r="V189" t="str">
        <f t="shared" si="10"/>
        <v/>
      </c>
      <c r="W189" t="str">
        <f t="shared" si="11"/>
        <v/>
      </c>
    </row>
    <row r="190" spans="1:23" x14ac:dyDescent="0.25">
      <c r="A190">
        <v>189</v>
      </c>
      <c r="B190" t="s">
        <v>532</v>
      </c>
      <c r="C190">
        <v>-13.003219520351299</v>
      </c>
      <c r="D190">
        <v>1469.7578377621401</v>
      </c>
      <c r="E190">
        <v>-8.8471850166487107E-3</v>
      </c>
      <c r="F190">
        <v>0.99294105975580105</v>
      </c>
      <c r="G190" t="s">
        <v>169</v>
      </c>
      <c r="H190" t="s">
        <v>169</v>
      </c>
      <c r="I190" t="s">
        <v>169</v>
      </c>
      <c r="J190" t="s">
        <v>169</v>
      </c>
      <c r="K190">
        <v>-14.056570754129501</v>
      </c>
      <c r="L190">
        <v>2422.9217194115699</v>
      </c>
      <c r="M190">
        <v>-5.8014960374135798E-3</v>
      </c>
      <c r="N190">
        <v>0.99537110184828204</v>
      </c>
      <c r="O190">
        <v>-13.0367142072426</v>
      </c>
      <c r="P190">
        <v>1469.94636839535</v>
      </c>
      <c r="Q190">
        <v>-8.8688366375393596E-3</v>
      </c>
      <c r="R190">
        <v>0.99292378493951905</v>
      </c>
      <c r="T190" t="str">
        <f t="shared" si="8"/>
        <v/>
      </c>
      <c r="U190" t="str">
        <f t="shared" si="9"/>
        <v/>
      </c>
      <c r="V190" t="str">
        <f t="shared" si="10"/>
        <v/>
      </c>
      <c r="W190" t="str">
        <f t="shared" si="11"/>
        <v/>
      </c>
    </row>
    <row r="191" spans="1:23" x14ac:dyDescent="0.25">
      <c r="A191">
        <v>190</v>
      </c>
      <c r="B191" t="s">
        <v>533</v>
      </c>
      <c r="C191">
        <v>-13.0032195203512</v>
      </c>
      <c r="D191">
        <v>1469.7578377621401</v>
      </c>
      <c r="E191">
        <v>-8.8471850166487506E-3</v>
      </c>
      <c r="F191">
        <v>0.99294105975580105</v>
      </c>
      <c r="G191" t="s">
        <v>169</v>
      </c>
      <c r="H191" t="s">
        <v>169</v>
      </c>
      <c r="I191" t="s">
        <v>169</v>
      </c>
      <c r="J191" t="s">
        <v>169</v>
      </c>
      <c r="K191">
        <v>-14.0565707541296</v>
      </c>
      <c r="L191">
        <v>2422.9217194116</v>
      </c>
      <c r="M191">
        <v>-5.8014960374135199E-3</v>
      </c>
      <c r="N191">
        <v>0.99537110184828204</v>
      </c>
      <c r="O191">
        <v>-13.0367142072426</v>
      </c>
      <c r="P191">
        <v>1469.94636839533</v>
      </c>
      <c r="Q191">
        <v>-8.8688366375394498E-3</v>
      </c>
      <c r="R191">
        <v>0.99292378493951905</v>
      </c>
      <c r="T191" t="str">
        <f t="shared" si="8"/>
        <v/>
      </c>
      <c r="U191" t="str">
        <f t="shared" si="9"/>
        <v/>
      </c>
      <c r="V191" t="str">
        <f t="shared" si="10"/>
        <v/>
      </c>
      <c r="W191" t="str">
        <f t="shared" si="11"/>
        <v/>
      </c>
    </row>
    <row r="192" spans="1:23" x14ac:dyDescent="0.25">
      <c r="A192">
        <v>191</v>
      </c>
      <c r="B192" t="s">
        <v>534</v>
      </c>
      <c r="C192">
        <v>-13.003219520351299</v>
      </c>
      <c r="D192">
        <v>1469.7578377621401</v>
      </c>
      <c r="E192">
        <v>-8.8471850166487107E-3</v>
      </c>
      <c r="F192">
        <v>0.99294105975580105</v>
      </c>
      <c r="G192" t="s">
        <v>169</v>
      </c>
      <c r="H192" t="s">
        <v>169</v>
      </c>
      <c r="I192" t="s">
        <v>169</v>
      </c>
      <c r="J192" t="s">
        <v>169</v>
      </c>
      <c r="K192">
        <v>-14.0565707541296</v>
      </c>
      <c r="L192">
        <v>2422.9217194115899</v>
      </c>
      <c r="M192">
        <v>-5.8014960374135503E-3</v>
      </c>
      <c r="N192">
        <v>0.99537110184828204</v>
      </c>
      <c r="O192">
        <v>-13.0367142072426</v>
      </c>
      <c r="P192">
        <v>1469.94636839533</v>
      </c>
      <c r="Q192">
        <v>-8.8688366375394394E-3</v>
      </c>
      <c r="R192">
        <v>0.99292378493951905</v>
      </c>
      <c r="T192" t="str">
        <f t="shared" si="8"/>
        <v/>
      </c>
      <c r="U192" t="str">
        <f t="shared" si="9"/>
        <v/>
      </c>
      <c r="V192" t="str">
        <f t="shared" si="10"/>
        <v/>
      </c>
      <c r="W192" t="str">
        <f t="shared" si="11"/>
        <v/>
      </c>
    </row>
    <row r="193" spans="1:23" x14ac:dyDescent="0.25">
      <c r="A193">
        <v>192</v>
      </c>
      <c r="B193" t="s">
        <v>535</v>
      </c>
      <c r="C193">
        <v>2.7570626282036499</v>
      </c>
      <c r="D193">
        <v>1.0975273097648499</v>
      </c>
      <c r="E193">
        <v>2.5120674480476999</v>
      </c>
      <c r="F193">
        <v>1.2002614609856899E-2</v>
      </c>
      <c r="G193" t="s">
        <v>169</v>
      </c>
      <c r="H193" t="s">
        <v>169</v>
      </c>
      <c r="I193" t="s">
        <v>169</v>
      </c>
      <c r="J193" t="s">
        <v>169</v>
      </c>
      <c r="K193">
        <v>2.7046315814870199</v>
      </c>
      <c r="L193">
        <v>1.10117748617484</v>
      </c>
      <c r="M193">
        <v>2.4561268418973001</v>
      </c>
      <c r="N193">
        <v>1.4044357624928099E-2</v>
      </c>
      <c r="O193">
        <v>2.7239974431299401</v>
      </c>
      <c r="P193">
        <v>1.09759480349448</v>
      </c>
      <c r="Q193">
        <v>2.4817878459859499</v>
      </c>
      <c r="R193">
        <v>1.3072508049092799E-2</v>
      </c>
      <c r="T193" t="str">
        <f t="shared" si="8"/>
        <v>*</v>
      </c>
      <c r="U193" t="str">
        <f t="shared" si="9"/>
        <v/>
      </c>
      <c r="V193" t="str">
        <f t="shared" si="10"/>
        <v>*</v>
      </c>
      <c r="W193" t="str">
        <f t="shared" si="11"/>
        <v>*</v>
      </c>
    </row>
    <row r="194" spans="1:23" x14ac:dyDescent="0.25">
      <c r="A194">
        <v>193</v>
      </c>
      <c r="B194" t="s">
        <v>536</v>
      </c>
      <c r="C194">
        <v>-12.8846145324859</v>
      </c>
      <c r="D194">
        <v>1599.9696212866399</v>
      </c>
      <c r="E194">
        <v>-8.0530369833675692E-3</v>
      </c>
      <c r="F194">
        <v>0.99357467557202395</v>
      </c>
      <c r="G194" t="s">
        <v>169</v>
      </c>
      <c r="H194" t="s">
        <v>169</v>
      </c>
      <c r="I194" t="s">
        <v>169</v>
      </c>
      <c r="J194" t="s">
        <v>169</v>
      </c>
      <c r="K194">
        <v>-13.935040154915599</v>
      </c>
      <c r="L194">
        <v>2639.6157322763202</v>
      </c>
      <c r="M194">
        <v>-5.2791927190471797E-3</v>
      </c>
      <c r="N194">
        <v>0.99578783320140596</v>
      </c>
      <c r="O194">
        <v>-12.921425179215101</v>
      </c>
      <c r="P194">
        <v>1599.7057510649099</v>
      </c>
      <c r="Q194">
        <v>-8.0773762116023301E-3</v>
      </c>
      <c r="R194">
        <v>0.99355525630919195</v>
      </c>
      <c r="T194" t="str">
        <f t="shared" si="8"/>
        <v/>
      </c>
      <c r="U194" t="str">
        <f t="shared" si="9"/>
        <v/>
      </c>
      <c r="V194" t="str">
        <f t="shared" si="10"/>
        <v/>
      </c>
      <c r="W194" t="str">
        <f t="shared" si="11"/>
        <v/>
      </c>
    </row>
    <row r="195" spans="1:23" x14ac:dyDescent="0.25">
      <c r="A195">
        <v>194</v>
      </c>
      <c r="B195" t="s">
        <v>537</v>
      </c>
      <c r="C195">
        <v>-12.8846145324859</v>
      </c>
      <c r="D195">
        <v>1599.9696212866399</v>
      </c>
      <c r="E195">
        <v>-8.0530369833675397E-3</v>
      </c>
      <c r="F195">
        <v>0.99357467557202395</v>
      </c>
      <c r="G195" t="s">
        <v>169</v>
      </c>
      <c r="H195" t="s">
        <v>169</v>
      </c>
      <c r="I195" t="s">
        <v>169</v>
      </c>
      <c r="J195" t="s">
        <v>169</v>
      </c>
      <c r="K195">
        <v>-13.935040154915599</v>
      </c>
      <c r="L195">
        <v>2639.6157322763202</v>
      </c>
      <c r="M195">
        <v>-5.2791927190471797E-3</v>
      </c>
      <c r="N195">
        <v>0.99578783320140596</v>
      </c>
      <c r="O195">
        <v>-12.921425179215101</v>
      </c>
      <c r="P195">
        <v>1599.7057510649099</v>
      </c>
      <c r="Q195">
        <v>-8.0773762116023405E-3</v>
      </c>
      <c r="R195">
        <v>0.99355525630919195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538</v>
      </c>
      <c r="C196">
        <v>-12.8846145324859</v>
      </c>
      <c r="D196">
        <v>1599.9696212866399</v>
      </c>
      <c r="E196">
        <v>-8.0530369833675397E-3</v>
      </c>
      <c r="F196">
        <v>0.99357467557202395</v>
      </c>
      <c r="G196" t="s">
        <v>169</v>
      </c>
      <c r="H196" t="s">
        <v>169</v>
      </c>
      <c r="I196" t="s">
        <v>169</v>
      </c>
      <c r="J196" t="s">
        <v>169</v>
      </c>
      <c r="K196">
        <v>-13.935040154915599</v>
      </c>
      <c r="L196">
        <v>2639.6157322763302</v>
      </c>
      <c r="M196">
        <v>-5.2791927190471597E-3</v>
      </c>
      <c r="N196">
        <v>0.99578783320140596</v>
      </c>
      <c r="O196">
        <v>-12.921425179215101</v>
      </c>
      <c r="P196">
        <v>1599.7057510648999</v>
      </c>
      <c r="Q196">
        <v>-8.07737621160237E-3</v>
      </c>
      <c r="R196">
        <v>0.99355525630919195</v>
      </c>
      <c r="T196" t="str">
        <f t="shared" si="12"/>
        <v/>
      </c>
      <c r="U196" t="str">
        <f t="shared" si="13"/>
        <v/>
      </c>
      <c r="V196" t="str">
        <f t="shared" si="14"/>
        <v/>
      </c>
      <c r="W196" t="str">
        <f t="shared" si="15"/>
        <v/>
      </c>
    </row>
    <row r="197" spans="1:23" x14ac:dyDescent="0.25">
      <c r="A197">
        <v>196</v>
      </c>
      <c r="B197" t="s">
        <v>539</v>
      </c>
      <c r="C197">
        <v>-12.8846145324859</v>
      </c>
      <c r="D197">
        <v>1599.9696212866399</v>
      </c>
      <c r="E197">
        <v>-8.0530369833675501E-3</v>
      </c>
      <c r="F197">
        <v>0.99357467557202395</v>
      </c>
      <c r="G197" t="s">
        <v>169</v>
      </c>
      <c r="H197" t="s">
        <v>169</v>
      </c>
      <c r="I197" t="s">
        <v>169</v>
      </c>
      <c r="J197" t="s">
        <v>169</v>
      </c>
      <c r="K197">
        <v>-13.935040154915599</v>
      </c>
      <c r="L197">
        <v>2639.6157322763302</v>
      </c>
      <c r="M197">
        <v>-5.2791927190471702E-3</v>
      </c>
      <c r="N197">
        <v>0.99578783320140596</v>
      </c>
      <c r="O197">
        <v>-12.921425179215101</v>
      </c>
      <c r="P197">
        <v>1599.7057510648999</v>
      </c>
      <c r="Q197">
        <v>-8.0773762116023596E-3</v>
      </c>
      <c r="R197">
        <v>0.99355525630919195</v>
      </c>
      <c r="T197" t="str">
        <f t="shared" si="12"/>
        <v/>
      </c>
      <c r="U197" t="str">
        <f t="shared" si="13"/>
        <v/>
      </c>
      <c r="V197" t="str">
        <f t="shared" si="14"/>
        <v/>
      </c>
      <c r="W197" t="str">
        <f t="shared" si="15"/>
        <v/>
      </c>
    </row>
    <row r="198" spans="1:23" x14ac:dyDescent="0.25">
      <c r="A198">
        <v>197</v>
      </c>
      <c r="B198" t="s">
        <v>540</v>
      </c>
      <c r="C198">
        <v>-12.8846145324859</v>
      </c>
      <c r="D198">
        <v>1599.9696212866399</v>
      </c>
      <c r="E198">
        <v>-8.0530369833675397E-3</v>
      </c>
      <c r="F198">
        <v>0.99357467557202395</v>
      </c>
      <c r="G198" t="s">
        <v>169</v>
      </c>
      <c r="H198" t="s">
        <v>169</v>
      </c>
      <c r="I198" t="s">
        <v>169</v>
      </c>
      <c r="J198" t="s">
        <v>169</v>
      </c>
      <c r="K198">
        <v>-13.935040154915599</v>
      </c>
      <c r="L198">
        <v>2639.6157322763302</v>
      </c>
      <c r="M198">
        <v>-5.2791927190471702E-3</v>
      </c>
      <c r="N198">
        <v>0.99578783320140596</v>
      </c>
      <c r="O198">
        <v>-12.921425179215101</v>
      </c>
      <c r="P198">
        <v>1599.7057510648999</v>
      </c>
      <c r="Q198">
        <v>-8.0773762116023596E-3</v>
      </c>
      <c r="R198">
        <v>0.99355525630919195</v>
      </c>
      <c r="T198" t="str">
        <f t="shared" si="12"/>
        <v/>
      </c>
      <c r="U198" t="str">
        <f t="shared" si="13"/>
        <v/>
      </c>
      <c r="V198" t="str">
        <f t="shared" si="14"/>
        <v/>
      </c>
      <c r="W198" t="str">
        <f t="shared" si="15"/>
        <v/>
      </c>
    </row>
    <row r="199" spans="1:23" x14ac:dyDescent="0.25">
      <c r="A199">
        <v>198</v>
      </c>
      <c r="B199" t="s">
        <v>541</v>
      </c>
      <c r="C199">
        <v>-12.8846145324859</v>
      </c>
      <c r="D199">
        <v>1599.9696212866399</v>
      </c>
      <c r="E199">
        <v>-8.0530369833675692E-3</v>
      </c>
      <c r="F199">
        <v>0.99357467557202395</v>
      </c>
      <c r="G199" t="s">
        <v>169</v>
      </c>
      <c r="H199" t="s">
        <v>169</v>
      </c>
      <c r="I199" t="s">
        <v>169</v>
      </c>
      <c r="J199" t="s">
        <v>169</v>
      </c>
      <c r="K199">
        <v>-13.935040154915599</v>
      </c>
      <c r="L199">
        <v>2639.6157322763302</v>
      </c>
      <c r="M199">
        <v>-5.2791927190471597E-3</v>
      </c>
      <c r="N199">
        <v>0.99578783320140596</v>
      </c>
      <c r="O199">
        <v>-12.921425179215101</v>
      </c>
      <c r="P199">
        <v>1599.7057510648999</v>
      </c>
      <c r="Q199">
        <v>-8.07737621160237E-3</v>
      </c>
      <c r="R199">
        <v>0.99355525630919195</v>
      </c>
      <c r="T199" t="str">
        <f t="shared" si="12"/>
        <v/>
      </c>
      <c r="U199" t="str">
        <f t="shared" si="13"/>
        <v/>
      </c>
      <c r="V199" t="str">
        <f t="shared" si="14"/>
        <v/>
      </c>
      <c r="W199" t="str">
        <f t="shared" si="15"/>
        <v/>
      </c>
    </row>
    <row r="200" spans="1:23" x14ac:dyDescent="0.25">
      <c r="A200">
        <v>199</v>
      </c>
      <c r="B200" t="s">
        <v>542</v>
      </c>
      <c r="C200">
        <v>3.06595460329752</v>
      </c>
      <c r="D200">
        <v>1.11034619252779</v>
      </c>
      <c r="E200">
        <v>2.7612600681933599</v>
      </c>
      <c r="F200">
        <v>5.7578806091892398E-3</v>
      </c>
      <c r="G200" t="s">
        <v>169</v>
      </c>
      <c r="H200" t="s">
        <v>169</v>
      </c>
      <c r="I200" t="s">
        <v>169</v>
      </c>
      <c r="J200" t="s">
        <v>169</v>
      </c>
      <c r="K200">
        <v>3.0175502121580702</v>
      </c>
      <c r="L200">
        <v>1.1139005163484501</v>
      </c>
      <c r="M200">
        <v>2.7089943562016501</v>
      </c>
      <c r="N200">
        <v>6.74874877529099E-3</v>
      </c>
      <c r="O200">
        <v>3.03009683020217</v>
      </c>
      <c r="P200">
        <v>1.1108347486672401</v>
      </c>
      <c r="Q200">
        <v>2.7277656139561901</v>
      </c>
      <c r="R200">
        <v>6.3764898238476602E-3</v>
      </c>
      <c r="T200" t="str">
        <f t="shared" si="12"/>
        <v>**</v>
      </c>
      <c r="U200" t="str">
        <f t="shared" si="13"/>
        <v/>
      </c>
      <c r="V200" t="str">
        <f t="shared" si="14"/>
        <v>**</v>
      </c>
      <c r="W200" t="str">
        <f t="shared" si="15"/>
        <v>**</v>
      </c>
    </row>
    <row r="201" spans="1:23" x14ac:dyDescent="0.25">
      <c r="A201">
        <v>200</v>
      </c>
      <c r="B201" t="s">
        <v>543</v>
      </c>
      <c r="C201">
        <v>-12.945540891296901</v>
      </c>
      <c r="D201">
        <v>1754.77683193145</v>
      </c>
      <c r="E201">
        <v>-7.3773146851089898E-3</v>
      </c>
      <c r="F201">
        <v>0.99411380790505899</v>
      </c>
      <c r="G201" t="s">
        <v>169</v>
      </c>
      <c r="H201" t="s">
        <v>169</v>
      </c>
      <c r="I201" t="s">
        <v>169</v>
      </c>
      <c r="J201" t="s">
        <v>169</v>
      </c>
      <c r="K201">
        <v>-14.006561518155401</v>
      </c>
      <c r="L201">
        <v>2895.4724128416401</v>
      </c>
      <c r="M201">
        <v>-4.8374011287537298E-3</v>
      </c>
      <c r="N201">
        <v>0.99614032737797498</v>
      </c>
      <c r="O201">
        <v>-12.982603131028</v>
      </c>
      <c r="P201">
        <v>1754.31989233236</v>
      </c>
      <c r="Q201">
        <v>-7.4003624924800296E-3</v>
      </c>
      <c r="R201">
        <v>0.99409541891737796</v>
      </c>
      <c r="T201" t="str">
        <f t="shared" si="12"/>
        <v/>
      </c>
      <c r="U201" t="str">
        <f t="shared" si="13"/>
        <v/>
      </c>
      <c r="V201" t="str">
        <f t="shared" si="14"/>
        <v/>
      </c>
      <c r="W201" t="str">
        <f t="shared" si="15"/>
        <v/>
      </c>
    </row>
    <row r="202" spans="1:23" x14ac:dyDescent="0.25">
      <c r="A202">
        <v>201</v>
      </c>
      <c r="B202" t="s">
        <v>544</v>
      </c>
      <c r="C202">
        <v>-12.945540891296901</v>
      </c>
      <c r="D202">
        <v>1754.77683193145</v>
      </c>
      <c r="E202">
        <v>-7.3773146851090201E-3</v>
      </c>
      <c r="F202">
        <v>0.99411380790505899</v>
      </c>
      <c r="G202" t="s">
        <v>169</v>
      </c>
      <c r="H202" t="s">
        <v>169</v>
      </c>
      <c r="I202" t="s">
        <v>169</v>
      </c>
      <c r="J202" t="s">
        <v>169</v>
      </c>
      <c r="K202">
        <v>-14.006561518155401</v>
      </c>
      <c r="L202">
        <v>2895.4724128416301</v>
      </c>
      <c r="M202">
        <v>-4.8374011287537402E-3</v>
      </c>
      <c r="N202">
        <v>0.99614032737797498</v>
      </c>
      <c r="O202">
        <v>-12.982603131028</v>
      </c>
      <c r="P202">
        <v>1754.31989233236</v>
      </c>
      <c r="Q202">
        <v>-7.4003624924800296E-3</v>
      </c>
      <c r="R202">
        <v>0.99409541891737796</v>
      </c>
      <c r="T202" t="str">
        <f t="shared" si="12"/>
        <v/>
      </c>
      <c r="U202" t="str">
        <f t="shared" si="13"/>
        <v/>
      </c>
      <c r="V202" t="str">
        <f t="shared" si="14"/>
        <v/>
      </c>
      <c r="W202" t="str">
        <f t="shared" si="15"/>
        <v/>
      </c>
    </row>
    <row r="203" spans="1:23" x14ac:dyDescent="0.25">
      <c r="A203">
        <v>202</v>
      </c>
      <c r="B203" t="s">
        <v>545</v>
      </c>
      <c r="C203">
        <v>-12.945540891296901</v>
      </c>
      <c r="D203">
        <v>1754.77683193145</v>
      </c>
      <c r="E203">
        <v>-7.3773146851090201E-3</v>
      </c>
      <c r="F203">
        <v>0.99411380790505899</v>
      </c>
      <c r="G203" t="s">
        <v>169</v>
      </c>
      <c r="H203" t="s">
        <v>169</v>
      </c>
      <c r="I203" t="s">
        <v>169</v>
      </c>
      <c r="J203" t="s">
        <v>169</v>
      </c>
      <c r="K203">
        <v>-14.006561518155401</v>
      </c>
      <c r="L203">
        <v>2895.4724128416501</v>
      </c>
      <c r="M203">
        <v>-4.8374011287537202E-3</v>
      </c>
      <c r="N203">
        <v>0.99614032737797498</v>
      </c>
      <c r="O203">
        <v>-12.982603131028</v>
      </c>
      <c r="P203">
        <v>1754.31989233236</v>
      </c>
      <c r="Q203">
        <v>-7.4003624924800296E-3</v>
      </c>
      <c r="R203">
        <v>0.99409541891737796</v>
      </c>
      <c r="T203" t="str">
        <f t="shared" si="12"/>
        <v/>
      </c>
      <c r="U203" t="str">
        <f t="shared" si="13"/>
        <v/>
      </c>
      <c r="V203" t="str">
        <f t="shared" si="14"/>
        <v/>
      </c>
      <c r="W203" t="str">
        <f t="shared" si="15"/>
        <v/>
      </c>
    </row>
    <row r="204" spans="1:23" x14ac:dyDescent="0.25">
      <c r="A204">
        <v>203</v>
      </c>
      <c r="B204" t="s">
        <v>546</v>
      </c>
      <c r="C204">
        <v>-12.945540891296901</v>
      </c>
      <c r="D204">
        <v>1754.77683193145</v>
      </c>
      <c r="E204">
        <v>-7.3773146851090002E-3</v>
      </c>
      <c r="F204">
        <v>0.99411380790505899</v>
      </c>
      <c r="G204" t="s">
        <v>169</v>
      </c>
      <c r="H204" t="s">
        <v>169</v>
      </c>
      <c r="I204" t="s">
        <v>169</v>
      </c>
      <c r="J204" t="s">
        <v>169</v>
      </c>
      <c r="K204">
        <v>-14.0065615181555</v>
      </c>
      <c r="L204">
        <v>2895.4724128416501</v>
      </c>
      <c r="M204">
        <v>-4.8374011287537202E-3</v>
      </c>
      <c r="N204">
        <v>0.99614032737797498</v>
      </c>
      <c r="O204">
        <v>-12.982603131028</v>
      </c>
      <c r="P204">
        <v>1754.31989233238</v>
      </c>
      <c r="Q204">
        <v>-7.4003624924799801E-3</v>
      </c>
      <c r="R204">
        <v>0.99409541891737796</v>
      </c>
      <c r="T204" t="str">
        <f t="shared" si="12"/>
        <v/>
      </c>
      <c r="U204" t="str">
        <f t="shared" si="13"/>
        <v/>
      </c>
      <c r="V204" t="str">
        <f t="shared" si="14"/>
        <v/>
      </c>
      <c r="W204" t="str">
        <f t="shared" si="15"/>
        <v/>
      </c>
    </row>
    <row r="205" spans="1:23" x14ac:dyDescent="0.25">
      <c r="A205">
        <v>204</v>
      </c>
      <c r="B205" t="s">
        <v>547</v>
      </c>
      <c r="C205">
        <v>-12.945540891296901</v>
      </c>
      <c r="D205">
        <v>1754.77683193145</v>
      </c>
      <c r="E205">
        <v>-7.3773146851089898E-3</v>
      </c>
      <c r="F205">
        <v>0.99411380790505899</v>
      </c>
      <c r="G205" t="s">
        <v>169</v>
      </c>
      <c r="H205" t="s">
        <v>169</v>
      </c>
      <c r="I205" t="s">
        <v>169</v>
      </c>
      <c r="J205" t="s">
        <v>169</v>
      </c>
      <c r="K205">
        <v>-14.006561518155401</v>
      </c>
      <c r="L205">
        <v>2895.4724128416401</v>
      </c>
      <c r="M205">
        <v>-4.8374011287537298E-3</v>
      </c>
      <c r="N205">
        <v>0.99614032737797498</v>
      </c>
      <c r="O205">
        <v>-12.982603131028</v>
      </c>
      <c r="P205">
        <v>1754.31989233236</v>
      </c>
      <c r="Q205">
        <v>-7.40036249248004E-3</v>
      </c>
      <c r="R205">
        <v>0.99409541891737796</v>
      </c>
      <c r="T205" t="str">
        <f t="shared" si="12"/>
        <v/>
      </c>
      <c r="U205" t="str">
        <f t="shared" si="13"/>
        <v/>
      </c>
      <c r="V205" t="str">
        <f t="shared" si="14"/>
        <v/>
      </c>
      <c r="W205" t="str">
        <f t="shared" si="15"/>
        <v/>
      </c>
    </row>
    <row r="206" spans="1:23" x14ac:dyDescent="0.25">
      <c r="A206">
        <v>205</v>
      </c>
      <c r="B206" t="s">
        <v>548</v>
      </c>
      <c r="C206">
        <v>3.2303781039395001</v>
      </c>
      <c r="D206">
        <v>1.13378235309886</v>
      </c>
      <c r="E206">
        <v>2.84920478353735</v>
      </c>
      <c r="F206">
        <v>4.3828659789272697E-3</v>
      </c>
      <c r="G206" t="s">
        <v>169</v>
      </c>
      <c r="H206" t="s">
        <v>169</v>
      </c>
      <c r="I206" t="s">
        <v>169</v>
      </c>
      <c r="J206" t="s">
        <v>169</v>
      </c>
      <c r="K206">
        <v>3.16999087971561</v>
      </c>
      <c r="L206">
        <v>1.13635593960338</v>
      </c>
      <c r="M206">
        <v>2.7896108685998802</v>
      </c>
      <c r="N206">
        <v>5.2771425064652901E-3</v>
      </c>
      <c r="O206">
        <v>3.1943930024451701</v>
      </c>
      <c r="P206">
        <v>1.1343942216088001</v>
      </c>
      <c r="Q206">
        <v>2.8159461160819999</v>
      </c>
      <c r="R206">
        <v>4.8633822840360996E-3</v>
      </c>
      <c r="T206" t="str">
        <f t="shared" si="12"/>
        <v>**</v>
      </c>
      <c r="U206" t="str">
        <f t="shared" si="13"/>
        <v/>
      </c>
      <c r="V206" t="str">
        <f t="shared" si="14"/>
        <v>**</v>
      </c>
      <c r="W206" t="str">
        <f t="shared" si="15"/>
        <v>**</v>
      </c>
    </row>
    <row r="207" spans="1:23" x14ac:dyDescent="0.25">
      <c r="A207">
        <v>206</v>
      </c>
      <c r="B207" t="s">
        <v>549</v>
      </c>
      <c r="C207">
        <v>-12.8825446639067</v>
      </c>
      <c r="D207">
        <v>1958.9146870294401</v>
      </c>
      <c r="E207">
        <v>-6.5763684091021497E-3</v>
      </c>
      <c r="F207">
        <v>0.99475285500221799</v>
      </c>
      <c r="G207" t="s">
        <v>169</v>
      </c>
      <c r="H207" t="s">
        <v>169</v>
      </c>
      <c r="I207" t="s">
        <v>169</v>
      </c>
      <c r="J207" t="s">
        <v>169</v>
      </c>
      <c r="K207">
        <v>-13.9627023312876</v>
      </c>
      <c r="L207">
        <v>3231.4930424597401</v>
      </c>
      <c r="M207">
        <v>-4.3208207933071998E-3</v>
      </c>
      <c r="N207">
        <v>0.99655249452622396</v>
      </c>
      <c r="O207">
        <v>-12.9272210363008</v>
      </c>
      <c r="P207">
        <v>1958.2132523110499</v>
      </c>
      <c r="Q207">
        <v>-6.6015389391550199E-3</v>
      </c>
      <c r="R207">
        <v>0.994732772260846</v>
      </c>
      <c r="T207" t="str">
        <f t="shared" si="12"/>
        <v/>
      </c>
      <c r="U207" t="str">
        <f t="shared" si="13"/>
        <v/>
      </c>
      <c r="V207" t="str">
        <f t="shared" si="14"/>
        <v/>
      </c>
      <c r="W207" t="str">
        <f t="shared" si="15"/>
        <v/>
      </c>
    </row>
    <row r="208" spans="1:23" x14ac:dyDescent="0.25">
      <c r="A208">
        <v>207</v>
      </c>
      <c r="B208" t="s">
        <v>550</v>
      </c>
      <c r="C208">
        <v>-12.8825446639066</v>
      </c>
      <c r="D208">
        <v>1958.9146870294301</v>
      </c>
      <c r="E208">
        <v>-6.5763684091022E-3</v>
      </c>
      <c r="F208">
        <v>0.99475285500221799</v>
      </c>
      <c r="G208" t="s">
        <v>169</v>
      </c>
      <c r="H208" t="s">
        <v>169</v>
      </c>
      <c r="I208" t="s">
        <v>169</v>
      </c>
      <c r="J208" t="s">
        <v>169</v>
      </c>
      <c r="K208">
        <v>-13.9627023312876</v>
      </c>
      <c r="L208">
        <v>3231.4930424597201</v>
      </c>
      <c r="M208">
        <v>-4.3208207933072102E-3</v>
      </c>
      <c r="N208">
        <v>0.99655249452622396</v>
      </c>
      <c r="O208">
        <v>-12.9272210363008</v>
      </c>
      <c r="P208">
        <v>1958.2132523110499</v>
      </c>
      <c r="Q208">
        <v>-6.601538939155E-3</v>
      </c>
      <c r="R208">
        <v>0.994732772260846</v>
      </c>
      <c r="T208" t="str">
        <f t="shared" si="12"/>
        <v/>
      </c>
      <c r="U208" t="str">
        <f t="shared" si="13"/>
        <v/>
      </c>
      <c r="V208" t="str">
        <f t="shared" si="14"/>
        <v/>
      </c>
      <c r="W208" t="str">
        <f t="shared" si="15"/>
        <v/>
      </c>
    </row>
    <row r="209" spans="1:23" x14ac:dyDescent="0.25">
      <c r="A209">
        <v>208</v>
      </c>
      <c r="B209" t="s">
        <v>551</v>
      </c>
      <c r="C209">
        <v>3.5820931741834201</v>
      </c>
      <c r="D209">
        <v>1.17254429822337</v>
      </c>
      <c r="E209">
        <v>3.0549747072336499</v>
      </c>
      <c r="F209">
        <v>2.2507950284305499E-3</v>
      </c>
      <c r="G209" t="s">
        <v>169</v>
      </c>
      <c r="H209" t="s">
        <v>169</v>
      </c>
      <c r="I209" t="s">
        <v>169</v>
      </c>
      <c r="J209" t="s">
        <v>169</v>
      </c>
      <c r="K209">
        <v>3.5033367004196498</v>
      </c>
      <c r="L209">
        <v>1.1756045400692201</v>
      </c>
      <c r="M209">
        <v>2.9800299173847802</v>
      </c>
      <c r="N209">
        <v>2.8822023271795898E-3</v>
      </c>
      <c r="O209">
        <v>3.5402109881027801</v>
      </c>
      <c r="P209">
        <v>1.17387069253552</v>
      </c>
      <c r="Q209">
        <v>3.0158440879514998</v>
      </c>
      <c r="R209">
        <v>2.5626499305419301E-3</v>
      </c>
      <c r="T209" t="str">
        <f t="shared" si="12"/>
        <v>**</v>
      </c>
      <c r="U209" t="str">
        <f t="shared" si="13"/>
        <v/>
      </c>
      <c r="V209" t="str">
        <f t="shared" si="14"/>
        <v>**</v>
      </c>
      <c r="W209" t="str">
        <f t="shared" si="15"/>
        <v>**</v>
      </c>
    </row>
    <row r="210" spans="1:23" x14ac:dyDescent="0.25">
      <c r="A210">
        <v>209</v>
      </c>
      <c r="B210" t="s">
        <v>552</v>
      </c>
      <c r="C210">
        <v>4.1369781604968203</v>
      </c>
      <c r="D210">
        <v>1.2380321607867399</v>
      </c>
      <c r="E210">
        <v>3.3415756807705699</v>
      </c>
      <c r="F210">
        <v>8.3304302875264295E-4</v>
      </c>
      <c r="G210" t="s">
        <v>169</v>
      </c>
      <c r="H210" t="s">
        <v>169</v>
      </c>
      <c r="I210" t="s">
        <v>169</v>
      </c>
      <c r="J210" t="s">
        <v>169</v>
      </c>
      <c r="K210">
        <v>4.0595190840250401</v>
      </c>
      <c r="L210">
        <v>1.2409005894854299</v>
      </c>
      <c r="M210">
        <v>3.2714297329074702</v>
      </c>
      <c r="N210">
        <v>1.0700517603373001E-3</v>
      </c>
      <c r="O210">
        <v>4.110135490457</v>
      </c>
      <c r="P210">
        <v>1.2379972093348801</v>
      </c>
      <c r="Q210">
        <v>3.3199876861315198</v>
      </c>
      <c r="R210">
        <v>9.0021418750995904E-4</v>
      </c>
      <c r="T210" t="str">
        <f t="shared" si="12"/>
        <v>***</v>
      </c>
      <c r="U210" t="str">
        <f t="shared" si="13"/>
        <v/>
      </c>
      <c r="V210" t="str">
        <f t="shared" si="14"/>
        <v>**</v>
      </c>
      <c r="W210" t="str">
        <f t="shared" si="15"/>
        <v>***</v>
      </c>
    </row>
    <row r="211" spans="1:23" x14ac:dyDescent="0.25">
      <c r="A211">
        <v>210</v>
      </c>
      <c r="B211" t="s">
        <v>553</v>
      </c>
      <c r="C211">
        <v>4.8352096986906004</v>
      </c>
      <c r="D211">
        <v>1.43165179747948</v>
      </c>
      <c r="E211">
        <v>3.3773643194548399</v>
      </c>
      <c r="F211">
        <v>7.3184048228332698E-4</v>
      </c>
      <c r="G211" t="s">
        <v>169</v>
      </c>
      <c r="H211" t="s">
        <v>169</v>
      </c>
      <c r="I211" t="s">
        <v>169</v>
      </c>
      <c r="J211" t="s">
        <v>169</v>
      </c>
      <c r="K211">
        <v>4.7409579075830601</v>
      </c>
      <c r="L211">
        <v>1.43413209952249</v>
      </c>
      <c r="M211">
        <v>3.30580279819524</v>
      </c>
      <c r="N211">
        <v>9.4704714991977301E-4</v>
      </c>
      <c r="O211">
        <v>4.81506006576664</v>
      </c>
      <c r="P211">
        <v>1.43160021830588</v>
      </c>
      <c r="Q211">
        <v>3.3634111005268399</v>
      </c>
      <c r="R211">
        <v>7.69856269771085E-4</v>
      </c>
      <c r="T211" t="str">
        <f t="shared" si="12"/>
        <v>***</v>
      </c>
      <c r="U211" t="str">
        <f t="shared" si="13"/>
        <v/>
      </c>
      <c r="V211" t="str">
        <f t="shared" si="14"/>
        <v>***</v>
      </c>
      <c r="W211" t="str">
        <f t="shared" si="15"/>
        <v>***</v>
      </c>
    </row>
    <row r="212" spans="1:23" x14ac:dyDescent="0.25">
      <c r="A212">
        <v>211</v>
      </c>
      <c r="B212" t="s">
        <v>554</v>
      </c>
      <c r="C212">
        <v>-12.7141519242657</v>
      </c>
      <c r="D212">
        <v>3956.1803403731301</v>
      </c>
      <c r="E212">
        <v>-3.2137442761435201E-3</v>
      </c>
      <c r="F212">
        <v>0.99743580747359195</v>
      </c>
      <c r="G212" t="s">
        <v>169</v>
      </c>
      <c r="H212" t="s">
        <v>169</v>
      </c>
      <c r="I212" t="s">
        <v>169</v>
      </c>
      <c r="J212" t="s">
        <v>169</v>
      </c>
      <c r="K212">
        <v>-13.828830543845401</v>
      </c>
      <c r="L212">
        <v>6522.6386104562398</v>
      </c>
      <c r="M212">
        <v>-2.12012827472563E-3</v>
      </c>
      <c r="N212">
        <v>0.99830838364996199</v>
      </c>
      <c r="O212">
        <v>-12.7354669813349</v>
      </c>
      <c r="P212">
        <v>3956.18034036066</v>
      </c>
      <c r="Q212">
        <v>-3.2191320631692502E-3</v>
      </c>
      <c r="R212">
        <v>0.99743150866374397</v>
      </c>
      <c r="T212" t="str">
        <f t="shared" si="12"/>
        <v/>
      </c>
      <c r="U212" t="str">
        <f t="shared" si="13"/>
        <v/>
      </c>
      <c r="V212" t="str">
        <f t="shared" si="14"/>
        <v/>
      </c>
      <c r="W212" t="str">
        <f t="shared" si="15"/>
        <v/>
      </c>
    </row>
    <row r="213" spans="1:23" x14ac:dyDescent="0.25">
      <c r="A213">
        <v>212</v>
      </c>
      <c r="B213" t="s">
        <v>555</v>
      </c>
      <c r="C213">
        <v>-12.7141519242657</v>
      </c>
      <c r="D213">
        <v>3956.1803403731301</v>
      </c>
      <c r="E213">
        <v>-3.2137442761435201E-3</v>
      </c>
      <c r="F213">
        <v>0.99743580747359195</v>
      </c>
      <c r="G213" t="s">
        <v>169</v>
      </c>
      <c r="H213" t="s">
        <v>169</v>
      </c>
      <c r="I213" t="s">
        <v>169</v>
      </c>
      <c r="J213" t="s">
        <v>169</v>
      </c>
      <c r="K213">
        <v>-13.828830543845401</v>
      </c>
      <c r="L213">
        <v>6522.6386104562398</v>
      </c>
      <c r="M213">
        <v>-2.12012827472563E-3</v>
      </c>
      <c r="N213">
        <v>0.99830838364996199</v>
      </c>
      <c r="O213">
        <v>-12.7354669813349</v>
      </c>
      <c r="P213">
        <v>3956.18034036068</v>
      </c>
      <c r="Q213">
        <v>-3.2191320631692398E-3</v>
      </c>
      <c r="R213">
        <v>0.99743150866374397</v>
      </c>
      <c r="T213" t="str">
        <f t="shared" si="12"/>
        <v/>
      </c>
      <c r="U213" t="str">
        <f t="shared" si="13"/>
        <v/>
      </c>
      <c r="V213" t="str">
        <f t="shared" si="14"/>
        <v/>
      </c>
      <c r="W213" t="str">
        <f t="shared" si="15"/>
        <v/>
      </c>
    </row>
    <row r="214" spans="1:23" x14ac:dyDescent="0.25">
      <c r="A214">
        <v>213</v>
      </c>
      <c r="B214" t="s">
        <v>556</v>
      </c>
      <c r="C214">
        <v>-12.7141519242657</v>
      </c>
      <c r="D214">
        <v>3956.1803403731501</v>
      </c>
      <c r="E214">
        <v>-3.2137442761435101E-3</v>
      </c>
      <c r="F214">
        <v>0.99743580747359195</v>
      </c>
      <c r="G214" t="s">
        <v>169</v>
      </c>
      <c r="H214" t="s">
        <v>169</v>
      </c>
      <c r="I214" t="s">
        <v>169</v>
      </c>
      <c r="J214" t="s">
        <v>169</v>
      </c>
      <c r="K214">
        <v>-13.828830543845299</v>
      </c>
      <c r="L214">
        <v>6522.6386104562198</v>
      </c>
      <c r="M214">
        <v>-2.12012827472563E-3</v>
      </c>
      <c r="N214">
        <v>0.99830838364996199</v>
      </c>
      <c r="O214">
        <v>-12.7354669813349</v>
      </c>
      <c r="P214">
        <v>3956.18034036065</v>
      </c>
      <c r="Q214">
        <v>-3.2191320631692602E-3</v>
      </c>
      <c r="R214">
        <v>0.99743150866374397</v>
      </c>
      <c r="T214" t="str">
        <f t="shared" si="12"/>
        <v/>
      </c>
      <c r="U214" t="str">
        <f t="shared" si="13"/>
        <v/>
      </c>
      <c r="V214" t="str">
        <f t="shared" si="14"/>
        <v/>
      </c>
      <c r="W214" t="str">
        <f t="shared" si="15"/>
        <v/>
      </c>
    </row>
    <row r="215" spans="1:23" x14ac:dyDescent="0.25">
      <c r="A215">
        <v>214</v>
      </c>
      <c r="B215" t="s">
        <v>557</v>
      </c>
      <c r="C215">
        <v>-12.7141519242657</v>
      </c>
      <c r="D215">
        <v>3956.1803403731601</v>
      </c>
      <c r="E215">
        <v>-3.2137442761435001E-3</v>
      </c>
      <c r="F215">
        <v>0.99743580747359195</v>
      </c>
      <c r="G215" t="s">
        <v>169</v>
      </c>
      <c r="H215" t="s">
        <v>169</v>
      </c>
      <c r="I215" t="s">
        <v>169</v>
      </c>
      <c r="J215" t="s">
        <v>169</v>
      </c>
      <c r="K215">
        <v>-13.828830543845401</v>
      </c>
      <c r="L215">
        <v>6522.6386104562798</v>
      </c>
      <c r="M215">
        <v>-2.1201282747256201E-3</v>
      </c>
      <c r="N215">
        <v>0.99830838364996199</v>
      </c>
      <c r="O215">
        <v>-12.7354669813349</v>
      </c>
      <c r="P215">
        <v>3956.18034036064</v>
      </c>
      <c r="Q215">
        <v>-3.2191320631692701E-3</v>
      </c>
      <c r="R215">
        <v>0.99743150866374397</v>
      </c>
      <c r="T215" t="str">
        <f t="shared" si="12"/>
        <v/>
      </c>
      <c r="U215" t="str">
        <f t="shared" si="13"/>
        <v/>
      </c>
      <c r="V215" t="str">
        <f t="shared" si="14"/>
        <v/>
      </c>
      <c r="W215" t="str">
        <f t="shared" si="15"/>
        <v/>
      </c>
    </row>
    <row r="216" spans="1:23" x14ac:dyDescent="0.25">
      <c r="A216">
        <v>215</v>
      </c>
      <c r="B216" t="s">
        <v>558</v>
      </c>
      <c r="C216">
        <v>-12.7141519242657</v>
      </c>
      <c r="D216">
        <v>3956.1803403731401</v>
      </c>
      <c r="E216">
        <v>-3.2137442761435201E-3</v>
      </c>
      <c r="F216">
        <v>0.99743580747359195</v>
      </c>
      <c r="G216" t="s">
        <v>169</v>
      </c>
      <c r="H216" t="s">
        <v>169</v>
      </c>
      <c r="I216" t="s">
        <v>169</v>
      </c>
      <c r="J216" t="s">
        <v>169</v>
      </c>
      <c r="K216">
        <v>-13.828830543845299</v>
      </c>
      <c r="L216">
        <v>6522.6386104562198</v>
      </c>
      <c r="M216">
        <v>-2.12012827472563E-3</v>
      </c>
      <c r="N216">
        <v>0.99830838364996199</v>
      </c>
      <c r="O216">
        <v>-12.7354669813349</v>
      </c>
      <c r="P216">
        <v>3956.18034036067</v>
      </c>
      <c r="Q216">
        <v>-3.2191320631692502E-3</v>
      </c>
      <c r="R216">
        <v>0.99743150866374397</v>
      </c>
      <c r="T216" t="str">
        <f t="shared" si="12"/>
        <v/>
      </c>
      <c r="U216" t="str">
        <f t="shared" si="13"/>
        <v/>
      </c>
      <c r="V216" t="str">
        <f t="shared" si="14"/>
        <v/>
      </c>
      <c r="W216" t="str">
        <f t="shared" si="15"/>
        <v/>
      </c>
    </row>
    <row r="217" spans="1:23" x14ac:dyDescent="0.25">
      <c r="A217">
        <v>216</v>
      </c>
      <c r="B217" t="s">
        <v>559</v>
      </c>
      <c r="C217">
        <v>-12.7141519242657</v>
      </c>
      <c r="D217">
        <v>3956.1803403731301</v>
      </c>
      <c r="E217">
        <v>-3.2137442761435201E-3</v>
      </c>
      <c r="F217">
        <v>0.99743580747359195</v>
      </c>
      <c r="G217" t="s">
        <v>169</v>
      </c>
      <c r="H217" t="s">
        <v>169</v>
      </c>
      <c r="I217" t="s">
        <v>169</v>
      </c>
      <c r="J217" t="s">
        <v>169</v>
      </c>
      <c r="K217">
        <v>-13.828830543845299</v>
      </c>
      <c r="L217">
        <v>6522.6386104561898</v>
      </c>
      <c r="M217">
        <v>-2.12012827472564E-3</v>
      </c>
      <c r="N217">
        <v>0.99830838364996199</v>
      </c>
      <c r="O217">
        <v>-12.7354669813349</v>
      </c>
      <c r="P217">
        <v>3956.18034036064</v>
      </c>
      <c r="Q217">
        <v>-3.2191320631692701E-3</v>
      </c>
      <c r="R217">
        <v>0.99743150866374397</v>
      </c>
      <c r="T217" t="str">
        <f t="shared" si="12"/>
        <v/>
      </c>
      <c r="U217" t="str">
        <f t="shared" si="13"/>
        <v/>
      </c>
      <c r="V217" t="str">
        <f t="shared" si="14"/>
        <v/>
      </c>
      <c r="W217" t="str">
        <f t="shared" si="15"/>
        <v/>
      </c>
    </row>
    <row r="218" spans="1:23" x14ac:dyDescent="0.25">
      <c r="A218">
        <v>217</v>
      </c>
      <c r="B218" t="s">
        <v>560</v>
      </c>
      <c r="C218">
        <v>-12.7141519242657</v>
      </c>
      <c r="D218">
        <v>3956.1803403731501</v>
      </c>
      <c r="E218">
        <v>-3.2137442761435101E-3</v>
      </c>
      <c r="F218">
        <v>0.99743580747359195</v>
      </c>
      <c r="G218" t="s">
        <v>169</v>
      </c>
      <c r="H218" t="s">
        <v>169</v>
      </c>
      <c r="I218" t="s">
        <v>169</v>
      </c>
      <c r="J218" t="s">
        <v>169</v>
      </c>
      <c r="K218">
        <v>-13.828830543845299</v>
      </c>
      <c r="L218">
        <v>6522.6386104562198</v>
      </c>
      <c r="M218">
        <v>-2.12012827472563E-3</v>
      </c>
      <c r="N218">
        <v>0.99830838364996199</v>
      </c>
      <c r="O218">
        <v>-12.7354669813349</v>
      </c>
      <c r="P218">
        <v>3956.18034036068</v>
      </c>
      <c r="Q218">
        <v>-3.2191320631692398E-3</v>
      </c>
      <c r="R218">
        <v>0.99743150866374397</v>
      </c>
      <c r="T218" t="str">
        <f t="shared" si="12"/>
        <v/>
      </c>
      <c r="U218" t="str">
        <f t="shared" si="13"/>
        <v/>
      </c>
      <c r="V218" t="str">
        <f t="shared" si="14"/>
        <v/>
      </c>
      <c r="W218" t="str">
        <f t="shared" si="15"/>
        <v/>
      </c>
    </row>
    <row r="219" spans="1:23" x14ac:dyDescent="0.25">
      <c r="A219">
        <v>218</v>
      </c>
      <c r="B219" t="s">
        <v>561</v>
      </c>
      <c r="C219">
        <v>-12.7141519242657</v>
      </c>
      <c r="D219">
        <v>3956.1803403731301</v>
      </c>
      <c r="E219">
        <v>-3.2137442761435201E-3</v>
      </c>
      <c r="F219">
        <v>0.99743580747359195</v>
      </c>
      <c r="G219" t="s">
        <v>169</v>
      </c>
      <c r="H219" t="s">
        <v>169</v>
      </c>
      <c r="I219" t="s">
        <v>169</v>
      </c>
      <c r="J219" t="s">
        <v>169</v>
      </c>
      <c r="K219">
        <v>-13.828830543845299</v>
      </c>
      <c r="L219">
        <v>6522.6386104562198</v>
      </c>
      <c r="M219">
        <v>-2.12012827472563E-3</v>
      </c>
      <c r="N219">
        <v>0.99830838364996199</v>
      </c>
      <c r="O219">
        <v>-12.7354669813349</v>
      </c>
      <c r="P219">
        <v>3956.18034036064</v>
      </c>
      <c r="Q219">
        <v>-3.2191320631692701E-3</v>
      </c>
      <c r="R219">
        <v>0.99743150866374397</v>
      </c>
      <c r="T219" t="str">
        <f t="shared" si="12"/>
        <v/>
      </c>
      <c r="U219" t="str">
        <f t="shared" si="13"/>
        <v/>
      </c>
      <c r="V219" t="str">
        <f t="shared" si="14"/>
        <v/>
      </c>
      <c r="W219" t="str">
        <f t="shared" si="15"/>
        <v/>
      </c>
    </row>
    <row r="220" spans="1:23" x14ac:dyDescent="0.25">
      <c r="A220">
        <v>219</v>
      </c>
      <c r="B220" t="s">
        <v>562</v>
      </c>
      <c r="C220">
        <v>-12.7141519242657</v>
      </c>
      <c r="D220">
        <v>3956.1803403731401</v>
      </c>
      <c r="E220">
        <v>-3.2137442761435201E-3</v>
      </c>
      <c r="F220">
        <v>0.99743580747359195</v>
      </c>
      <c r="G220" t="s">
        <v>169</v>
      </c>
      <c r="H220" t="s">
        <v>169</v>
      </c>
      <c r="I220" t="s">
        <v>169</v>
      </c>
      <c r="J220" t="s">
        <v>169</v>
      </c>
      <c r="K220">
        <v>-13.828830543845401</v>
      </c>
      <c r="L220">
        <v>6522.6386104562698</v>
      </c>
      <c r="M220">
        <v>-2.1201282747256201E-3</v>
      </c>
      <c r="N220">
        <v>0.99830838364996199</v>
      </c>
      <c r="O220">
        <v>-12.7354669813349</v>
      </c>
      <c r="P220">
        <v>3956.18034036065</v>
      </c>
      <c r="Q220">
        <v>-3.2191320631692602E-3</v>
      </c>
      <c r="R220">
        <v>0.99743150866374397</v>
      </c>
      <c r="T220" t="str">
        <f t="shared" si="12"/>
        <v/>
      </c>
      <c r="U220" t="str">
        <f t="shared" si="13"/>
        <v/>
      </c>
      <c r="V220" t="str">
        <f t="shared" si="14"/>
        <v/>
      </c>
      <c r="W220" t="str">
        <f t="shared" si="15"/>
        <v/>
      </c>
    </row>
    <row r="221" spans="1:23" x14ac:dyDescent="0.25">
      <c r="A221">
        <v>220</v>
      </c>
      <c r="B221" t="s">
        <v>563</v>
      </c>
      <c r="C221">
        <v>-12.7141519242657</v>
      </c>
      <c r="D221">
        <v>3956.1803403731601</v>
      </c>
      <c r="E221">
        <v>-3.2137442761435001E-3</v>
      </c>
      <c r="F221">
        <v>0.99743580747359195</v>
      </c>
      <c r="G221" t="s">
        <v>169</v>
      </c>
      <c r="H221" t="s">
        <v>169</v>
      </c>
      <c r="I221" t="s">
        <v>169</v>
      </c>
      <c r="J221" t="s">
        <v>169</v>
      </c>
      <c r="K221">
        <v>-13.828830543845401</v>
      </c>
      <c r="L221">
        <v>6522.6386104562698</v>
      </c>
      <c r="M221">
        <v>-2.1201282747256201E-3</v>
      </c>
      <c r="N221">
        <v>0.99830838364996199</v>
      </c>
      <c r="O221">
        <v>-12.7354669813349</v>
      </c>
      <c r="P221">
        <v>3956.18034036069</v>
      </c>
      <c r="Q221">
        <v>-3.2191320631692298E-3</v>
      </c>
      <c r="R221">
        <v>0.99743150866374397</v>
      </c>
      <c r="T221" t="str">
        <f t="shared" si="12"/>
        <v/>
      </c>
      <c r="U221" t="str">
        <f t="shared" si="13"/>
        <v/>
      </c>
      <c r="V221" t="str">
        <f t="shared" si="14"/>
        <v/>
      </c>
      <c r="W221" t="str">
        <f t="shared" si="15"/>
        <v/>
      </c>
    </row>
    <row r="222" spans="1:23" x14ac:dyDescent="0.25">
      <c r="A222">
        <v>221</v>
      </c>
      <c r="B222" t="s">
        <v>564</v>
      </c>
      <c r="C222">
        <v>-12.7141519242657</v>
      </c>
      <c r="D222">
        <v>3956.1803403731601</v>
      </c>
      <c r="E222">
        <v>-3.2137442761435001E-3</v>
      </c>
      <c r="F222">
        <v>0.99743580747359195</v>
      </c>
      <c r="G222" t="s">
        <v>169</v>
      </c>
      <c r="H222" t="s">
        <v>169</v>
      </c>
      <c r="I222" t="s">
        <v>169</v>
      </c>
      <c r="J222" t="s">
        <v>169</v>
      </c>
      <c r="K222">
        <v>-13.828830543845299</v>
      </c>
      <c r="L222">
        <v>6522.6386104562098</v>
      </c>
      <c r="M222">
        <v>-2.12012827472563E-3</v>
      </c>
      <c r="N222">
        <v>0.99830838364996199</v>
      </c>
      <c r="O222">
        <v>-12.7354669813349</v>
      </c>
      <c r="P222">
        <v>3956.18034036068</v>
      </c>
      <c r="Q222">
        <v>-3.2191320631692398E-3</v>
      </c>
      <c r="R222">
        <v>0.99743150866374397</v>
      </c>
      <c r="T222" t="str">
        <f t="shared" si="12"/>
        <v/>
      </c>
      <c r="U222" t="str">
        <f t="shared" si="13"/>
        <v/>
      </c>
      <c r="V222" t="str">
        <f t="shared" si="14"/>
        <v/>
      </c>
      <c r="W222" t="str">
        <f t="shared" si="15"/>
        <v/>
      </c>
    </row>
    <row r="223" spans="1:23" x14ac:dyDescent="0.25">
      <c r="A223">
        <v>222</v>
      </c>
      <c r="B223" t="s">
        <v>565</v>
      </c>
      <c r="C223">
        <v>-12.7141519242657</v>
      </c>
      <c r="D223">
        <v>3956.1803403731501</v>
      </c>
      <c r="E223">
        <v>-3.2137442761435101E-3</v>
      </c>
      <c r="F223">
        <v>0.99743580747359195</v>
      </c>
      <c r="G223" t="s">
        <v>169</v>
      </c>
      <c r="H223" t="s">
        <v>169</v>
      </c>
      <c r="I223" t="s">
        <v>169</v>
      </c>
      <c r="J223" t="s">
        <v>169</v>
      </c>
      <c r="K223">
        <v>-13.828830543845401</v>
      </c>
      <c r="L223">
        <v>6522.6386104562598</v>
      </c>
      <c r="M223">
        <v>-2.1201282747256201E-3</v>
      </c>
      <c r="N223">
        <v>0.99830838364996199</v>
      </c>
      <c r="O223">
        <v>-12.735466981334801</v>
      </c>
      <c r="P223">
        <v>3956.18034036062</v>
      </c>
      <c r="Q223">
        <v>-3.2191320631692801E-3</v>
      </c>
      <c r="R223">
        <v>0.99743150866374397</v>
      </c>
      <c r="T223" t="str">
        <f t="shared" si="12"/>
        <v/>
      </c>
      <c r="U223" t="str">
        <f t="shared" si="13"/>
        <v/>
      </c>
      <c r="V223" t="str">
        <f t="shared" si="14"/>
        <v/>
      </c>
      <c r="W223" t="str">
        <f t="shared" si="15"/>
        <v/>
      </c>
    </row>
    <row r="224" spans="1:23" x14ac:dyDescent="0.25">
      <c r="A224">
        <v>223</v>
      </c>
      <c r="B224" t="s">
        <v>566</v>
      </c>
      <c r="C224">
        <v>-12.7141519242657</v>
      </c>
      <c r="D224">
        <v>3956.1803403731401</v>
      </c>
      <c r="E224">
        <v>-3.2137442761435101E-3</v>
      </c>
      <c r="F224">
        <v>0.99743580747359195</v>
      </c>
      <c r="G224" t="s">
        <v>169</v>
      </c>
      <c r="H224" t="s">
        <v>169</v>
      </c>
      <c r="I224" t="s">
        <v>169</v>
      </c>
      <c r="J224" t="s">
        <v>169</v>
      </c>
      <c r="K224">
        <v>-13.828830543845401</v>
      </c>
      <c r="L224">
        <v>6522.6386104562598</v>
      </c>
      <c r="M224">
        <v>-2.1201282747256201E-3</v>
      </c>
      <c r="N224">
        <v>0.99830838364996199</v>
      </c>
      <c r="O224">
        <v>-12.7354669813349</v>
      </c>
      <c r="P224">
        <v>3956.18034036068</v>
      </c>
      <c r="Q224">
        <v>-3.2191320631692398E-3</v>
      </c>
      <c r="R224">
        <v>0.99743150866374397</v>
      </c>
      <c r="T224" t="str">
        <f t="shared" si="12"/>
        <v/>
      </c>
      <c r="U224" t="str">
        <f t="shared" si="13"/>
        <v/>
      </c>
      <c r="V224" t="str">
        <f t="shared" si="14"/>
        <v/>
      </c>
      <c r="W224" t="str">
        <f t="shared" si="15"/>
        <v/>
      </c>
    </row>
    <row r="225" spans="1:23" x14ac:dyDescent="0.25">
      <c r="A225">
        <v>224</v>
      </c>
      <c r="B225" t="s">
        <v>567</v>
      </c>
      <c r="C225">
        <v>-12.7141519242657</v>
      </c>
      <c r="D225">
        <v>3956.1803403731601</v>
      </c>
      <c r="E225">
        <v>-3.2137442761435001E-3</v>
      </c>
      <c r="F225">
        <v>0.99743580747359195</v>
      </c>
      <c r="G225" t="s">
        <v>169</v>
      </c>
      <c r="H225" t="s">
        <v>169</v>
      </c>
      <c r="I225" t="s">
        <v>169</v>
      </c>
      <c r="J225" t="s">
        <v>169</v>
      </c>
      <c r="K225">
        <v>-13.828830543845401</v>
      </c>
      <c r="L225">
        <v>6522.6386104562598</v>
      </c>
      <c r="M225">
        <v>-2.1201282747256201E-3</v>
      </c>
      <c r="N225">
        <v>0.99830838364996199</v>
      </c>
      <c r="O225">
        <v>-12.7354669813349</v>
      </c>
      <c r="P225">
        <v>3956.18034036068</v>
      </c>
      <c r="Q225">
        <v>-3.2191320631692398E-3</v>
      </c>
      <c r="R225">
        <v>0.99743150866374397</v>
      </c>
      <c r="T225" t="str">
        <f t="shared" si="12"/>
        <v/>
      </c>
      <c r="U225" t="str">
        <f t="shared" si="13"/>
        <v/>
      </c>
      <c r="V225" t="str">
        <f t="shared" si="14"/>
        <v/>
      </c>
      <c r="W225" t="str">
        <f t="shared" si="15"/>
        <v/>
      </c>
    </row>
    <row r="226" spans="1:23" x14ac:dyDescent="0.25">
      <c r="A226">
        <v>225</v>
      </c>
      <c r="B226" t="s">
        <v>568</v>
      </c>
      <c r="C226">
        <v>-12.7141519242657</v>
      </c>
      <c r="D226">
        <v>3956.1803403731901</v>
      </c>
      <c r="E226">
        <v>-3.2137442761434802E-3</v>
      </c>
      <c r="F226">
        <v>0.99743580747359195</v>
      </c>
      <c r="G226" t="s">
        <v>169</v>
      </c>
      <c r="H226" t="s">
        <v>169</v>
      </c>
      <c r="I226" t="s">
        <v>169</v>
      </c>
      <c r="J226" t="s">
        <v>169</v>
      </c>
      <c r="K226">
        <v>-13.828830543845299</v>
      </c>
      <c r="L226">
        <v>6522.6386104561998</v>
      </c>
      <c r="M226">
        <v>-2.12012827472564E-3</v>
      </c>
      <c r="N226">
        <v>0.99830838364996199</v>
      </c>
      <c r="O226">
        <v>-12.7354669813349</v>
      </c>
      <c r="P226">
        <v>3956.18034036066</v>
      </c>
      <c r="Q226">
        <v>-3.2191320631692602E-3</v>
      </c>
      <c r="R226">
        <v>0.99743150866374397</v>
      </c>
      <c r="T226" t="str">
        <f t="shared" si="12"/>
        <v/>
      </c>
      <c r="U226" t="str">
        <f t="shared" si="13"/>
        <v/>
      </c>
      <c r="V226" t="str">
        <f t="shared" si="14"/>
        <v/>
      </c>
      <c r="W226" t="str">
        <f t="shared" si="15"/>
        <v/>
      </c>
    </row>
    <row r="227" spans="1:23" x14ac:dyDescent="0.25">
      <c r="A227">
        <v>226</v>
      </c>
      <c r="B227" t="s">
        <v>569</v>
      </c>
      <c r="C227">
        <v>-12.7141519242657</v>
      </c>
      <c r="D227">
        <v>3956.1803403731801</v>
      </c>
      <c r="E227">
        <v>-3.2137442761434902E-3</v>
      </c>
      <c r="F227">
        <v>0.99743580747359195</v>
      </c>
      <c r="G227" t="s">
        <v>169</v>
      </c>
      <c r="H227" t="s">
        <v>169</v>
      </c>
      <c r="I227" t="s">
        <v>169</v>
      </c>
      <c r="J227" t="s">
        <v>169</v>
      </c>
      <c r="K227">
        <v>-13.828830543845401</v>
      </c>
      <c r="L227">
        <v>6522.6386104562598</v>
      </c>
      <c r="M227">
        <v>-2.1201282747256201E-3</v>
      </c>
      <c r="N227">
        <v>0.99830838364996199</v>
      </c>
      <c r="O227">
        <v>-12.7354669813349</v>
      </c>
      <c r="P227">
        <v>3956.18034036067</v>
      </c>
      <c r="Q227">
        <v>-3.2191320631692502E-3</v>
      </c>
      <c r="R227">
        <v>0.99743150866374397</v>
      </c>
      <c r="T227" t="str">
        <f t="shared" si="12"/>
        <v/>
      </c>
      <c r="U227" t="str">
        <f t="shared" si="13"/>
        <v/>
      </c>
      <c r="V227" t="str">
        <f t="shared" si="14"/>
        <v/>
      </c>
      <c r="W227" t="str">
        <f t="shared" si="15"/>
        <v/>
      </c>
    </row>
    <row r="228" spans="1:23" x14ac:dyDescent="0.25">
      <c r="A228">
        <v>227</v>
      </c>
      <c r="B228" t="s">
        <v>570</v>
      </c>
      <c r="C228">
        <v>-12.7141519242657</v>
      </c>
      <c r="D228">
        <v>3956.1803403731801</v>
      </c>
      <c r="E228">
        <v>-3.2137442761434902E-3</v>
      </c>
      <c r="F228">
        <v>0.99743580747359195</v>
      </c>
      <c r="G228" t="s">
        <v>169</v>
      </c>
      <c r="H228" t="s">
        <v>169</v>
      </c>
      <c r="I228" t="s">
        <v>169</v>
      </c>
      <c r="J228" t="s">
        <v>169</v>
      </c>
      <c r="K228">
        <v>-13.828830543845401</v>
      </c>
      <c r="L228">
        <v>6522.6386104562798</v>
      </c>
      <c r="M228">
        <v>-2.1201282747256201E-3</v>
      </c>
      <c r="N228">
        <v>0.99830838364996199</v>
      </c>
      <c r="O228">
        <v>-12.7354669813349</v>
      </c>
      <c r="P228">
        <v>3956.18034036064</v>
      </c>
      <c r="Q228">
        <v>-3.2191320631692701E-3</v>
      </c>
      <c r="R228">
        <v>0.99743150866374397</v>
      </c>
      <c r="T228" t="str">
        <f t="shared" si="12"/>
        <v/>
      </c>
      <c r="U228" t="str">
        <f t="shared" si="13"/>
        <v/>
      </c>
      <c r="V228" t="str">
        <f t="shared" si="14"/>
        <v/>
      </c>
      <c r="W228" t="str">
        <f t="shared" si="15"/>
        <v/>
      </c>
    </row>
    <row r="229" spans="1:23" x14ac:dyDescent="0.25">
      <c r="A229">
        <v>228</v>
      </c>
      <c r="B229" t="s">
        <v>571</v>
      </c>
      <c r="C229">
        <v>-12.7141519242657</v>
      </c>
      <c r="D229">
        <v>3956.1803403731401</v>
      </c>
      <c r="E229">
        <v>-3.2137442761435201E-3</v>
      </c>
      <c r="F229">
        <v>0.99743580747359195</v>
      </c>
      <c r="G229" t="s">
        <v>169</v>
      </c>
      <c r="H229" t="s">
        <v>169</v>
      </c>
      <c r="I229" t="s">
        <v>169</v>
      </c>
      <c r="J229" t="s">
        <v>169</v>
      </c>
      <c r="K229">
        <v>-13.828830543845299</v>
      </c>
      <c r="L229">
        <v>6522.6386104562098</v>
      </c>
      <c r="M229">
        <v>-2.12012827472563E-3</v>
      </c>
      <c r="N229">
        <v>0.99830838364996199</v>
      </c>
      <c r="O229">
        <v>-12.7354669813349</v>
      </c>
      <c r="P229">
        <v>3956.18034036068</v>
      </c>
      <c r="Q229">
        <v>-3.2191320631692398E-3</v>
      </c>
      <c r="R229">
        <v>0.99743150866374397</v>
      </c>
      <c r="T229" t="str">
        <f t="shared" si="12"/>
        <v/>
      </c>
      <c r="U229" t="str">
        <f t="shared" si="13"/>
        <v/>
      </c>
      <c r="V229" t="str">
        <f t="shared" si="14"/>
        <v/>
      </c>
      <c r="W229" t="str">
        <f t="shared" si="15"/>
        <v/>
      </c>
    </row>
    <row r="230" spans="1:23" x14ac:dyDescent="0.25">
      <c r="A230">
        <v>229</v>
      </c>
      <c r="B230" t="s">
        <v>572</v>
      </c>
      <c r="C230">
        <v>-12.7141519242657</v>
      </c>
      <c r="D230">
        <v>3956.1803403731701</v>
      </c>
      <c r="E230">
        <v>-3.2137442761435001E-3</v>
      </c>
      <c r="F230">
        <v>0.99743580747359195</v>
      </c>
      <c r="G230" t="s">
        <v>169</v>
      </c>
      <c r="H230" t="s">
        <v>169</v>
      </c>
      <c r="I230" t="s">
        <v>169</v>
      </c>
      <c r="J230" t="s">
        <v>169</v>
      </c>
      <c r="K230">
        <v>-13.828830543845401</v>
      </c>
      <c r="L230">
        <v>6522.6386104562398</v>
      </c>
      <c r="M230">
        <v>-2.12012827472563E-3</v>
      </c>
      <c r="N230">
        <v>0.99830838364996199</v>
      </c>
      <c r="O230">
        <v>-12.7354669813349</v>
      </c>
      <c r="P230">
        <v>3956.18034036068</v>
      </c>
      <c r="Q230">
        <v>-3.2191320631692398E-3</v>
      </c>
      <c r="R230">
        <v>0.99743150866374397</v>
      </c>
      <c r="T230" t="str">
        <f t="shared" si="12"/>
        <v/>
      </c>
      <c r="U230" t="str">
        <f t="shared" si="13"/>
        <v/>
      </c>
      <c r="V230" t="str">
        <f t="shared" si="14"/>
        <v/>
      </c>
      <c r="W230" t="str">
        <f t="shared" si="15"/>
        <v/>
      </c>
    </row>
    <row r="231" spans="1:23" x14ac:dyDescent="0.25">
      <c r="A231">
        <v>230</v>
      </c>
      <c r="B231" t="s">
        <v>573</v>
      </c>
      <c r="C231">
        <v>-12.7141519242657</v>
      </c>
      <c r="D231">
        <v>3956.1803403731801</v>
      </c>
      <c r="E231">
        <v>-3.2137442761434902E-3</v>
      </c>
      <c r="F231">
        <v>0.99743580747359195</v>
      </c>
      <c r="G231" t="s">
        <v>169</v>
      </c>
      <c r="H231" t="s">
        <v>169</v>
      </c>
      <c r="I231" t="s">
        <v>169</v>
      </c>
      <c r="J231" t="s">
        <v>169</v>
      </c>
      <c r="K231">
        <v>-13.828830543845401</v>
      </c>
      <c r="L231">
        <v>6522.6386104562498</v>
      </c>
      <c r="M231">
        <v>-2.12012827472563E-3</v>
      </c>
      <c r="N231">
        <v>0.99830838364996199</v>
      </c>
      <c r="O231">
        <v>-12.7354669813349</v>
      </c>
      <c r="P231">
        <v>3956.18034036063</v>
      </c>
      <c r="Q231">
        <v>-3.2191320631692801E-3</v>
      </c>
      <c r="R231">
        <v>0.99743150866374397</v>
      </c>
      <c r="T231" t="str">
        <f t="shared" si="12"/>
        <v/>
      </c>
      <c r="U231" t="str">
        <f t="shared" si="13"/>
        <v/>
      </c>
      <c r="V231" t="str">
        <f t="shared" si="14"/>
        <v/>
      </c>
      <c r="W231" t="str">
        <f t="shared" si="15"/>
        <v/>
      </c>
    </row>
    <row r="232" spans="1:23" x14ac:dyDescent="0.25">
      <c r="A232">
        <v>231</v>
      </c>
      <c r="B232" t="s">
        <v>574</v>
      </c>
      <c r="C232">
        <v>-12.7141519242657</v>
      </c>
      <c r="D232">
        <v>3956.1803403731401</v>
      </c>
      <c r="E232">
        <v>-3.2137442761435201E-3</v>
      </c>
      <c r="F232">
        <v>0.99743580747359195</v>
      </c>
      <c r="G232" t="s">
        <v>169</v>
      </c>
      <c r="H232" t="s">
        <v>169</v>
      </c>
      <c r="I232" t="s">
        <v>169</v>
      </c>
      <c r="J232" t="s">
        <v>169</v>
      </c>
      <c r="K232">
        <v>-13.828830543845401</v>
      </c>
      <c r="L232">
        <v>6522.6386104562498</v>
      </c>
      <c r="M232">
        <v>-2.12012827472563E-3</v>
      </c>
      <c r="N232">
        <v>0.99830838364996199</v>
      </c>
      <c r="O232">
        <v>-12.7354669813349</v>
      </c>
      <c r="P232">
        <v>3956.18034036067</v>
      </c>
      <c r="Q232">
        <v>-3.2191320631692502E-3</v>
      </c>
      <c r="R232">
        <v>0.99743150866374397</v>
      </c>
      <c r="T232" t="str">
        <f t="shared" si="12"/>
        <v/>
      </c>
      <c r="U232" t="str">
        <f t="shared" si="13"/>
        <v/>
      </c>
      <c r="V232" t="str">
        <f t="shared" si="14"/>
        <v/>
      </c>
      <c r="W232" t="str">
        <f t="shared" si="15"/>
        <v/>
      </c>
    </row>
    <row r="233" spans="1:23" x14ac:dyDescent="0.25">
      <c r="A233">
        <v>232</v>
      </c>
      <c r="B233" t="s">
        <v>575</v>
      </c>
      <c r="C233">
        <v>-12.7141519242657</v>
      </c>
      <c r="D233">
        <v>3956.1803403731701</v>
      </c>
      <c r="E233">
        <v>-3.2137442761435001E-3</v>
      </c>
      <c r="F233">
        <v>0.99743580747359195</v>
      </c>
      <c r="G233" t="s">
        <v>169</v>
      </c>
      <c r="H233" t="s">
        <v>169</v>
      </c>
      <c r="I233" t="s">
        <v>169</v>
      </c>
      <c r="J233" t="s">
        <v>169</v>
      </c>
      <c r="K233">
        <v>-13.828830543845299</v>
      </c>
      <c r="L233">
        <v>6522.6386104562098</v>
      </c>
      <c r="M233">
        <v>-2.12012827472564E-3</v>
      </c>
      <c r="N233">
        <v>0.99830838364996199</v>
      </c>
      <c r="O233">
        <v>-12.7354669813349</v>
      </c>
      <c r="P233">
        <v>3956.18034036067</v>
      </c>
      <c r="Q233">
        <v>-3.2191320631692502E-3</v>
      </c>
      <c r="R233">
        <v>0.99743150866374397</v>
      </c>
      <c r="T233" t="str">
        <f t="shared" si="12"/>
        <v/>
      </c>
      <c r="U233" t="str">
        <f t="shared" si="13"/>
        <v/>
      </c>
      <c r="V233" t="str">
        <f t="shared" si="14"/>
        <v/>
      </c>
      <c r="W233" t="str">
        <f t="shared" si="15"/>
        <v/>
      </c>
    </row>
    <row r="234" spans="1:23" x14ac:dyDescent="0.25">
      <c r="A234">
        <v>233</v>
      </c>
      <c r="B234" t="s">
        <v>576</v>
      </c>
      <c r="C234">
        <v>-12.7141519242657</v>
      </c>
      <c r="D234">
        <v>3956.1803403731601</v>
      </c>
      <c r="E234">
        <v>-3.2137442761435001E-3</v>
      </c>
      <c r="F234">
        <v>0.99743580747359195</v>
      </c>
      <c r="G234" t="s">
        <v>169</v>
      </c>
      <c r="H234" t="s">
        <v>169</v>
      </c>
      <c r="I234" t="s">
        <v>169</v>
      </c>
      <c r="J234" t="s">
        <v>169</v>
      </c>
      <c r="K234">
        <v>-13.828830543845299</v>
      </c>
      <c r="L234">
        <v>6522.6386104561898</v>
      </c>
      <c r="M234">
        <v>-2.12012827472564E-3</v>
      </c>
      <c r="N234">
        <v>0.99830838364996199</v>
      </c>
      <c r="O234">
        <v>-12.735466981334801</v>
      </c>
      <c r="P234">
        <v>3956.18034036062</v>
      </c>
      <c r="Q234">
        <v>-3.2191320631692801E-3</v>
      </c>
      <c r="R234">
        <v>0.99743150866374397</v>
      </c>
      <c r="T234" t="str">
        <f t="shared" si="12"/>
        <v/>
      </c>
      <c r="U234" t="str">
        <f t="shared" si="13"/>
        <v/>
      </c>
      <c r="V234" t="str">
        <f t="shared" si="14"/>
        <v/>
      </c>
      <c r="W234" t="str">
        <f t="shared" si="15"/>
        <v/>
      </c>
    </row>
    <row r="235" spans="1:23" x14ac:dyDescent="0.25">
      <c r="A235">
        <v>234</v>
      </c>
      <c r="B235" t="s">
        <v>577</v>
      </c>
      <c r="C235">
        <v>-12.7141519242657</v>
      </c>
      <c r="D235">
        <v>3956.1803403731501</v>
      </c>
      <c r="E235">
        <v>-3.2137442761435101E-3</v>
      </c>
      <c r="F235">
        <v>0.99743580747359195</v>
      </c>
      <c r="G235" t="s">
        <v>169</v>
      </c>
      <c r="H235" t="s">
        <v>169</v>
      </c>
      <c r="I235" t="s">
        <v>169</v>
      </c>
      <c r="J235" t="s">
        <v>169</v>
      </c>
      <c r="K235">
        <v>-13.828830543845299</v>
      </c>
      <c r="L235">
        <v>6522.6386104562098</v>
      </c>
      <c r="M235">
        <v>-2.12012827472563E-3</v>
      </c>
      <c r="N235">
        <v>0.99830838364996199</v>
      </c>
      <c r="O235">
        <v>-12.7354669813349</v>
      </c>
      <c r="P235">
        <v>3956.18034036068</v>
      </c>
      <c r="Q235">
        <v>-3.2191320631692398E-3</v>
      </c>
      <c r="R235">
        <v>0.99743150866374397</v>
      </c>
      <c r="T235" t="str">
        <f t="shared" si="12"/>
        <v/>
      </c>
      <c r="U235" t="str">
        <f t="shared" si="13"/>
        <v/>
      </c>
      <c r="V235" t="str">
        <f t="shared" si="14"/>
        <v/>
      </c>
      <c r="W235" t="str">
        <f t="shared" si="15"/>
        <v/>
      </c>
    </row>
    <row r="236" spans="1:23" x14ac:dyDescent="0.25">
      <c r="A236">
        <v>235</v>
      </c>
      <c r="B236" t="s">
        <v>578</v>
      </c>
      <c r="C236">
        <v>-12.7141519242657</v>
      </c>
      <c r="D236">
        <v>3956.1803403731801</v>
      </c>
      <c r="E236">
        <v>-3.2137442761434802E-3</v>
      </c>
      <c r="F236">
        <v>0.99743580747359195</v>
      </c>
      <c r="G236" t="s">
        <v>169</v>
      </c>
      <c r="H236" t="s">
        <v>169</v>
      </c>
      <c r="I236" t="s">
        <v>169</v>
      </c>
      <c r="J236" t="s">
        <v>169</v>
      </c>
      <c r="K236">
        <v>-13.828830543845401</v>
      </c>
      <c r="L236">
        <v>6522.6386104562698</v>
      </c>
      <c r="M236">
        <v>-2.1201282747256201E-3</v>
      </c>
      <c r="N236">
        <v>0.99830838364996199</v>
      </c>
      <c r="O236">
        <v>-12.7354669813349</v>
      </c>
      <c r="P236">
        <v>3956.18034036064</v>
      </c>
      <c r="Q236">
        <v>-3.2191320631692701E-3</v>
      </c>
      <c r="R236">
        <v>0.99743150866374397</v>
      </c>
      <c r="T236" t="str">
        <f t="shared" si="12"/>
        <v/>
      </c>
      <c r="U236" t="str">
        <f t="shared" si="13"/>
        <v/>
      </c>
      <c r="V236" t="str">
        <f t="shared" si="14"/>
        <v/>
      </c>
      <c r="W236" t="str">
        <f t="shared" si="15"/>
        <v/>
      </c>
    </row>
    <row r="237" spans="1:23" x14ac:dyDescent="0.25">
      <c r="A237">
        <v>236</v>
      </c>
      <c r="B237" t="s">
        <v>579</v>
      </c>
      <c r="C237">
        <v>-12.7141519242657</v>
      </c>
      <c r="D237">
        <v>3956.1803403731601</v>
      </c>
      <c r="E237">
        <v>-3.2137442761435001E-3</v>
      </c>
      <c r="F237">
        <v>0.99743580747359195</v>
      </c>
      <c r="G237" t="s">
        <v>169</v>
      </c>
      <c r="H237" t="s">
        <v>169</v>
      </c>
      <c r="I237" t="s">
        <v>169</v>
      </c>
      <c r="J237" t="s">
        <v>169</v>
      </c>
      <c r="K237">
        <v>-13.828830543845401</v>
      </c>
      <c r="L237">
        <v>6522.6386104562798</v>
      </c>
      <c r="M237">
        <v>-2.1201282747256201E-3</v>
      </c>
      <c r="N237">
        <v>0.99830838364996199</v>
      </c>
      <c r="O237">
        <v>-12.7354669813349</v>
      </c>
      <c r="P237">
        <v>3956.18034036068</v>
      </c>
      <c r="Q237">
        <v>-3.2191320631692398E-3</v>
      </c>
      <c r="R237">
        <v>0.99743150866374397</v>
      </c>
      <c r="T237" t="str">
        <f t="shared" si="12"/>
        <v/>
      </c>
      <c r="U237" t="str">
        <f t="shared" si="13"/>
        <v/>
      </c>
      <c r="V237" t="str">
        <f t="shared" si="14"/>
        <v/>
      </c>
      <c r="W237" t="str">
        <f t="shared" si="15"/>
        <v/>
      </c>
    </row>
    <row r="238" spans="1:23" x14ac:dyDescent="0.25">
      <c r="A238">
        <v>237</v>
      </c>
      <c r="B238" t="s">
        <v>580</v>
      </c>
      <c r="C238">
        <v>-12.7141519242657</v>
      </c>
      <c r="D238">
        <v>3956.1803403731901</v>
      </c>
      <c r="E238">
        <v>-3.2137442761434802E-3</v>
      </c>
      <c r="F238">
        <v>0.99743580747359195</v>
      </c>
      <c r="G238" t="s">
        <v>169</v>
      </c>
      <c r="H238" t="s">
        <v>169</v>
      </c>
      <c r="I238" t="s">
        <v>169</v>
      </c>
      <c r="J238" t="s">
        <v>169</v>
      </c>
      <c r="K238">
        <v>-13.828830543845401</v>
      </c>
      <c r="L238">
        <v>6522.6386104562598</v>
      </c>
      <c r="M238">
        <v>-2.1201282747256201E-3</v>
      </c>
      <c r="N238">
        <v>0.99830838364996199</v>
      </c>
      <c r="O238">
        <v>-12.7354669813349</v>
      </c>
      <c r="P238">
        <v>3956.18034036067</v>
      </c>
      <c r="Q238">
        <v>-3.2191320631692502E-3</v>
      </c>
      <c r="R238">
        <v>0.99743150866374397</v>
      </c>
      <c r="T238" t="str">
        <f t="shared" si="12"/>
        <v/>
      </c>
      <c r="U238" t="str">
        <f t="shared" si="13"/>
        <v/>
      </c>
      <c r="V238" t="str">
        <f t="shared" si="14"/>
        <v/>
      </c>
      <c r="W238" t="str">
        <f t="shared" si="15"/>
        <v/>
      </c>
    </row>
    <row r="239" spans="1:23" x14ac:dyDescent="0.25">
      <c r="A239">
        <v>238</v>
      </c>
      <c r="B239" t="s">
        <v>581</v>
      </c>
      <c r="C239">
        <v>-12.7141519242657</v>
      </c>
      <c r="D239">
        <v>3956.1803403732201</v>
      </c>
      <c r="E239">
        <v>-3.2137442761434598E-3</v>
      </c>
      <c r="F239">
        <v>0.99743580747359295</v>
      </c>
      <c r="G239" t="s">
        <v>169</v>
      </c>
      <c r="H239" t="s">
        <v>169</v>
      </c>
      <c r="I239" t="s">
        <v>169</v>
      </c>
      <c r="J239" t="s">
        <v>169</v>
      </c>
      <c r="K239">
        <v>-13.828830543845299</v>
      </c>
      <c r="L239">
        <v>6522.6386104561898</v>
      </c>
      <c r="M239">
        <v>-2.12012827472564E-3</v>
      </c>
      <c r="N239">
        <v>0.99830838364996199</v>
      </c>
      <c r="O239">
        <v>-12.7354669813349</v>
      </c>
      <c r="P239">
        <v>3956.18034036064</v>
      </c>
      <c r="Q239">
        <v>-3.2191320631692701E-3</v>
      </c>
      <c r="R239">
        <v>0.99743150866374397</v>
      </c>
      <c r="T239" t="str">
        <f t="shared" si="12"/>
        <v/>
      </c>
      <c r="U239" t="str">
        <f t="shared" si="13"/>
        <v/>
      </c>
      <c r="V239" t="str">
        <f t="shared" si="14"/>
        <v/>
      </c>
      <c r="W239" t="str">
        <f t="shared" si="15"/>
        <v/>
      </c>
    </row>
    <row r="240" spans="1:23" x14ac:dyDescent="0.25">
      <c r="A240">
        <v>239</v>
      </c>
      <c r="B240" t="s">
        <v>582</v>
      </c>
      <c r="C240">
        <v>-12.7141519242657</v>
      </c>
      <c r="D240">
        <v>3956.1803403731801</v>
      </c>
      <c r="E240">
        <v>-3.2137442761434802E-3</v>
      </c>
      <c r="F240">
        <v>0.99743580747359195</v>
      </c>
      <c r="G240" t="s">
        <v>169</v>
      </c>
      <c r="H240" t="s">
        <v>169</v>
      </c>
      <c r="I240" t="s">
        <v>169</v>
      </c>
      <c r="J240" t="s">
        <v>169</v>
      </c>
      <c r="K240">
        <v>-13.828830543845401</v>
      </c>
      <c r="L240">
        <v>6522.6386104562798</v>
      </c>
      <c r="M240">
        <v>-2.1201282747256201E-3</v>
      </c>
      <c r="N240">
        <v>0.99830838364996199</v>
      </c>
      <c r="O240">
        <v>-12.735466981334801</v>
      </c>
      <c r="P240">
        <v>3956.18034036062</v>
      </c>
      <c r="Q240">
        <v>-3.2191320631692801E-3</v>
      </c>
      <c r="R240">
        <v>0.99743150866374397</v>
      </c>
      <c r="T240" t="str">
        <f t="shared" si="12"/>
        <v/>
      </c>
      <c r="U240" t="str">
        <f t="shared" si="13"/>
        <v/>
      </c>
      <c r="V240" t="str">
        <f t="shared" si="14"/>
        <v/>
      </c>
      <c r="W240" t="str">
        <f t="shared" si="15"/>
        <v/>
      </c>
    </row>
    <row r="241" spans="1:23" x14ac:dyDescent="0.25">
      <c r="A241">
        <v>240</v>
      </c>
      <c r="B241" t="s">
        <v>583</v>
      </c>
      <c r="C241">
        <v>-12.7141519242657</v>
      </c>
      <c r="D241">
        <v>3956.1803403731801</v>
      </c>
      <c r="E241">
        <v>-3.2137442761434802E-3</v>
      </c>
      <c r="F241">
        <v>0.99743580747359195</v>
      </c>
      <c r="G241" t="s">
        <v>169</v>
      </c>
      <c r="H241" t="s">
        <v>169</v>
      </c>
      <c r="I241" t="s">
        <v>169</v>
      </c>
      <c r="J241" t="s">
        <v>169</v>
      </c>
      <c r="K241">
        <v>-13.828830543845299</v>
      </c>
      <c r="L241">
        <v>6522.6386104562398</v>
      </c>
      <c r="M241">
        <v>-2.12012827472563E-3</v>
      </c>
      <c r="N241">
        <v>0.99830838364996199</v>
      </c>
      <c r="O241">
        <v>-12.7354669813349</v>
      </c>
      <c r="P241">
        <v>3956.18034036068</v>
      </c>
      <c r="Q241">
        <v>-3.2191320631692398E-3</v>
      </c>
      <c r="R241">
        <v>0.99743150866374397</v>
      </c>
      <c r="T241" t="str">
        <f t="shared" si="12"/>
        <v/>
      </c>
      <c r="U241" t="str">
        <f t="shared" si="13"/>
        <v/>
      </c>
      <c r="V241" t="str">
        <f t="shared" si="14"/>
        <v/>
      </c>
      <c r="W241" t="str">
        <f t="shared" si="15"/>
        <v/>
      </c>
    </row>
    <row r="242" spans="1:23" x14ac:dyDescent="0.25">
      <c r="A242">
        <v>241</v>
      </c>
      <c r="B242" t="s">
        <v>584</v>
      </c>
      <c r="C242">
        <v>-12.7141519242657</v>
      </c>
      <c r="D242">
        <v>3956.1803403731401</v>
      </c>
      <c r="E242">
        <v>-3.2137442761435101E-3</v>
      </c>
      <c r="F242">
        <v>0.99743580747359195</v>
      </c>
      <c r="G242" t="s">
        <v>169</v>
      </c>
      <c r="H242" t="s">
        <v>169</v>
      </c>
      <c r="I242" t="s">
        <v>169</v>
      </c>
      <c r="J242" t="s">
        <v>169</v>
      </c>
      <c r="K242">
        <v>-13.828830543845299</v>
      </c>
      <c r="L242">
        <v>6522.6386104561898</v>
      </c>
      <c r="M242">
        <v>-2.12012827472564E-3</v>
      </c>
      <c r="N242">
        <v>0.99830838364996199</v>
      </c>
      <c r="O242">
        <v>-12.7354669813349</v>
      </c>
      <c r="P242">
        <v>3956.18034036064</v>
      </c>
      <c r="Q242">
        <v>-3.2191320631692701E-3</v>
      </c>
      <c r="R242">
        <v>0.99743150866374397</v>
      </c>
      <c r="T242" t="str">
        <f t="shared" si="12"/>
        <v/>
      </c>
      <c r="U242" t="str">
        <f t="shared" si="13"/>
        <v/>
      </c>
      <c r="V242" t="str">
        <f t="shared" si="14"/>
        <v/>
      </c>
      <c r="W242" t="str">
        <f t="shared" si="15"/>
        <v/>
      </c>
    </row>
    <row r="243" spans="1:23" x14ac:dyDescent="0.25">
      <c r="A243">
        <v>242</v>
      </c>
      <c r="B243" t="s">
        <v>585</v>
      </c>
      <c r="C243">
        <v>-12.7141519242657</v>
      </c>
      <c r="D243">
        <v>3956.1803403731701</v>
      </c>
      <c r="E243">
        <v>-3.2137442761434902E-3</v>
      </c>
      <c r="F243">
        <v>0.99743580747359195</v>
      </c>
      <c r="G243" t="s">
        <v>169</v>
      </c>
      <c r="H243" t="s">
        <v>169</v>
      </c>
      <c r="I243" t="s">
        <v>169</v>
      </c>
      <c r="J243" t="s">
        <v>169</v>
      </c>
      <c r="K243">
        <v>-13.828830543845401</v>
      </c>
      <c r="L243">
        <v>6522.6386104562398</v>
      </c>
      <c r="M243">
        <v>-2.12012827472563E-3</v>
      </c>
      <c r="N243">
        <v>0.99830838364996199</v>
      </c>
      <c r="O243">
        <v>-12.7354669813349</v>
      </c>
      <c r="P243">
        <v>3956.18034036067</v>
      </c>
      <c r="Q243">
        <v>-3.2191320631692502E-3</v>
      </c>
      <c r="R243">
        <v>0.99743150866374397</v>
      </c>
      <c r="T243" t="str">
        <f t="shared" si="12"/>
        <v/>
      </c>
      <c r="U243" t="str">
        <f t="shared" si="13"/>
        <v/>
      </c>
      <c r="V243" t="str">
        <f t="shared" si="14"/>
        <v/>
      </c>
      <c r="W243" t="str">
        <f t="shared" si="15"/>
        <v/>
      </c>
    </row>
    <row r="244" spans="1:23" x14ac:dyDescent="0.25">
      <c r="A244">
        <v>243</v>
      </c>
      <c r="B244" t="s">
        <v>586</v>
      </c>
      <c r="C244">
        <v>-12.7141519242657</v>
      </c>
      <c r="D244">
        <v>3956.1803403731401</v>
      </c>
      <c r="E244">
        <v>-3.2137442761435201E-3</v>
      </c>
      <c r="F244">
        <v>0.99743580747359195</v>
      </c>
      <c r="G244" t="s">
        <v>169</v>
      </c>
      <c r="H244" t="s">
        <v>169</v>
      </c>
      <c r="I244" t="s">
        <v>169</v>
      </c>
      <c r="J244" t="s">
        <v>169</v>
      </c>
      <c r="K244">
        <v>-13.828830543845299</v>
      </c>
      <c r="L244">
        <v>6522.6386104561898</v>
      </c>
      <c r="M244">
        <v>-2.12012827472564E-3</v>
      </c>
      <c r="N244">
        <v>0.99830838364996199</v>
      </c>
      <c r="O244">
        <v>-12.7354669813349</v>
      </c>
      <c r="P244">
        <v>3956.18034036064</v>
      </c>
      <c r="Q244">
        <v>-3.2191320631692701E-3</v>
      </c>
      <c r="R244">
        <v>0.99743150866374397</v>
      </c>
      <c r="T244" t="str">
        <f t="shared" si="12"/>
        <v/>
      </c>
      <c r="U244" t="str">
        <f t="shared" si="13"/>
        <v/>
      </c>
      <c r="V244" t="str">
        <f t="shared" si="14"/>
        <v/>
      </c>
      <c r="W244" t="str">
        <f t="shared" si="15"/>
        <v/>
      </c>
    </row>
    <row r="245" spans="1:23" x14ac:dyDescent="0.25">
      <c r="A245">
        <v>244</v>
      </c>
      <c r="B245" t="s">
        <v>587</v>
      </c>
      <c r="C245">
        <v>-12.7141519242657</v>
      </c>
      <c r="D245">
        <v>3956.1803403731401</v>
      </c>
      <c r="E245">
        <v>-3.2137442761435201E-3</v>
      </c>
      <c r="F245">
        <v>0.99743580747359195</v>
      </c>
      <c r="G245" t="s">
        <v>169</v>
      </c>
      <c r="H245" t="s">
        <v>169</v>
      </c>
      <c r="I245" t="s">
        <v>169</v>
      </c>
      <c r="J245" t="s">
        <v>169</v>
      </c>
      <c r="K245">
        <v>-13.828830543845299</v>
      </c>
      <c r="L245">
        <v>6522.6386104561798</v>
      </c>
      <c r="M245">
        <v>-2.12012827472564E-3</v>
      </c>
      <c r="N245">
        <v>0.99830838364996199</v>
      </c>
      <c r="O245">
        <v>-12.7354669813349</v>
      </c>
      <c r="P245">
        <v>3956.18034036067</v>
      </c>
      <c r="Q245">
        <v>-3.2191320631692502E-3</v>
      </c>
      <c r="R245">
        <v>0.99743150866374397</v>
      </c>
      <c r="T245" t="str">
        <f t="shared" si="12"/>
        <v/>
      </c>
      <c r="U245" t="str">
        <f t="shared" si="13"/>
        <v/>
      </c>
      <c r="V245" t="str">
        <f t="shared" si="14"/>
        <v/>
      </c>
      <c r="W245" t="str">
        <f t="shared" si="15"/>
        <v/>
      </c>
    </row>
    <row r="246" spans="1:23" x14ac:dyDescent="0.25">
      <c r="A246">
        <v>245</v>
      </c>
      <c r="B246" t="s">
        <v>588</v>
      </c>
      <c r="C246">
        <v>-12.7141519242657</v>
      </c>
      <c r="D246">
        <v>3956.1803403731401</v>
      </c>
      <c r="E246">
        <v>-3.2137442761435101E-3</v>
      </c>
      <c r="F246" s="1">
        <v>0.99743580747359195</v>
      </c>
      <c r="G246" t="s">
        <v>169</v>
      </c>
      <c r="H246" t="s">
        <v>169</v>
      </c>
      <c r="I246" t="s">
        <v>169</v>
      </c>
      <c r="J246" s="1" t="s">
        <v>169</v>
      </c>
      <c r="K246">
        <v>-13.828830543845299</v>
      </c>
      <c r="L246">
        <v>6522.6386104561798</v>
      </c>
      <c r="M246">
        <v>-2.12012827472564E-3</v>
      </c>
      <c r="N246" s="1">
        <v>0.99830838364996199</v>
      </c>
      <c r="O246">
        <v>-12.7354669813349</v>
      </c>
      <c r="P246">
        <v>3956.18034036062</v>
      </c>
      <c r="Q246">
        <v>-3.2191320631692801E-3</v>
      </c>
      <c r="R246" s="1">
        <v>0.99743150866374397</v>
      </c>
      <c r="T246" t="str">
        <f t="shared" si="12"/>
        <v/>
      </c>
      <c r="U246" t="str">
        <f t="shared" si="13"/>
        <v/>
      </c>
      <c r="V246" t="str">
        <f t="shared" si="14"/>
        <v/>
      </c>
      <c r="W246" t="str">
        <f t="shared" si="15"/>
        <v/>
      </c>
    </row>
    <row r="247" spans="1:23" x14ac:dyDescent="0.25">
      <c r="A247">
        <v>246</v>
      </c>
      <c r="B247" t="s">
        <v>589</v>
      </c>
      <c r="C247">
        <v>-12.7141519242657</v>
      </c>
      <c r="D247">
        <v>3956.1803403731901</v>
      </c>
      <c r="E247">
        <v>-3.2137442761434802E-3</v>
      </c>
      <c r="F247">
        <v>0.99743580747359195</v>
      </c>
      <c r="G247" t="s">
        <v>169</v>
      </c>
      <c r="H247" t="s">
        <v>169</v>
      </c>
      <c r="I247" t="s">
        <v>169</v>
      </c>
      <c r="J247" t="s">
        <v>169</v>
      </c>
      <c r="K247">
        <v>-13.828830543845299</v>
      </c>
      <c r="L247">
        <v>6522.6386104561798</v>
      </c>
      <c r="M247">
        <v>-2.12012827472565E-3</v>
      </c>
      <c r="N247">
        <v>0.99830838364996199</v>
      </c>
      <c r="O247">
        <v>-12.7354669813349</v>
      </c>
      <c r="P247">
        <v>3956.18034036067</v>
      </c>
      <c r="Q247">
        <v>-3.2191320631692502E-3</v>
      </c>
      <c r="R247">
        <v>0.99743150866374397</v>
      </c>
      <c r="T247" t="str">
        <f t="shared" si="12"/>
        <v/>
      </c>
      <c r="U247" t="str">
        <f t="shared" si="13"/>
        <v/>
      </c>
      <c r="V247" t="str">
        <f t="shared" si="14"/>
        <v/>
      </c>
      <c r="W247" t="str">
        <f t="shared" si="15"/>
        <v/>
      </c>
    </row>
    <row r="248" spans="1:23" x14ac:dyDescent="0.25">
      <c r="A248">
        <v>247</v>
      </c>
      <c r="B248" t="s">
        <v>590</v>
      </c>
      <c r="C248">
        <v>-12.7141519242657</v>
      </c>
      <c r="D248">
        <v>3956.1803403731401</v>
      </c>
      <c r="E248">
        <v>-3.2137442761435101E-3</v>
      </c>
      <c r="F248">
        <v>0.99743580747359195</v>
      </c>
      <c r="G248" t="s">
        <v>169</v>
      </c>
      <c r="H248" t="s">
        <v>169</v>
      </c>
      <c r="I248" t="s">
        <v>169</v>
      </c>
      <c r="J248" t="s">
        <v>169</v>
      </c>
      <c r="K248">
        <v>-13.828830543845299</v>
      </c>
      <c r="L248">
        <v>6522.6386104562098</v>
      </c>
      <c r="M248">
        <v>-2.12012827472563E-3</v>
      </c>
      <c r="N248">
        <v>0.99830838364996199</v>
      </c>
      <c r="O248">
        <v>-12.7354669813349</v>
      </c>
      <c r="P248">
        <v>3956.18034036067</v>
      </c>
      <c r="Q248">
        <v>-3.2191320631692502E-3</v>
      </c>
      <c r="R248">
        <v>0.99743150866374397</v>
      </c>
      <c r="T248" t="str">
        <f t="shared" si="12"/>
        <v/>
      </c>
      <c r="U248" t="str">
        <f t="shared" si="13"/>
        <v/>
      </c>
      <c r="V248" t="str">
        <f t="shared" si="14"/>
        <v/>
      </c>
      <c r="W248" t="str">
        <f t="shared" si="15"/>
        <v/>
      </c>
    </row>
    <row r="249" spans="1:23" x14ac:dyDescent="0.25">
      <c r="A249">
        <v>248</v>
      </c>
      <c r="B249" t="s">
        <v>591</v>
      </c>
      <c r="C249">
        <v>-12.7141519242657</v>
      </c>
      <c r="D249">
        <v>3956.1803403731801</v>
      </c>
      <c r="E249">
        <v>-3.2137442761434802E-3</v>
      </c>
      <c r="F249">
        <v>0.99743580747359195</v>
      </c>
      <c r="G249" t="s">
        <v>169</v>
      </c>
      <c r="H249" t="s">
        <v>169</v>
      </c>
      <c r="I249" t="s">
        <v>169</v>
      </c>
      <c r="J249" t="s">
        <v>169</v>
      </c>
      <c r="K249">
        <v>-13.828830543845299</v>
      </c>
      <c r="L249">
        <v>6522.6386104562098</v>
      </c>
      <c r="M249">
        <v>-2.12012827472564E-3</v>
      </c>
      <c r="N249">
        <v>0.99830838364996199</v>
      </c>
      <c r="O249">
        <v>-12.7354669813349</v>
      </c>
      <c r="P249">
        <v>3956.18034036067</v>
      </c>
      <c r="Q249">
        <v>-3.2191320631692502E-3</v>
      </c>
      <c r="R249">
        <v>0.99743150866374397</v>
      </c>
      <c r="T249" t="str">
        <f t="shared" si="12"/>
        <v/>
      </c>
      <c r="U249" t="str">
        <f t="shared" si="13"/>
        <v/>
      </c>
      <c r="V249" t="str">
        <f t="shared" si="14"/>
        <v/>
      </c>
      <c r="W249" t="str">
        <f t="shared" si="15"/>
        <v/>
      </c>
    </row>
    <row r="250" spans="1:23" x14ac:dyDescent="0.25">
      <c r="A250">
        <v>249</v>
      </c>
      <c r="B250" t="s">
        <v>592</v>
      </c>
      <c r="C250">
        <v>-12.7141519242657</v>
      </c>
      <c r="D250">
        <v>3956.1803403731801</v>
      </c>
      <c r="E250">
        <v>-3.2137442761434802E-3</v>
      </c>
      <c r="F250">
        <v>0.99743580747359195</v>
      </c>
      <c r="G250" t="s">
        <v>169</v>
      </c>
      <c r="H250" t="s">
        <v>169</v>
      </c>
      <c r="I250" t="s">
        <v>169</v>
      </c>
      <c r="J250" t="s">
        <v>169</v>
      </c>
      <c r="K250">
        <v>-13.828830543845401</v>
      </c>
      <c r="L250">
        <v>6522.6386104562798</v>
      </c>
      <c r="M250">
        <v>-2.1201282747256201E-3</v>
      </c>
      <c r="N250">
        <v>0.99830838364996199</v>
      </c>
      <c r="O250">
        <v>-12.7354669813349</v>
      </c>
      <c r="P250">
        <v>3956.18034036068</v>
      </c>
      <c r="Q250">
        <v>-3.2191320631692398E-3</v>
      </c>
      <c r="R250">
        <v>0.99743150866374397</v>
      </c>
      <c r="T250" t="str">
        <f t="shared" si="12"/>
        <v/>
      </c>
      <c r="U250" t="str">
        <f t="shared" si="13"/>
        <v/>
      </c>
      <c r="V250" t="str">
        <f t="shared" si="14"/>
        <v/>
      </c>
      <c r="W250" t="str">
        <f t="shared" si="15"/>
        <v/>
      </c>
    </row>
    <row r="251" spans="1:23" x14ac:dyDescent="0.25">
      <c r="A251">
        <v>250</v>
      </c>
      <c r="B251" t="s">
        <v>593</v>
      </c>
      <c r="C251">
        <v>-12.7141519242657</v>
      </c>
      <c r="D251">
        <v>3956.1803403731801</v>
      </c>
      <c r="E251">
        <v>-3.2137442761434802E-3</v>
      </c>
      <c r="F251">
        <v>0.99743580747359195</v>
      </c>
      <c r="G251" t="s">
        <v>169</v>
      </c>
      <c r="H251" t="s">
        <v>169</v>
      </c>
      <c r="I251" t="s">
        <v>169</v>
      </c>
      <c r="J251" t="s">
        <v>169</v>
      </c>
      <c r="K251">
        <v>-13.828830543845401</v>
      </c>
      <c r="L251">
        <v>6522.6386104562798</v>
      </c>
      <c r="M251">
        <v>-2.1201282747256201E-3</v>
      </c>
      <c r="N251">
        <v>0.99830838364996199</v>
      </c>
      <c r="O251">
        <v>-12.7354669813349</v>
      </c>
      <c r="P251">
        <v>3956.18034036068</v>
      </c>
      <c r="Q251">
        <v>-3.2191320631692398E-3</v>
      </c>
      <c r="R251">
        <v>0.99743150866374397</v>
      </c>
      <c r="T251" t="str">
        <f t="shared" si="12"/>
        <v/>
      </c>
      <c r="U251" t="str">
        <f t="shared" si="13"/>
        <v/>
      </c>
      <c r="V251" t="str">
        <f t="shared" si="14"/>
        <v/>
      </c>
      <c r="W251" t="str">
        <f t="shared" si="15"/>
        <v/>
      </c>
    </row>
    <row r="252" spans="1:23" x14ac:dyDescent="0.25">
      <c r="A252">
        <v>251</v>
      </c>
      <c r="B252" t="s">
        <v>594</v>
      </c>
      <c r="C252">
        <v>-12.7141519242657</v>
      </c>
      <c r="D252">
        <v>3956.1803403731501</v>
      </c>
      <c r="E252">
        <v>-3.2137442761435101E-3</v>
      </c>
      <c r="F252">
        <v>0.99743580747359195</v>
      </c>
      <c r="G252" t="s">
        <v>169</v>
      </c>
      <c r="H252" t="s">
        <v>169</v>
      </c>
      <c r="I252" t="s">
        <v>169</v>
      </c>
      <c r="J252" t="s">
        <v>169</v>
      </c>
      <c r="K252">
        <v>-13.828830543845401</v>
      </c>
      <c r="L252">
        <v>6522.6386104562398</v>
      </c>
      <c r="M252">
        <v>-2.12012827472563E-3</v>
      </c>
      <c r="N252">
        <v>0.99830838364996199</v>
      </c>
      <c r="O252">
        <v>-12.7354669813349</v>
      </c>
      <c r="P252">
        <v>3956.18034036068</v>
      </c>
      <c r="Q252">
        <v>-3.2191320631692398E-3</v>
      </c>
      <c r="R252">
        <v>0.99743150866374397</v>
      </c>
      <c r="T252" t="str">
        <f t="shared" si="12"/>
        <v/>
      </c>
      <c r="U252" t="str">
        <f t="shared" si="13"/>
        <v/>
      </c>
      <c r="V252" t="str">
        <f t="shared" si="14"/>
        <v/>
      </c>
      <c r="W252" t="str">
        <f t="shared" si="15"/>
        <v/>
      </c>
    </row>
    <row r="253" spans="1:23" x14ac:dyDescent="0.25">
      <c r="A253">
        <v>252</v>
      </c>
      <c r="B253" t="s">
        <v>595</v>
      </c>
      <c r="C253">
        <v>-12.7141519242657</v>
      </c>
      <c r="D253">
        <v>3956.1803403731801</v>
      </c>
      <c r="E253">
        <v>-3.2137442761434802E-3</v>
      </c>
      <c r="F253">
        <v>0.99743580747359195</v>
      </c>
      <c r="G253" t="s">
        <v>169</v>
      </c>
      <c r="H253" t="s">
        <v>169</v>
      </c>
      <c r="I253" t="s">
        <v>169</v>
      </c>
      <c r="J253" t="s">
        <v>169</v>
      </c>
      <c r="K253">
        <v>-13.828830543845401</v>
      </c>
      <c r="L253">
        <v>6522.6386104562798</v>
      </c>
      <c r="M253">
        <v>-2.1201282747256201E-3</v>
      </c>
      <c r="N253">
        <v>0.99830838364996199</v>
      </c>
      <c r="O253">
        <v>-12.7354669813349</v>
      </c>
      <c r="P253">
        <v>3956.18034036065</v>
      </c>
      <c r="Q253">
        <v>-3.2191320631692602E-3</v>
      </c>
      <c r="R253">
        <v>0.99743150866374397</v>
      </c>
      <c r="T253" t="str">
        <f t="shared" si="12"/>
        <v/>
      </c>
      <c r="U253" t="str">
        <f t="shared" si="13"/>
        <v/>
      </c>
      <c r="V253" t="str">
        <f t="shared" si="14"/>
        <v/>
      </c>
      <c r="W253" t="str">
        <f t="shared" si="15"/>
        <v/>
      </c>
    </row>
    <row r="254" spans="1:23" x14ac:dyDescent="0.25">
      <c r="A254">
        <v>253</v>
      </c>
      <c r="B254" t="s">
        <v>596</v>
      </c>
      <c r="C254">
        <v>-12.7141519242657</v>
      </c>
      <c r="D254">
        <v>3956.1803403731501</v>
      </c>
      <c r="E254">
        <v>-3.2137442761435101E-3</v>
      </c>
      <c r="F254">
        <v>0.99743580747359195</v>
      </c>
      <c r="G254" t="s">
        <v>169</v>
      </c>
      <c r="H254" t="s">
        <v>169</v>
      </c>
      <c r="I254" t="s">
        <v>169</v>
      </c>
      <c r="J254" t="s">
        <v>169</v>
      </c>
      <c r="K254">
        <v>-13.828830543845299</v>
      </c>
      <c r="L254">
        <v>6522.6386104561898</v>
      </c>
      <c r="M254">
        <v>-2.12012827472564E-3</v>
      </c>
      <c r="N254">
        <v>0.99830838364996199</v>
      </c>
      <c r="O254">
        <v>-12.7354669813349</v>
      </c>
      <c r="P254">
        <v>3956.18034036065</v>
      </c>
      <c r="Q254">
        <v>-3.2191320631692701E-3</v>
      </c>
      <c r="R254">
        <v>0.99743150866374397</v>
      </c>
      <c r="T254" t="str">
        <f t="shared" si="12"/>
        <v/>
      </c>
      <c r="U254" t="str">
        <f t="shared" si="13"/>
        <v/>
      </c>
      <c r="V254" t="str">
        <f t="shared" si="14"/>
        <v/>
      </c>
      <c r="W254" t="str">
        <f t="shared" si="15"/>
        <v/>
      </c>
    </row>
    <row r="255" spans="1:23" x14ac:dyDescent="0.25">
      <c r="A255">
        <v>254</v>
      </c>
      <c r="B255" t="s">
        <v>597</v>
      </c>
      <c r="C255">
        <v>-12.7141519242657</v>
      </c>
      <c r="D255">
        <v>3956.1803403731501</v>
      </c>
      <c r="E255">
        <v>-3.2137442761435101E-3</v>
      </c>
      <c r="F255" s="1">
        <v>0.99743580747359195</v>
      </c>
      <c r="G255" t="s">
        <v>169</v>
      </c>
      <c r="H255" t="s">
        <v>169</v>
      </c>
      <c r="I255" t="s">
        <v>169</v>
      </c>
      <c r="J255" t="s">
        <v>169</v>
      </c>
      <c r="K255">
        <v>-13.828830543845401</v>
      </c>
      <c r="L255">
        <v>6522.6386104562498</v>
      </c>
      <c r="M255">
        <v>-2.12012827472563E-3</v>
      </c>
      <c r="N255" s="1">
        <v>0.99830838364996199</v>
      </c>
      <c r="O255">
        <v>-12.7354669813349</v>
      </c>
      <c r="P255">
        <v>3956.18034036068</v>
      </c>
      <c r="Q255">
        <v>-3.2191320631692398E-3</v>
      </c>
      <c r="R255" s="1">
        <v>0.99743150866374397</v>
      </c>
      <c r="T255" t="str">
        <f t="shared" si="12"/>
        <v/>
      </c>
      <c r="U255" t="str">
        <f t="shared" si="13"/>
        <v/>
      </c>
      <c r="V255" t="str">
        <f t="shared" si="14"/>
        <v/>
      </c>
      <c r="W255" t="str">
        <f t="shared" si="15"/>
        <v/>
      </c>
    </row>
    <row r="256" spans="1:23" x14ac:dyDescent="0.25">
      <c r="A256">
        <v>255</v>
      </c>
      <c r="B256" t="s">
        <v>598</v>
      </c>
      <c r="C256">
        <v>22.4179850482255</v>
      </c>
      <c r="D256">
        <v>3956.1803399239898</v>
      </c>
      <c r="E256">
        <v>5.6665730886919698E-3</v>
      </c>
      <c r="F256">
        <v>0.99547875301612998</v>
      </c>
      <c r="G256" t="s">
        <v>169</v>
      </c>
      <c r="H256" t="s">
        <v>169</v>
      </c>
      <c r="I256" t="s">
        <v>169</v>
      </c>
      <c r="J256" t="s">
        <v>169</v>
      </c>
      <c r="K256">
        <v>23.303306473045499</v>
      </c>
      <c r="L256">
        <v>6522.6386012049297</v>
      </c>
      <c r="M256">
        <v>3.5726809191514498E-3</v>
      </c>
      <c r="N256">
        <v>0.99714941911809396</v>
      </c>
      <c r="O256">
        <v>22.396669991178602</v>
      </c>
      <c r="P256">
        <v>3956.1803399556202</v>
      </c>
      <c r="Q256">
        <v>5.6611853016361197E-3</v>
      </c>
      <c r="R256">
        <v>0.99548305177928698</v>
      </c>
      <c r="T256" t="str">
        <f t="shared" si="12"/>
        <v/>
      </c>
      <c r="U256" t="str">
        <f t="shared" si="13"/>
        <v/>
      </c>
      <c r="V256" t="str">
        <f t="shared" si="14"/>
        <v/>
      </c>
      <c r="W256" t="str">
        <f t="shared" si="15"/>
        <v/>
      </c>
    </row>
    <row r="257" spans="1:23" x14ac:dyDescent="0.25">
      <c r="A257">
        <v>256</v>
      </c>
      <c r="B257" t="s">
        <v>369</v>
      </c>
      <c r="C257">
        <v>0.747619870222611</v>
      </c>
      <c r="D257">
        <v>0.21327973735021499</v>
      </c>
      <c r="E257">
        <v>3.50534879455045</v>
      </c>
      <c r="F257">
        <v>4.5600944318587001E-4</v>
      </c>
      <c r="G257">
        <v>0.89871439409592402</v>
      </c>
      <c r="H257">
        <v>0.29850728302533103</v>
      </c>
      <c r="I257">
        <v>3.0106950322537398</v>
      </c>
      <c r="J257">
        <v>2.6065049626407101E-3</v>
      </c>
      <c r="K257">
        <v>0.64718252717398295</v>
      </c>
      <c r="L257">
        <v>0.30544961932367098</v>
      </c>
      <c r="M257">
        <v>2.1187864912288301</v>
      </c>
      <c r="N257">
        <v>3.4108514903539E-2</v>
      </c>
      <c r="O257">
        <v>0.73090972683336497</v>
      </c>
      <c r="P257">
        <v>0.21321262271756</v>
      </c>
      <c r="Q257">
        <v>3.4280790579720599</v>
      </c>
      <c r="R257">
        <v>6.0786841235106498E-4</v>
      </c>
      <c r="T257" t="str">
        <f t="shared" si="12"/>
        <v>***</v>
      </c>
      <c r="U257" t="str">
        <f t="shared" si="13"/>
        <v>**</v>
      </c>
      <c r="V257" t="str">
        <f t="shared" si="14"/>
        <v>*</v>
      </c>
      <c r="W257" t="str">
        <f t="shared" si="15"/>
        <v>***</v>
      </c>
    </row>
    <row r="258" spans="1:23" x14ac:dyDescent="0.25">
      <c r="A258">
        <v>257</v>
      </c>
      <c r="B258" t="s">
        <v>370</v>
      </c>
      <c r="C258">
        <v>0.67393120102560899</v>
      </c>
      <c r="D258">
        <v>0.224048746612029</v>
      </c>
      <c r="E258">
        <v>3.0079668430041</v>
      </c>
      <c r="F258">
        <v>2.63001830897966E-3</v>
      </c>
      <c r="G258">
        <v>0.60153083126263296</v>
      </c>
      <c r="H258">
        <v>0.34329123397766698</v>
      </c>
      <c r="I258">
        <v>1.75224640691456</v>
      </c>
      <c r="J258">
        <v>7.9731447047887399E-2</v>
      </c>
      <c r="K258">
        <v>0.76907058091976099</v>
      </c>
      <c r="L258">
        <v>0.29658807884159499</v>
      </c>
      <c r="M258">
        <v>2.5930596533872001</v>
      </c>
      <c r="N258">
        <v>9.5126269227398096E-3</v>
      </c>
      <c r="O258">
        <v>0.65706441649164204</v>
      </c>
      <c r="P258">
        <v>0.223980923126681</v>
      </c>
      <c r="Q258">
        <v>2.9335731245290702</v>
      </c>
      <c r="R258">
        <v>3.35084711429302E-3</v>
      </c>
      <c r="T258" t="str">
        <f t="shared" si="12"/>
        <v>**</v>
      </c>
      <c r="U258" t="str">
        <f t="shared" si="13"/>
        <v>^</v>
      </c>
      <c r="V258" t="str">
        <f t="shared" si="14"/>
        <v>**</v>
      </c>
      <c r="W258" t="str">
        <f t="shared" si="15"/>
        <v>**</v>
      </c>
    </row>
    <row r="259" spans="1:23" x14ac:dyDescent="0.25">
      <c r="A259">
        <v>258</v>
      </c>
      <c r="B259" t="s">
        <v>371</v>
      </c>
      <c r="C259">
        <v>1.84759987532342</v>
      </c>
      <c r="D259">
        <v>0.15321977794316799</v>
      </c>
      <c r="E259">
        <v>12.0584946677623</v>
      </c>
      <c r="F259" s="1">
        <v>1.74951342697182E-33</v>
      </c>
      <c r="G259">
        <v>1.9445697021447601</v>
      </c>
      <c r="H259">
        <v>0.22077735565192999</v>
      </c>
      <c r="I259">
        <v>8.8078312941228507</v>
      </c>
      <c r="J259" s="1">
        <v>1.2759026850810599E-18</v>
      </c>
      <c r="K259">
        <v>1.8054553863576599</v>
      </c>
      <c r="L259">
        <v>0.21334760839996</v>
      </c>
      <c r="M259">
        <v>8.4625058602625405</v>
      </c>
      <c r="N259" s="1">
        <v>2.6169258676391999E-17</v>
      </c>
      <c r="O259">
        <v>1.82983005392925</v>
      </c>
      <c r="P259">
        <v>0.15311270390009299</v>
      </c>
      <c r="Q259">
        <v>11.9508702238269</v>
      </c>
      <c r="R259" s="1">
        <v>6.4248927003779595E-33</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0.70964930521515202</v>
      </c>
      <c r="D260">
        <v>0.237699348542522</v>
      </c>
      <c r="E260">
        <v>2.9854911659053398</v>
      </c>
      <c r="F260">
        <v>2.83123315688742E-3</v>
      </c>
      <c r="G260">
        <v>1.06591195826346</v>
      </c>
      <c r="H260">
        <v>0.30941774398000499</v>
      </c>
      <c r="I260">
        <v>3.44489603134183</v>
      </c>
      <c r="J260">
        <v>5.7127908223542198E-4</v>
      </c>
      <c r="K260">
        <v>0.35573507652046699</v>
      </c>
      <c r="L260">
        <v>0.376920852877423</v>
      </c>
      <c r="M260">
        <v>0.94379250658268599</v>
      </c>
      <c r="N260">
        <v>0.34527569058913998</v>
      </c>
      <c r="O260">
        <v>0.69171009656565796</v>
      </c>
      <c r="P260">
        <v>0.237618685973045</v>
      </c>
      <c r="Q260">
        <v>2.91100884483523</v>
      </c>
      <c r="R260">
        <v>3.6026381905153899E-3</v>
      </c>
      <c r="T260" t="str">
        <f t="shared" si="16"/>
        <v>**</v>
      </c>
      <c r="U260" t="str">
        <f t="shared" si="17"/>
        <v>***</v>
      </c>
      <c r="V260" t="str">
        <f t="shared" si="18"/>
        <v/>
      </c>
      <c r="W260" t="str">
        <f t="shared" si="19"/>
        <v>**</v>
      </c>
    </row>
    <row r="261" spans="1:23" x14ac:dyDescent="0.25">
      <c r="A261">
        <v>260</v>
      </c>
      <c r="B261" t="s">
        <v>373</v>
      </c>
      <c r="C261">
        <v>0.80692333473696598</v>
      </c>
      <c r="D261">
        <v>0.23333489875074701</v>
      </c>
      <c r="E261">
        <v>3.4582196621986601</v>
      </c>
      <c r="F261">
        <v>5.4375784208671304E-4</v>
      </c>
      <c r="G261">
        <v>0.96016156605588898</v>
      </c>
      <c r="H261">
        <v>0.33172580948686298</v>
      </c>
      <c r="I261">
        <v>2.8944433583299798</v>
      </c>
      <c r="J261">
        <v>3.7983143068356599E-3</v>
      </c>
      <c r="K261">
        <v>0.71786144743984304</v>
      </c>
      <c r="L261">
        <v>0.32885858944586899</v>
      </c>
      <c r="M261">
        <v>2.1828879356608901</v>
      </c>
      <c r="N261">
        <v>2.90440636979294E-2</v>
      </c>
      <c r="O261">
        <v>0.788301616307302</v>
      </c>
      <c r="P261">
        <v>0.23324897537495201</v>
      </c>
      <c r="Q261">
        <v>3.3796573598666102</v>
      </c>
      <c r="R261">
        <v>7.2576247380872904E-4</v>
      </c>
      <c r="T261" t="str">
        <f t="shared" si="16"/>
        <v>***</v>
      </c>
      <c r="U261" t="str">
        <f t="shared" si="17"/>
        <v>**</v>
      </c>
      <c r="V261" t="str">
        <f t="shared" si="18"/>
        <v>*</v>
      </c>
      <c r="W261" t="str">
        <f t="shared" si="19"/>
        <v>***</v>
      </c>
    </row>
    <row r="262" spans="1:23" x14ac:dyDescent="0.25">
      <c r="A262">
        <v>261</v>
      </c>
      <c r="B262" t="s">
        <v>374</v>
      </c>
      <c r="C262">
        <v>0.53321733135195803</v>
      </c>
      <c r="D262">
        <v>0.26753801330155802</v>
      </c>
      <c r="E262">
        <v>1.9930525938044401</v>
      </c>
      <c r="F262">
        <v>4.62556882772533E-2</v>
      </c>
      <c r="G262">
        <v>0.69865551640479095</v>
      </c>
      <c r="H262">
        <v>0.37995888251798199</v>
      </c>
      <c r="I262">
        <v>1.8387661100980499</v>
      </c>
      <c r="J262">
        <v>6.5949594917277199E-2</v>
      </c>
      <c r="K262">
        <v>0.43661478904054501</v>
      </c>
      <c r="L262">
        <v>0.37732901515983502</v>
      </c>
      <c r="M262">
        <v>1.1571195733664901</v>
      </c>
      <c r="N262">
        <v>0.247223510801475</v>
      </c>
      <c r="O262">
        <v>0.51416103883906406</v>
      </c>
      <c r="P262">
        <v>0.267461947375151</v>
      </c>
      <c r="Q262">
        <v>1.92237080409007</v>
      </c>
      <c r="R262">
        <v>5.45591165568408E-2</v>
      </c>
      <c r="T262" t="str">
        <f t="shared" si="16"/>
        <v>*</v>
      </c>
      <c r="U262" t="str">
        <f t="shared" si="17"/>
        <v>^</v>
      </c>
      <c r="V262" t="str">
        <f t="shared" si="18"/>
        <v/>
      </c>
      <c r="W262" t="str">
        <f t="shared" si="19"/>
        <v>^</v>
      </c>
    </row>
    <row r="263" spans="1:23" x14ac:dyDescent="0.25">
      <c r="A263">
        <v>262</v>
      </c>
      <c r="B263" t="s">
        <v>375</v>
      </c>
      <c r="C263">
        <v>0.99938723680514996</v>
      </c>
      <c r="D263">
        <v>0.22556677661319599</v>
      </c>
      <c r="E263">
        <v>4.43056043895555</v>
      </c>
      <c r="F263">
        <v>9.3988499500491803E-6</v>
      </c>
      <c r="G263">
        <v>1.0871533408771601</v>
      </c>
      <c r="H263">
        <v>0.33255758537735403</v>
      </c>
      <c r="I263">
        <v>3.26906794095094</v>
      </c>
      <c r="J263">
        <v>1.07902389016022E-3</v>
      </c>
      <c r="K263">
        <v>0.97484436657409401</v>
      </c>
      <c r="L263">
        <v>0.30748145809934702</v>
      </c>
      <c r="M263">
        <v>3.17041675488323</v>
      </c>
      <c r="N263">
        <v>1.52220441864307E-3</v>
      </c>
      <c r="O263">
        <v>0.98115332629659402</v>
      </c>
      <c r="P263">
        <v>0.22547708460358401</v>
      </c>
      <c r="Q263">
        <v>4.35145472996326</v>
      </c>
      <c r="R263">
        <v>1.3523724654707701E-5</v>
      </c>
      <c r="T263" t="str">
        <f t="shared" si="16"/>
        <v>***</v>
      </c>
      <c r="U263" t="str">
        <f t="shared" si="17"/>
        <v>**</v>
      </c>
      <c r="V263" t="str">
        <f t="shared" si="18"/>
        <v>**</v>
      </c>
      <c r="W263" t="str">
        <f t="shared" si="19"/>
        <v>***</v>
      </c>
    </row>
    <row r="264" spans="1:23" x14ac:dyDescent="0.25">
      <c r="A264">
        <v>263</v>
      </c>
      <c r="B264" t="s">
        <v>376</v>
      </c>
      <c r="C264">
        <v>0.63781682226613301</v>
      </c>
      <c r="D264">
        <v>0.26798356306064403</v>
      </c>
      <c r="E264">
        <v>2.3800594894015799</v>
      </c>
      <c r="F264">
        <v>1.7309843319562101E-2</v>
      </c>
      <c r="G264">
        <v>0.686078343866386</v>
      </c>
      <c r="H264">
        <v>0.40344946443222102</v>
      </c>
      <c r="I264">
        <v>1.70053105618051</v>
      </c>
      <c r="J264">
        <v>8.9031079911019897E-2</v>
      </c>
      <c r="K264">
        <v>0.64507165480395101</v>
      </c>
      <c r="L264">
        <v>0.359037971161563</v>
      </c>
      <c r="M264">
        <v>1.79666694505044</v>
      </c>
      <c r="N264">
        <v>7.2388509580188401E-2</v>
      </c>
      <c r="O264">
        <v>0.61966049357208797</v>
      </c>
      <c r="P264">
        <v>0.26790105770963202</v>
      </c>
      <c r="Q264">
        <v>2.3130199591959602</v>
      </c>
      <c r="R264">
        <v>2.0721541799355401E-2</v>
      </c>
      <c r="T264" t="str">
        <f t="shared" si="16"/>
        <v>*</v>
      </c>
      <c r="U264" t="str">
        <f t="shared" si="17"/>
        <v>^</v>
      </c>
      <c r="V264" t="str">
        <f t="shared" si="18"/>
        <v>^</v>
      </c>
      <c r="W264" t="str">
        <f t="shared" si="19"/>
        <v>*</v>
      </c>
    </row>
    <row r="265" spans="1:23" x14ac:dyDescent="0.25">
      <c r="A265">
        <v>264</v>
      </c>
      <c r="B265" t="s">
        <v>377</v>
      </c>
      <c r="C265">
        <v>1.05763587878551</v>
      </c>
      <c r="D265">
        <v>0.230100854052427</v>
      </c>
      <c r="E265">
        <v>4.59640136122455</v>
      </c>
      <c r="F265">
        <v>4.2985032195704296E-6</v>
      </c>
      <c r="G265">
        <v>1.2047918545379299</v>
      </c>
      <c r="H265">
        <v>0.33350407646006203</v>
      </c>
      <c r="I265">
        <v>3.6125251221096</v>
      </c>
      <c r="J265" s="1">
        <v>3.0322971862990999E-4</v>
      </c>
      <c r="K265">
        <v>0.98394946533144501</v>
      </c>
      <c r="L265">
        <v>0.31841146984194602</v>
      </c>
      <c r="M265">
        <v>3.0901822281083602</v>
      </c>
      <c r="N265">
        <v>2.0003372607693198E-3</v>
      </c>
      <c r="O265">
        <v>1.03894392672643</v>
      </c>
      <c r="P265">
        <v>0.22999971619618401</v>
      </c>
      <c r="Q265">
        <v>4.5171530813552803</v>
      </c>
      <c r="R265">
        <v>6.2676595422666004E-6</v>
      </c>
      <c r="T265" t="str">
        <f t="shared" si="16"/>
        <v>***</v>
      </c>
      <c r="U265" t="str">
        <f t="shared" si="17"/>
        <v>***</v>
      </c>
      <c r="V265" t="str">
        <f t="shared" si="18"/>
        <v>**</v>
      </c>
      <c r="W265" t="str">
        <f t="shared" si="19"/>
        <v>***</v>
      </c>
    </row>
    <row r="266" spans="1:23" x14ac:dyDescent="0.25">
      <c r="A266">
        <v>265</v>
      </c>
      <c r="B266" t="s">
        <v>378</v>
      </c>
      <c r="C266">
        <v>0.25124428101179003</v>
      </c>
      <c r="D266">
        <v>0.330973890098753</v>
      </c>
      <c r="E266">
        <v>0.75910604590841502</v>
      </c>
      <c r="F266">
        <v>0.447789122787358</v>
      </c>
      <c r="G266">
        <v>0.21816449118867201</v>
      </c>
      <c r="H266">
        <v>0.52003713275264496</v>
      </c>
      <c r="I266">
        <v>0.41951714108162003</v>
      </c>
      <c r="J266">
        <v>0.67483823013129796</v>
      </c>
      <c r="K266">
        <v>0.31930965783805099</v>
      </c>
      <c r="L266">
        <v>0.42997052771994598</v>
      </c>
      <c r="M266">
        <v>0.74263149972462295</v>
      </c>
      <c r="N266">
        <v>0.45770481219918502</v>
      </c>
      <c r="O266">
        <v>0.233114000152048</v>
      </c>
      <c r="P266">
        <v>0.33090149066616598</v>
      </c>
      <c r="Q266">
        <v>0.70448156544337603</v>
      </c>
      <c r="R266">
        <v>0.48113292634035998</v>
      </c>
      <c r="T266" t="str">
        <f t="shared" si="16"/>
        <v/>
      </c>
      <c r="U266" t="str">
        <f t="shared" si="17"/>
        <v/>
      </c>
      <c r="V266" t="str">
        <f t="shared" si="18"/>
        <v/>
      </c>
      <c r="W266" t="str">
        <f t="shared" si="19"/>
        <v/>
      </c>
    </row>
    <row r="267" spans="1:23" x14ac:dyDescent="0.25">
      <c r="A267">
        <v>266</v>
      </c>
      <c r="B267" t="s">
        <v>379</v>
      </c>
      <c r="C267">
        <v>0.69854201862974297</v>
      </c>
      <c r="D267">
        <v>0.276275451330668</v>
      </c>
      <c r="E267">
        <v>2.5284259432578899</v>
      </c>
      <c r="F267">
        <v>1.14575255252444E-2</v>
      </c>
      <c r="G267">
        <v>0.82462717192970603</v>
      </c>
      <c r="H267">
        <v>0.404462727672244</v>
      </c>
      <c r="I267">
        <v>2.0388211706813699</v>
      </c>
      <c r="J267">
        <v>4.1467878601527397E-2</v>
      </c>
      <c r="K267">
        <v>0.64536980638103103</v>
      </c>
      <c r="L267">
        <v>0.37869292081105199</v>
      </c>
      <c r="M267">
        <v>1.7042035140209</v>
      </c>
      <c r="N267">
        <v>8.8343072950128804E-2</v>
      </c>
      <c r="O267">
        <v>0.68090174416983096</v>
      </c>
      <c r="P267">
        <v>0.27618730750638698</v>
      </c>
      <c r="Q267">
        <v>2.4653621859653501</v>
      </c>
      <c r="R267">
        <v>1.36874817685153E-2</v>
      </c>
      <c r="T267" t="str">
        <f t="shared" si="16"/>
        <v>*</v>
      </c>
      <c r="U267" t="str">
        <f t="shared" si="17"/>
        <v>*</v>
      </c>
      <c r="V267" t="str">
        <f t="shared" si="18"/>
        <v>^</v>
      </c>
      <c r="W267" t="str">
        <f t="shared" si="19"/>
        <v>*</v>
      </c>
    </row>
    <row r="268" spans="1:23" x14ac:dyDescent="0.25">
      <c r="A268">
        <v>267</v>
      </c>
      <c r="B268" t="s">
        <v>380</v>
      </c>
      <c r="C268">
        <v>0.80595751593343901</v>
      </c>
      <c r="D268">
        <v>0.26886502145459701</v>
      </c>
      <c r="E268">
        <v>2.99762874163808</v>
      </c>
      <c r="F268" s="1">
        <v>2.7208890953299299E-3</v>
      </c>
      <c r="G268">
        <v>1.00600687620618</v>
      </c>
      <c r="H268">
        <v>0.382211991291243</v>
      </c>
      <c r="I268">
        <v>2.6320651866717801</v>
      </c>
      <c r="J268">
        <v>8.4867577771688199E-3</v>
      </c>
      <c r="K268">
        <v>0.68135992528478695</v>
      </c>
      <c r="L268">
        <v>0.37894450642758098</v>
      </c>
      <c r="M268">
        <v>1.79804671588503</v>
      </c>
      <c r="N268">
        <v>7.2169605041420698E-2</v>
      </c>
      <c r="O268">
        <v>0.78906571175301998</v>
      </c>
      <c r="P268">
        <v>0.26877894123639201</v>
      </c>
      <c r="Q268">
        <v>2.9357423171744501</v>
      </c>
      <c r="R268">
        <v>3.3275060903881202E-3</v>
      </c>
      <c r="T268" t="str">
        <f t="shared" si="16"/>
        <v>**</v>
      </c>
      <c r="U268" t="str">
        <f t="shared" si="17"/>
        <v>**</v>
      </c>
      <c r="V268" t="str">
        <f t="shared" si="18"/>
        <v>^</v>
      </c>
      <c r="W268" t="str">
        <f t="shared" si="19"/>
        <v>**</v>
      </c>
    </row>
    <row r="269" spans="1:23" x14ac:dyDescent="0.25">
      <c r="A269">
        <v>268</v>
      </c>
      <c r="B269" t="s">
        <v>381</v>
      </c>
      <c r="C269">
        <v>1.52880485366484</v>
      </c>
      <c r="D269">
        <v>0.208313752524794</v>
      </c>
      <c r="E269">
        <v>7.3389530702389898</v>
      </c>
      <c r="F269" s="1">
        <v>2.1527107192840201E-13</v>
      </c>
      <c r="G269">
        <v>0.76451552476204798</v>
      </c>
      <c r="H269">
        <v>0.433694935509496</v>
      </c>
      <c r="I269">
        <v>1.7627956016224</v>
      </c>
      <c r="J269">
        <v>7.7934969519457997E-2</v>
      </c>
      <c r="K269">
        <v>1.91024847162261</v>
      </c>
      <c r="L269">
        <v>0.24682293891971399</v>
      </c>
      <c r="M269">
        <v>7.7393474041891004</v>
      </c>
      <c r="N269" s="1">
        <v>9.9928391921386495E-15</v>
      </c>
      <c r="O269">
        <v>1.51069193080947</v>
      </c>
      <c r="P269">
        <v>0.20819695553581599</v>
      </c>
      <c r="Q269">
        <v>7.25607118952124</v>
      </c>
      <c r="R269" s="1">
        <v>3.9849540914085699E-13</v>
      </c>
      <c r="T269" t="str">
        <f t="shared" si="16"/>
        <v>***</v>
      </c>
      <c r="U269" t="str">
        <f t="shared" si="17"/>
        <v>^</v>
      </c>
      <c r="V269" t="str">
        <f t="shared" si="18"/>
        <v>***</v>
      </c>
      <c r="W269" t="str">
        <f t="shared" si="19"/>
        <v>***</v>
      </c>
    </row>
    <row r="270" spans="1:23" x14ac:dyDescent="0.25">
      <c r="A270">
        <v>269</v>
      </c>
      <c r="B270" t="s">
        <v>382</v>
      </c>
      <c r="C270">
        <v>0.56419104722832203</v>
      </c>
      <c r="D270">
        <v>0.317952594543853</v>
      </c>
      <c r="E270">
        <v>1.77445020707484</v>
      </c>
      <c r="F270">
        <v>7.5988711388792596E-2</v>
      </c>
      <c r="G270">
        <v>0.80995681198088698</v>
      </c>
      <c r="H270">
        <v>0.434076127552811</v>
      </c>
      <c r="I270">
        <v>1.8659326338611999</v>
      </c>
      <c r="J270">
        <v>6.2050791158135499E-2</v>
      </c>
      <c r="K270">
        <v>0.37379571626896901</v>
      </c>
      <c r="L270">
        <v>0.468456638498709</v>
      </c>
      <c r="M270">
        <v>0.79793023633285398</v>
      </c>
      <c r="N270">
        <v>0.42491097577162301</v>
      </c>
      <c r="O270">
        <v>0.54603880976491903</v>
      </c>
      <c r="P270">
        <v>0.31786712789166299</v>
      </c>
      <c r="Q270">
        <v>1.7178209441997501</v>
      </c>
      <c r="R270">
        <v>8.5829280072507702E-2</v>
      </c>
      <c r="T270" t="str">
        <f t="shared" si="16"/>
        <v>^</v>
      </c>
      <c r="U270" t="str">
        <f t="shared" si="17"/>
        <v>^</v>
      </c>
      <c r="V270" t="str">
        <f t="shared" si="18"/>
        <v/>
      </c>
      <c r="W270" t="str">
        <f t="shared" si="19"/>
        <v>^</v>
      </c>
    </row>
    <row r="271" spans="1:23" x14ac:dyDescent="0.25">
      <c r="A271">
        <v>270</v>
      </c>
      <c r="B271" t="s">
        <v>383</v>
      </c>
      <c r="C271">
        <v>0.78049178831425503</v>
      </c>
      <c r="D271">
        <v>0.29539824798691</v>
      </c>
      <c r="E271">
        <v>2.6421679669164502</v>
      </c>
      <c r="F271">
        <v>8.2377191567472603E-3</v>
      </c>
      <c r="G271">
        <v>1.01923651250255</v>
      </c>
      <c r="H271">
        <v>0.406263982520435</v>
      </c>
      <c r="I271">
        <v>2.5088035276454401</v>
      </c>
      <c r="J271">
        <v>1.21140842380437E-2</v>
      </c>
      <c r="K271">
        <v>0.602106605379782</v>
      </c>
      <c r="L271">
        <v>0.43167469782592399</v>
      </c>
      <c r="M271">
        <v>1.3948156063170201</v>
      </c>
      <c r="N271">
        <v>0.16307145149656399</v>
      </c>
      <c r="O271">
        <v>0.76099819010306402</v>
      </c>
      <c r="P271">
        <v>0.29530327090865699</v>
      </c>
      <c r="Q271">
        <v>2.57700562462938</v>
      </c>
      <c r="R271">
        <v>9.9660328929514295E-3</v>
      </c>
      <c r="T271" t="str">
        <f t="shared" si="16"/>
        <v>**</v>
      </c>
      <c r="U271" t="str">
        <f t="shared" si="17"/>
        <v>*</v>
      </c>
      <c r="V271" t="str">
        <f t="shared" si="18"/>
        <v/>
      </c>
      <c r="W271" t="str">
        <f t="shared" si="19"/>
        <v>**</v>
      </c>
    </row>
    <row r="272" spans="1:23" x14ac:dyDescent="0.25">
      <c r="A272">
        <v>271</v>
      </c>
      <c r="B272" t="s">
        <v>384</v>
      </c>
      <c r="C272">
        <v>0.98011214051554496</v>
      </c>
      <c r="D272">
        <v>0.27780865534747601</v>
      </c>
      <c r="E272">
        <v>3.5280115347365499</v>
      </c>
      <c r="F272">
        <v>4.18693911213289E-4</v>
      </c>
      <c r="G272">
        <v>1.23031158361778</v>
      </c>
      <c r="H272">
        <v>0.384280080505845</v>
      </c>
      <c r="I272">
        <v>3.2016012435468202</v>
      </c>
      <c r="J272">
        <v>1.3666603948407001E-3</v>
      </c>
      <c r="K272">
        <v>0.79757195212308096</v>
      </c>
      <c r="L272">
        <v>0.403499840863355</v>
      </c>
      <c r="M272">
        <v>1.97663510948738</v>
      </c>
      <c r="N272">
        <v>4.8082890553413103E-2</v>
      </c>
      <c r="O272">
        <v>0.96049420122399798</v>
      </c>
      <c r="P272">
        <v>0.27770856668538102</v>
      </c>
      <c r="Q272">
        <v>3.4586408791348302</v>
      </c>
      <c r="R272">
        <v>5.4290826215645598E-4</v>
      </c>
      <c r="T272" t="str">
        <f t="shared" si="16"/>
        <v>***</v>
      </c>
      <c r="U272" t="str">
        <f t="shared" si="17"/>
        <v>**</v>
      </c>
      <c r="V272" t="str">
        <f t="shared" si="18"/>
        <v>*</v>
      </c>
      <c r="W272" t="str">
        <f t="shared" si="19"/>
        <v>***</v>
      </c>
    </row>
    <row r="273" spans="1:23" x14ac:dyDescent="0.25">
      <c r="A273">
        <v>272</v>
      </c>
      <c r="B273" t="s">
        <v>385</v>
      </c>
      <c r="C273">
        <v>8.4423489749281599E-2</v>
      </c>
      <c r="D273">
        <v>0.42101017461212997</v>
      </c>
      <c r="E273">
        <v>0.20052600825398001</v>
      </c>
      <c r="F273">
        <v>0.84106921940973001</v>
      </c>
      <c r="G273">
        <v>0.56488484338348499</v>
      </c>
      <c r="H273">
        <v>0.52246826401775903</v>
      </c>
      <c r="I273">
        <v>1.0811849872747199</v>
      </c>
      <c r="J273">
        <v>0.279614834692338</v>
      </c>
      <c r="K273">
        <v>-0.438232447979508</v>
      </c>
      <c r="L273">
        <v>0.72109843814830599</v>
      </c>
      <c r="M273">
        <v>-0.60772902116503902</v>
      </c>
      <c r="N273">
        <v>0.54336721180487302</v>
      </c>
      <c r="O273">
        <v>6.4657077360898998E-2</v>
      </c>
      <c r="P273">
        <v>0.42094240243602998</v>
      </c>
      <c r="Q273">
        <v>0.15360077052519</v>
      </c>
      <c r="R273">
        <v>0.87792452935886101</v>
      </c>
      <c r="T273" t="str">
        <f t="shared" si="16"/>
        <v/>
      </c>
      <c r="U273" t="str">
        <f t="shared" si="17"/>
        <v/>
      </c>
      <c r="V273" t="str">
        <f t="shared" si="18"/>
        <v/>
      </c>
      <c r="W273" t="str">
        <f t="shared" si="19"/>
        <v/>
      </c>
    </row>
    <row r="274" spans="1:23" x14ac:dyDescent="0.25">
      <c r="A274">
        <v>273</v>
      </c>
      <c r="B274" t="s">
        <v>386</v>
      </c>
      <c r="C274">
        <v>0.62923677925815502</v>
      </c>
      <c r="D274">
        <v>0.33276227615695902</v>
      </c>
      <c r="E274">
        <v>1.8909498592363101</v>
      </c>
      <c r="F274">
        <v>5.8631037815409501E-2</v>
      </c>
      <c r="G274">
        <v>0.82357799688660205</v>
      </c>
      <c r="H274">
        <v>0.47259819062025199</v>
      </c>
      <c r="I274">
        <v>1.7426600719856999</v>
      </c>
      <c r="J274">
        <v>8.1393010068645202E-2</v>
      </c>
      <c r="K274">
        <v>0.51153793610244502</v>
      </c>
      <c r="L274">
        <v>0.46931990942952201</v>
      </c>
      <c r="M274">
        <v>1.0899557547521099</v>
      </c>
      <c r="N274">
        <v>0.27573263463358999</v>
      </c>
      <c r="O274">
        <v>0.60992098009128504</v>
      </c>
      <c r="P274">
        <v>0.33267565662734799</v>
      </c>
      <c r="Q274">
        <v>1.83338025473411</v>
      </c>
      <c r="R274">
        <v>6.6746041901795602E-2</v>
      </c>
      <c r="T274" t="str">
        <f t="shared" si="16"/>
        <v>^</v>
      </c>
      <c r="U274" t="str">
        <f t="shared" si="17"/>
        <v>^</v>
      </c>
      <c r="V274" t="str">
        <f t="shared" si="18"/>
        <v/>
      </c>
      <c r="W274" t="str">
        <f t="shared" si="19"/>
        <v>^</v>
      </c>
    </row>
    <row r="275" spans="1:23" x14ac:dyDescent="0.25">
      <c r="A275">
        <v>274</v>
      </c>
      <c r="B275" t="s">
        <v>387</v>
      </c>
      <c r="C275">
        <v>0.44290450887605798</v>
      </c>
      <c r="D275">
        <v>0.36859165368189301</v>
      </c>
      <c r="E275">
        <v>1.20161296234423</v>
      </c>
      <c r="F275">
        <v>0.22951351697917499</v>
      </c>
      <c r="G275">
        <v>0.86758786538689503</v>
      </c>
      <c r="H275">
        <v>0.47306311642575299</v>
      </c>
      <c r="I275">
        <v>1.83397909340721</v>
      </c>
      <c r="J275">
        <v>6.6657097600657703E-2</v>
      </c>
      <c r="K275">
        <v>3.0628101500861E-2</v>
      </c>
      <c r="L275">
        <v>0.59475622459648603</v>
      </c>
      <c r="M275">
        <v>5.1496899459338497E-2</v>
      </c>
      <c r="N275">
        <v>0.95892957244824495</v>
      </c>
      <c r="O275">
        <v>0.42326135053451203</v>
      </c>
      <c r="P275">
        <v>0.36851037659986002</v>
      </c>
      <c r="Q275">
        <v>1.14857376457028</v>
      </c>
      <c r="R275">
        <v>0.25073178028427401</v>
      </c>
      <c r="T275" t="str">
        <f t="shared" si="16"/>
        <v/>
      </c>
      <c r="U275" t="str">
        <f t="shared" si="17"/>
        <v>^</v>
      </c>
      <c r="V275" t="str">
        <f t="shared" si="18"/>
        <v/>
      </c>
      <c r="W275" t="str">
        <f t="shared" si="19"/>
        <v/>
      </c>
    </row>
    <row r="276" spans="1:23" x14ac:dyDescent="0.25">
      <c r="A276">
        <v>275</v>
      </c>
      <c r="B276" t="s">
        <v>388</v>
      </c>
      <c r="C276">
        <v>0.71044960907136301</v>
      </c>
      <c r="D276">
        <v>0.33320298868294901</v>
      </c>
      <c r="E276">
        <v>2.1321825829940999</v>
      </c>
      <c r="F276">
        <v>3.29918397067019E-2</v>
      </c>
      <c r="G276">
        <v>-3.0802633115301199E-2</v>
      </c>
      <c r="H276">
        <v>0.72383335261603698</v>
      </c>
      <c r="I276">
        <v>-4.2554868470727598E-2</v>
      </c>
      <c r="J276">
        <v>0.96605637261695898</v>
      </c>
      <c r="K276">
        <v>1.0723378096476901</v>
      </c>
      <c r="L276">
        <v>0.38185547697466699</v>
      </c>
      <c r="M276">
        <v>2.8082294855203398</v>
      </c>
      <c r="N276">
        <v>4.9814714494917697E-3</v>
      </c>
      <c r="O276">
        <v>0.68971104837836705</v>
      </c>
      <c r="P276">
        <v>0.33310526095544601</v>
      </c>
      <c r="Q276">
        <v>2.0705498508191398</v>
      </c>
      <c r="R276">
        <v>3.8400882821050399E-2</v>
      </c>
      <c r="T276" t="str">
        <f t="shared" si="16"/>
        <v>*</v>
      </c>
      <c r="U276" t="str">
        <f t="shared" si="17"/>
        <v/>
      </c>
      <c r="V276" t="str">
        <f t="shared" si="18"/>
        <v>**</v>
      </c>
      <c r="W276" t="str">
        <f t="shared" si="19"/>
        <v>*</v>
      </c>
    </row>
    <row r="277" spans="1:23" x14ac:dyDescent="0.25">
      <c r="A277">
        <v>276</v>
      </c>
      <c r="B277" t="s">
        <v>389</v>
      </c>
      <c r="C277">
        <v>1.25061900997341</v>
      </c>
      <c r="D277">
        <v>0.27166672191237101</v>
      </c>
      <c r="E277">
        <v>4.6035046220228804</v>
      </c>
      <c r="F277">
        <v>4.1543997225591197E-6</v>
      </c>
      <c r="G277">
        <v>1.2901781671957799</v>
      </c>
      <c r="H277">
        <v>0.40926705976512601</v>
      </c>
      <c r="I277">
        <v>3.1524114546042301</v>
      </c>
      <c r="J277">
        <v>1.6192792387775901E-3</v>
      </c>
      <c r="K277">
        <v>1.26258653235531</v>
      </c>
      <c r="L277">
        <v>0.363883731564005</v>
      </c>
      <c r="M277">
        <v>3.46975262380816</v>
      </c>
      <c r="N277">
        <v>5.2093791734965399E-4</v>
      </c>
      <c r="O277">
        <v>1.2302723269876801</v>
      </c>
      <c r="P277">
        <v>0.27153946964114101</v>
      </c>
      <c r="Q277">
        <v>4.5307311258049197</v>
      </c>
      <c r="R277">
        <v>5.8779908913044003E-6</v>
      </c>
      <c r="T277" t="str">
        <f t="shared" si="16"/>
        <v>***</v>
      </c>
      <c r="U277" t="str">
        <f t="shared" si="17"/>
        <v>**</v>
      </c>
      <c r="V277" t="str">
        <f t="shared" si="18"/>
        <v>***</v>
      </c>
      <c r="W277" t="str">
        <f t="shared" si="19"/>
        <v>***</v>
      </c>
    </row>
    <row r="278" spans="1:23" x14ac:dyDescent="0.25">
      <c r="A278">
        <v>277</v>
      </c>
      <c r="B278" t="s">
        <v>390</v>
      </c>
      <c r="C278">
        <v>0.92567603083067296</v>
      </c>
      <c r="D278">
        <v>0.32003275957705002</v>
      </c>
      <c r="E278">
        <v>2.8924414864716699</v>
      </c>
      <c r="F278">
        <v>3.8226037860740101E-3</v>
      </c>
      <c r="G278">
        <v>1.20365786092822</v>
      </c>
      <c r="H278">
        <v>0.43810895887204099</v>
      </c>
      <c r="I278">
        <v>2.7473938538649501</v>
      </c>
      <c r="J278">
        <v>6.0070949776951498E-3</v>
      </c>
      <c r="K278">
        <v>0.71598450343679598</v>
      </c>
      <c r="L278">
        <v>0.47072767929098303</v>
      </c>
      <c r="M278">
        <v>1.52101636452571</v>
      </c>
      <c r="N278">
        <v>0.12825573073527799</v>
      </c>
      <c r="O278">
        <v>0.90407768495808605</v>
      </c>
      <c r="P278">
        <v>0.31991613755209197</v>
      </c>
      <c r="Q278">
        <v>2.8259833713792402</v>
      </c>
      <c r="R278">
        <v>4.7135710905940702E-3</v>
      </c>
      <c r="T278" t="str">
        <f t="shared" si="16"/>
        <v>**</v>
      </c>
      <c r="U278" t="str">
        <f t="shared" si="17"/>
        <v>**</v>
      </c>
      <c r="V278" t="str">
        <f t="shared" si="18"/>
        <v/>
      </c>
      <c r="W278" t="str">
        <f t="shared" si="19"/>
        <v>**</v>
      </c>
    </row>
    <row r="279" spans="1:23" x14ac:dyDescent="0.25">
      <c r="A279">
        <v>278</v>
      </c>
      <c r="B279" t="s">
        <v>391</v>
      </c>
      <c r="C279">
        <v>1.95370546246346</v>
      </c>
      <c r="D279">
        <v>0.221620764236101</v>
      </c>
      <c r="E279">
        <v>8.8155343620334108</v>
      </c>
      <c r="F279" s="1">
        <v>1.19115559930974E-18</v>
      </c>
      <c r="G279">
        <v>2.29930615364519</v>
      </c>
      <c r="H279">
        <v>0.30620524809476701</v>
      </c>
      <c r="I279">
        <v>7.5090357462899604</v>
      </c>
      <c r="J279" s="1">
        <v>5.9564460925749394E-14</v>
      </c>
      <c r="K279">
        <v>1.68744733103921</v>
      </c>
      <c r="L279">
        <v>0.32506806884975997</v>
      </c>
      <c r="M279">
        <v>5.1910584051216597</v>
      </c>
      <c r="N279" s="1">
        <v>2.09102015856996E-7</v>
      </c>
      <c r="O279">
        <v>1.9322807564183599</v>
      </c>
      <c r="P279">
        <v>0.22145306281188801</v>
      </c>
      <c r="Q279">
        <v>8.7254641316915293</v>
      </c>
      <c r="R279" s="1">
        <v>2.6509111867805902E-18</v>
      </c>
      <c r="T279" t="str">
        <f t="shared" si="16"/>
        <v>***</v>
      </c>
      <c r="U279" t="str">
        <f t="shared" si="17"/>
        <v>***</v>
      </c>
      <c r="V279" t="str">
        <f t="shared" si="18"/>
        <v>***</v>
      </c>
      <c r="W279" t="str">
        <f t="shared" si="19"/>
        <v>***</v>
      </c>
    </row>
    <row r="280" spans="1:23" x14ac:dyDescent="0.25">
      <c r="A280">
        <v>279</v>
      </c>
      <c r="B280" t="s">
        <v>392</v>
      </c>
      <c r="C280">
        <v>0.65407691578954397</v>
      </c>
      <c r="D280">
        <v>0.39392649085175402</v>
      </c>
      <c r="E280">
        <v>1.66040347876907</v>
      </c>
      <c r="F280">
        <v>9.6833310783791995E-2</v>
      </c>
      <c r="G280">
        <v>0.33637752378943597</v>
      </c>
      <c r="H280">
        <v>0.72645357860889703</v>
      </c>
      <c r="I280">
        <v>0.46304063149303099</v>
      </c>
      <c r="J280">
        <v>0.643335243231274</v>
      </c>
      <c r="K280">
        <v>0.86317667878519999</v>
      </c>
      <c r="L280">
        <v>0.47192339115260901</v>
      </c>
      <c r="M280">
        <v>1.8290610191561101</v>
      </c>
      <c r="N280">
        <v>6.7390467698183701E-2</v>
      </c>
      <c r="O280">
        <v>0.63272155013950204</v>
      </c>
      <c r="P280">
        <v>0.39382526032177601</v>
      </c>
      <c r="Q280">
        <v>1.6066047912278001</v>
      </c>
      <c r="R280">
        <v>0.108141090823279</v>
      </c>
      <c r="T280" t="str">
        <f t="shared" si="16"/>
        <v>^</v>
      </c>
      <c r="U280" t="str">
        <f t="shared" si="17"/>
        <v/>
      </c>
      <c r="V280" t="str">
        <f t="shared" si="18"/>
        <v>^</v>
      </c>
      <c r="W280" t="str">
        <f t="shared" si="19"/>
        <v/>
      </c>
    </row>
    <row r="281" spans="1:23" x14ac:dyDescent="0.25">
      <c r="A281">
        <v>280</v>
      </c>
      <c r="B281" t="s">
        <v>393</v>
      </c>
      <c r="C281">
        <v>1.50633070476679</v>
      </c>
      <c r="D281">
        <v>0.28175773905759</v>
      </c>
      <c r="E281">
        <v>5.3461910569168198</v>
      </c>
      <c r="F281" s="1">
        <v>8.9824393293949901E-8</v>
      </c>
      <c r="G281">
        <v>1.83364316334713</v>
      </c>
      <c r="H281">
        <v>0.39250032642690302</v>
      </c>
      <c r="I281">
        <v>4.6716984417301202</v>
      </c>
      <c r="J281">
        <v>2.98719306358823E-6</v>
      </c>
      <c r="K281">
        <v>1.2734287235747801</v>
      </c>
      <c r="L281">
        <v>0.40754594140917899</v>
      </c>
      <c r="M281">
        <v>3.12462619348294</v>
      </c>
      <c r="N281">
        <v>1.78031139787808E-3</v>
      </c>
      <c r="O281">
        <v>1.4841104563109</v>
      </c>
      <c r="P281">
        <v>0.28160780290322102</v>
      </c>
      <c r="Q281">
        <v>5.2701325780413004</v>
      </c>
      <c r="R281">
        <v>1.36325255396417E-7</v>
      </c>
      <c r="T281" t="str">
        <f t="shared" si="16"/>
        <v>***</v>
      </c>
      <c r="U281" t="str">
        <f t="shared" si="17"/>
        <v>***</v>
      </c>
      <c r="V281" t="str">
        <f t="shared" si="18"/>
        <v>**</v>
      </c>
      <c r="W281" t="str">
        <f t="shared" si="19"/>
        <v>***</v>
      </c>
    </row>
    <row r="282" spans="1:23" x14ac:dyDescent="0.25">
      <c r="A282">
        <v>281</v>
      </c>
      <c r="B282" t="s">
        <v>394</v>
      </c>
      <c r="C282">
        <v>0.20541072872270999</v>
      </c>
      <c r="D282">
        <v>0.51272286400034295</v>
      </c>
      <c r="E282">
        <v>0.40062720651867001</v>
      </c>
      <c r="F282">
        <v>0.68869461188875303</v>
      </c>
      <c r="G282">
        <v>-13.368126224556001</v>
      </c>
      <c r="H282">
        <v>429.18723680239799</v>
      </c>
      <c r="I282">
        <v>-3.1147539065125601E-2</v>
      </c>
      <c r="J282">
        <v>0.97515187735171804</v>
      </c>
      <c r="K282">
        <v>0.74578138486213097</v>
      </c>
      <c r="L282">
        <v>0.52311052020321003</v>
      </c>
      <c r="M282">
        <v>1.42566695957944</v>
      </c>
      <c r="N282">
        <v>0.153964498065185</v>
      </c>
      <c r="O282">
        <v>0.18260598819999499</v>
      </c>
      <c r="P282">
        <v>0.51263213457937096</v>
      </c>
      <c r="Q282">
        <v>0.35621252723422803</v>
      </c>
      <c r="R282">
        <v>0.72168141107512995</v>
      </c>
      <c r="T282" t="str">
        <f t="shared" si="16"/>
        <v/>
      </c>
      <c r="U282" t="str">
        <f t="shared" si="17"/>
        <v/>
      </c>
      <c r="V282" t="str">
        <f t="shared" si="18"/>
        <v/>
      </c>
      <c r="W282" t="str">
        <f t="shared" si="19"/>
        <v/>
      </c>
    </row>
    <row r="283" spans="1:23" x14ac:dyDescent="0.25">
      <c r="A283">
        <v>282</v>
      </c>
      <c r="B283" t="s">
        <v>395</v>
      </c>
      <c r="C283">
        <v>0.80494697795750403</v>
      </c>
      <c r="D283">
        <v>0.394951692609389</v>
      </c>
      <c r="E283">
        <v>2.0380897031718801</v>
      </c>
      <c r="F283">
        <v>4.1540962731044899E-2</v>
      </c>
      <c r="G283">
        <v>1.20151847353241</v>
      </c>
      <c r="H283">
        <v>0.52920914309607503</v>
      </c>
      <c r="I283">
        <v>2.2704038454495898</v>
      </c>
      <c r="J283">
        <v>2.31830913864172E-2</v>
      </c>
      <c r="K283">
        <v>0.48768922442639301</v>
      </c>
      <c r="L283">
        <v>0.59769782862883503</v>
      </c>
      <c r="M283">
        <v>0.81594612037522396</v>
      </c>
      <c r="N283">
        <v>0.41453095235946902</v>
      </c>
      <c r="O283">
        <v>0.78087337702979498</v>
      </c>
      <c r="P283">
        <v>0.394833799893478</v>
      </c>
      <c r="Q283">
        <v>1.97772677324096</v>
      </c>
      <c r="R283">
        <v>4.7959538221790901E-2</v>
      </c>
      <c r="T283" t="str">
        <f t="shared" si="16"/>
        <v>*</v>
      </c>
      <c r="U283" t="str">
        <f t="shared" si="17"/>
        <v>*</v>
      </c>
      <c r="V283" t="str">
        <f t="shared" si="18"/>
        <v/>
      </c>
      <c r="W283" t="str">
        <f t="shared" si="19"/>
        <v>*</v>
      </c>
    </row>
    <row r="284" spans="1:23" x14ac:dyDescent="0.25">
      <c r="A284">
        <v>283</v>
      </c>
      <c r="B284" t="s">
        <v>396</v>
      </c>
      <c r="C284">
        <v>1.5102012352268299</v>
      </c>
      <c r="D284">
        <v>0.300858737700192</v>
      </c>
      <c r="E284">
        <v>5.01963561627303</v>
      </c>
      <c r="F284" s="1">
        <v>5.1769586294531096E-7</v>
      </c>
      <c r="G284">
        <v>1.5080114336703201</v>
      </c>
      <c r="H284">
        <v>0.48086201229650399</v>
      </c>
      <c r="I284">
        <v>3.1360585679628801</v>
      </c>
      <c r="J284">
        <v>1.71235003638419E-3</v>
      </c>
      <c r="K284">
        <v>1.55404650339692</v>
      </c>
      <c r="L284">
        <v>0.38691962606462099</v>
      </c>
      <c r="M284">
        <v>4.0164581962491903</v>
      </c>
      <c r="N284" s="1">
        <v>5.9079337983664698E-5</v>
      </c>
      <c r="O284">
        <v>1.4866616870202201</v>
      </c>
      <c r="P284">
        <v>0.30070521960853303</v>
      </c>
      <c r="Q284">
        <v>4.94391713238499</v>
      </c>
      <c r="R284" s="1">
        <v>7.6568260884339499E-7</v>
      </c>
      <c r="T284" t="str">
        <f t="shared" si="16"/>
        <v>***</v>
      </c>
      <c r="U284" t="str">
        <f t="shared" si="17"/>
        <v>**</v>
      </c>
      <c r="V284" t="str">
        <f t="shared" si="18"/>
        <v>***</v>
      </c>
      <c r="W284" t="str">
        <f t="shared" si="19"/>
        <v>***</v>
      </c>
    </row>
    <row r="285" spans="1:23" x14ac:dyDescent="0.25">
      <c r="A285">
        <v>284</v>
      </c>
      <c r="B285" t="s">
        <v>397</v>
      </c>
      <c r="C285">
        <v>0.77512358651180202</v>
      </c>
      <c r="D285">
        <v>0.42492115003735098</v>
      </c>
      <c r="E285">
        <v>1.82415863847603</v>
      </c>
      <c r="F285">
        <v>6.8128092629988701E-2</v>
      </c>
      <c r="G285">
        <v>0.63072035967756601</v>
      </c>
      <c r="H285">
        <v>0.72934725533445999</v>
      </c>
      <c r="I285">
        <v>0.86477374812130303</v>
      </c>
      <c r="J285">
        <v>0.38716298254122899</v>
      </c>
      <c r="K285">
        <v>0.89633802124529904</v>
      </c>
      <c r="L285">
        <v>0.52461057949207701</v>
      </c>
      <c r="M285">
        <v>1.7085778600064101</v>
      </c>
      <c r="N285">
        <v>8.7529172646153994E-2</v>
      </c>
      <c r="O285">
        <v>0.75220574401777096</v>
      </c>
      <c r="P285">
        <v>0.42481234915836003</v>
      </c>
      <c r="Q285">
        <v>1.77067767805725</v>
      </c>
      <c r="R285">
        <v>7.6614316484674705E-2</v>
      </c>
      <c r="T285" t="str">
        <f t="shared" si="16"/>
        <v>^</v>
      </c>
      <c r="U285" t="str">
        <f t="shared" si="17"/>
        <v/>
      </c>
      <c r="V285" t="str">
        <f t="shared" si="18"/>
        <v>^</v>
      </c>
      <c r="W285" t="str">
        <f t="shared" si="19"/>
        <v>^</v>
      </c>
    </row>
    <row r="286" spans="1:23" x14ac:dyDescent="0.25">
      <c r="A286">
        <v>285</v>
      </c>
      <c r="B286" t="s">
        <v>398</v>
      </c>
      <c r="C286">
        <v>0.82510756897402304</v>
      </c>
      <c r="D286">
        <v>0.42522066341724801</v>
      </c>
      <c r="E286">
        <v>1.9404220913046</v>
      </c>
      <c r="F286">
        <v>5.2328413980235799E-2</v>
      </c>
      <c r="G286">
        <v>1.6329926685679099</v>
      </c>
      <c r="H286">
        <v>0.483037720502073</v>
      </c>
      <c r="I286">
        <v>3.3806731840125499</v>
      </c>
      <c r="J286">
        <v>7.2308491365022701E-4</v>
      </c>
      <c r="K286">
        <v>-0.464562452135652</v>
      </c>
      <c r="L286">
        <v>1.01246699539318</v>
      </c>
      <c r="M286">
        <v>-0.45884207016075901</v>
      </c>
      <c r="N286">
        <v>0.64634758126049496</v>
      </c>
      <c r="O286">
        <v>0.80050415754936299</v>
      </c>
      <c r="P286">
        <v>0.42511630132720102</v>
      </c>
      <c r="Q286">
        <v>1.8830239044003101</v>
      </c>
      <c r="R286">
        <v>5.9697128509013403E-2</v>
      </c>
      <c r="T286" t="str">
        <f t="shared" si="16"/>
        <v>^</v>
      </c>
      <c r="U286" t="str">
        <f t="shared" si="17"/>
        <v>***</v>
      </c>
      <c r="V286" t="str">
        <f t="shared" si="18"/>
        <v/>
      </c>
      <c r="W286" t="str">
        <f t="shared" si="19"/>
        <v>^</v>
      </c>
    </row>
    <row r="287" spans="1:23" x14ac:dyDescent="0.25">
      <c r="A287">
        <v>286</v>
      </c>
      <c r="B287" t="s">
        <v>399</v>
      </c>
      <c r="C287">
        <v>1.02594959169535</v>
      </c>
      <c r="D287">
        <v>0.39666089170423702</v>
      </c>
      <c r="E287">
        <v>2.5864651977345101</v>
      </c>
      <c r="F287">
        <v>9.6965962050687294E-3</v>
      </c>
      <c r="G287">
        <v>1.4709665094953801</v>
      </c>
      <c r="H287">
        <v>0.53356635349275106</v>
      </c>
      <c r="I287">
        <v>2.7568576988904199</v>
      </c>
      <c r="J287">
        <v>5.8359742928530004E-3</v>
      </c>
      <c r="K287">
        <v>0.66888613024162702</v>
      </c>
      <c r="L287">
        <v>0.59915081468638098</v>
      </c>
      <c r="M287">
        <v>1.1163902540827699</v>
      </c>
      <c r="N287">
        <v>0.26425512340402102</v>
      </c>
      <c r="O287">
        <v>1.00009559629968</v>
      </c>
      <c r="P287">
        <v>0.39653611718494503</v>
      </c>
      <c r="Q287">
        <v>2.52207945999842</v>
      </c>
      <c r="R287">
        <v>1.1666335199712699E-2</v>
      </c>
      <c r="T287" t="str">
        <f t="shared" si="16"/>
        <v>**</v>
      </c>
      <c r="U287" t="str">
        <f t="shared" si="17"/>
        <v>**</v>
      </c>
      <c r="V287" t="str">
        <f t="shared" si="18"/>
        <v/>
      </c>
      <c r="W287" t="str">
        <f t="shared" si="19"/>
        <v>*</v>
      </c>
    </row>
    <row r="288" spans="1:23" x14ac:dyDescent="0.25">
      <c r="A288">
        <v>287</v>
      </c>
      <c r="B288" t="s">
        <v>400</v>
      </c>
      <c r="C288">
        <v>1.35424793443783</v>
      </c>
      <c r="D288">
        <v>0.35488725963175499</v>
      </c>
      <c r="E288">
        <v>3.8159947918193802</v>
      </c>
      <c r="F288" s="1">
        <v>1.35635364925527E-4</v>
      </c>
      <c r="G288">
        <v>0.138376287350609</v>
      </c>
      <c r="H288">
        <v>1.01706545025034</v>
      </c>
      <c r="I288">
        <v>0.136054456786974</v>
      </c>
      <c r="J288">
        <v>0.89177823086994801</v>
      </c>
      <c r="K288">
        <v>1.74258009181068</v>
      </c>
      <c r="L288">
        <v>0.38951796523066601</v>
      </c>
      <c r="M288">
        <v>4.4736834943640096</v>
      </c>
      <c r="N288" s="1">
        <v>7.6883520737075699E-6</v>
      </c>
      <c r="O288">
        <v>1.3284701544281301</v>
      </c>
      <c r="P288">
        <v>0.35477695596301601</v>
      </c>
      <c r="Q288">
        <v>3.7445221063529699</v>
      </c>
      <c r="R288" s="1">
        <v>1.8073746385217199E-4</v>
      </c>
      <c r="T288" t="str">
        <f t="shared" si="16"/>
        <v>***</v>
      </c>
      <c r="U288" t="str">
        <f t="shared" si="17"/>
        <v/>
      </c>
      <c r="V288" t="str">
        <f t="shared" si="18"/>
        <v>***</v>
      </c>
      <c r="W288" t="str">
        <f t="shared" si="19"/>
        <v>***</v>
      </c>
    </row>
    <row r="289" spans="1:23" x14ac:dyDescent="0.25">
      <c r="A289">
        <v>288</v>
      </c>
      <c r="B289" t="s">
        <v>401</v>
      </c>
      <c r="C289">
        <v>1.99128471032001</v>
      </c>
      <c r="D289">
        <v>0.28699068267467298</v>
      </c>
      <c r="E289">
        <v>6.9384995072376396</v>
      </c>
      <c r="F289" s="1">
        <v>3.9628637521045499E-12</v>
      </c>
      <c r="G289">
        <v>2.0372791338993599</v>
      </c>
      <c r="H289">
        <v>0.450707826488842</v>
      </c>
      <c r="I289">
        <v>4.5201769620252898</v>
      </c>
      <c r="J289" s="1">
        <v>6.17879610211791E-6</v>
      </c>
      <c r="K289">
        <v>1.9981093779190999</v>
      </c>
      <c r="L289">
        <v>0.37332994391506902</v>
      </c>
      <c r="M289">
        <v>5.3521272817421197</v>
      </c>
      <c r="N289" s="1">
        <v>8.6926218318882405E-8</v>
      </c>
      <c r="O289">
        <v>1.9675500033209501</v>
      </c>
      <c r="P289">
        <v>0.28687442442073602</v>
      </c>
      <c r="Q289">
        <v>6.8585758639651404</v>
      </c>
      <c r="R289" s="1">
        <v>6.9550394146943202E-12</v>
      </c>
      <c r="T289" t="str">
        <f t="shared" si="16"/>
        <v>***</v>
      </c>
      <c r="U289" t="str">
        <f t="shared" si="17"/>
        <v>***</v>
      </c>
      <c r="V289" t="str">
        <f t="shared" si="18"/>
        <v>***</v>
      </c>
      <c r="W289" t="str">
        <f t="shared" si="19"/>
        <v>***</v>
      </c>
    </row>
    <row r="290" spans="1:23" x14ac:dyDescent="0.25">
      <c r="A290">
        <v>289</v>
      </c>
      <c r="B290" t="s">
        <v>402</v>
      </c>
      <c r="C290">
        <v>-13.341051705377</v>
      </c>
      <c r="D290">
        <v>335.05145896331402</v>
      </c>
      <c r="E290">
        <v>-3.9817918556915598E-2</v>
      </c>
      <c r="F290">
        <v>0.96823829061691502</v>
      </c>
      <c r="G290">
        <v>-13.284085459182201</v>
      </c>
      <c r="H290">
        <v>527.027455144908</v>
      </c>
      <c r="I290">
        <v>-2.52056801396233E-2</v>
      </c>
      <c r="J290">
        <v>0.97989090630065601</v>
      </c>
      <c r="K290">
        <v>-14.3400912133313</v>
      </c>
      <c r="L290">
        <v>714.14586624964704</v>
      </c>
      <c r="M290">
        <v>-2.00800591182284E-2</v>
      </c>
      <c r="N290">
        <v>0.98397950745731799</v>
      </c>
      <c r="O290">
        <v>-13.363016201431099</v>
      </c>
      <c r="P290">
        <v>335.06874812897598</v>
      </c>
      <c r="Q290">
        <v>-3.9881416205033202E-2</v>
      </c>
      <c r="R290">
        <v>0.96818766703482795</v>
      </c>
      <c r="T290" t="str">
        <f t="shared" si="16"/>
        <v/>
      </c>
      <c r="U290" t="str">
        <f t="shared" si="17"/>
        <v/>
      </c>
      <c r="V290" t="str">
        <f t="shared" si="18"/>
        <v/>
      </c>
      <c r="W290" t="str">
        <f t="shared" si="19"/>
        <v/>
      </c>
    </row>
    <row r="291" spans="1:23" x14ac:dyDescent="0.25">
      <c r="A291">
        <v>290</v>
      </c>
      <c r="B291" t="s">
        <v>403</v>
      </c>
      <c r="C291">
        <v>1.43659630391563</v>
      </c>
      <c r="D291">
        <v>0.37597039159503498</v>
      </c>
      <c r="E291">
        <v>3.82103574119478</v>
      </c>
      <c r="F291">
        <v>1.3289238932128901E-4</v>
      </c>
      <c r="G291">
        <v>1.41440963085592</v>
      </c>
      <c r="H291">
        <v>0.60945512885258901</v>
      </c>
      <c r="I291">
        <v>2.32077730401384</v>
      </c>
      <c r="J291">
        <v>2.02988660408055E-2</v>
      </c>
      <c r="K291">
        <v>1.4849454086259699</v>
      </c>
      <c r="L291">
        <v>0.47898319200425399</v>
      </c>
      <c r="M291">
        <v>3.1002035842059001</v>
      </c>
      <c r="N291">
        <v>1.93387670056561E-3</v>
      </c>
      <c r="O291">
        <v>1.41456846072999</v>
      </c>
      <c r="P291">
        <v>0.375886027914898</v>
      </c>
      <c r="Q291">
        <v>3.7632908798894098</v>
      </c>
      <c r="R291">
        <v>1.6769195922378201E-4</v>
      </c>
      <c r="T291" t="str">
        <f t="shared" si="16"/>
        <v>***</v>
      </c>
      <c r="U291" t="str">
        <f t="shared" si="17"/>
        <v>*</v>
      </c>
      <c r="V291" t="str">
        <f t="shared" si="18"/>
        <v>**</v>
      </c>
      <c r="W291" t="str">
        <f t="shared" si="19"/>
        <v>***</v>
      </c>
    </row>
    <row r="292" spans="1:23" x14ac:dyDescent="0.25">
      <c r="A292">
        <v>291</v>
      </c>
      <c r="B292" t="s">
        <v>404</v>
      </c>
      <c r="C292">
        <v>0.47783864336590898</v>
      </c>
      <c r="D292">
        <v>0.59152885396892896</v>
      </c>
      <c r="E292">
        <v>0.80780276424353104</v>
      </c>
      <c r="F292">
        <v>0.41920413359595299</v>
      </c>
      <c r="G292">
        <v>0.34935707900651602</v>
      </c>
      <c r="H292">
        <v>1.0190577829977401</v>
      </c>
      <c r="I292">
        <v>0.34282362083416001</v>
      </c>
      <c r="J292">
        <v>0.73173115477823703</v>
      </c>
      <c r="K292">
        <v>0.58411495184973194</v>
      </c>
      <c r="L292">
        <v>0.72792427423176798</v>
      </c>
      <c r="M292">
        <v>0.80243917194022996</v>
      </c>
      <c r="N292">
        <v>0.42229896148578799</v>
      </c>
      <c r="O292">
        <v>0.45891053538066701</v>
      </c>
      <c r="P292">
        <v>0.59149258876641697</v>
      </c>
      <c r="Q292">
        <v>0.77585170819763705</v>
      </c>
      <c r="R292">
        <v>0.43783654900779201</v>
      </c>
      <c r="T292" t="str">
        <f t="shared" si="16"/>
        <v/>
      </c>
      <c r="U292" t="str">
        <f t="shared" si="17"/>
        <v/>
      </c>
      <c r="V292" t="str">
        <f t="shared" si="18"/>
        <v/>
      </c>
      <c r="W292" t="str">
        <f t="shared" si="19"/>
        <v/>
      </c>
    </row>
    <row r="293" spans="1:23" x14ac:dyDescent="0.25">
      <c r="A293">
        <v>292</v>
      </c>
      <c r="B293" t="s">
        <v>405</v>
      </c>
      <c r="C293">
        <v>1.3892944559210501</v>
      </c>
      <c r="D293">
        <v>0.40004994021995499</v>
      </c>
      <c r="E293">
        <v>3.4728025584935298</v>
      </c>
      <c r="F293" s="1">
        <v>5.1505410843128102E-4</v>
      </c>
      <c r="G293">
        <v>1.0873701716517901</v>
      </c>
      <c r="H293">
        <v>0.73459868942280904</v>
      </c>
      <c r="I293">
        <v>1.48022340266651</v>
      </c>
      <c r="J293">
        <v>0.13881363691684701</v>
      </c>
      <c r="K293">
        <v>1.57888607003368</v>
      </c>
      <c r="L293">
        <v>0.48070652239453798</v>
      </c>
      <c r="M293">
        <v>3.2845114357275502</v>
      </c>
      <c r="N293">
        <v>1.02159352216282E-3</v>
      </c>
      <c r="O293">
        <v>1.36723532384456</v>
      </c>
      <c r="P293">
        <v>0.39997934092585302</v>
      </c>
      <c r="Q293">
        <v>3.4182648550791401</v>
      </c>
      <c r="R293">
        <v>6.3021747610005605E-4</v>
      </c>
      <c r="T293" t="str">
        <f t="shared" si="16"/>
        <v>***</v>
      </c>
      <c r="U293" t="str">
        <f t="shared" si="17"/>
        <v/>
      </c>
      <c r="V293" t="str">
        <f t="shared" si="18"/>
        <v>**</v>
      </c>
      <c r="W293" t="str">
        <f t="shared" si="19"/>
        <v>***</v>
      </c>
    </row>
    <row r="294" spans="1:23" x14ac:dyDescent="0.25">
      <c r="A294">
        <v>293</v>
      </c>
      <c r="B294" t="s">
        <v>406</v>
      </c>
      <c r="C294">
        <v>0.15846951167849699</v>
      </c>
      <c r="D294">
        <v>0.71930767136925</v>
      </c>
      <c r="E294">
        <v>0.22030838539069</v>
      </c>
      <c r="F294">
        <v>0.82563098999382301</v>
      </c>
      <c r="G294">
        <v>0.40647275748464001</v>
      </c>
      <c r="H294">
        <v>1.0197885849816399</v>
      </c>
      <c r="I294">
        <v>0.39858531804605102</v>
      </c>
      <c r="J294">
        <v>0.69019878154189795</v>
      </c>
      <c r="K294">
        <v>-1.5274985878001E-2</v>
      </c>
      <c r="L294">
        <v>1.0156096227848801</v>
      </c>
      <c r="M294">
        <v>-1.50402138137641E-2</v>
      </c>
      <c r="N294">
        <v>0.98800009802089706</v>
      </c>
      <c r="O294">
        <v>0.13214623570287301</v>
      </c>
      <c r="P294">
        <v>0.71925863346409702</v>
      </c>
      <c r="Q294">
        <v>0.183725616286911</v>
      </c>
      <c r="R294">
        <v>0.854228712084528</v>
      </c>
      <c r="T294" t="str">
        <f t="shared" si="16"/>
        <v/>
      </c>
      <c r="U294" t="str">
        <f t="shared" si="17"/>
        <v/>
      </c>
      <c r="V294" t="str">
        <f t="shared" si="18"/>
        <v/>
      </c>
      <c r="W294" t="str">
        <f t="shared" si="19"/>
        <v/>
      </c>
    </row>
    <row r="295" spans="1:23" x14ac:dyDescent="0.25">
      <c r="A295">
        <v>294</v>
      </c>
      <c r="B295" t="s">
        <v>407</v>
      </c>
      <c r="C295">
        <v>0.177444829540265</v>
      </c>
      <c r="D295">
        <v>0.71945205851879901</v>
      </c>
      <c r="E295">
        <v>0.246638851663843</v>
      </c>
      <c r="F295">
        <v>0.80518773391589904</v>
      </c>
      <c r="G295">
        <v>0.43254908515385998</v>
      </c>
      <c r="H295">
        <v>1.0200892069518801</v>
      </c>
      <c r="I295">
        <v>0.42403064575730298</v>
      </c>
      <c r="J295">
        <v>0.67154346369014195</v>
      </c>
      <c r="K295">
        <v>-3.0141240493142098E-3</v>
      </c>
      <c r="L295">
        <v>1.01575152780717</v>
      </c>
      <c r="M295">
        <v>-2.9673832298546302E-3</v>
      </c>
      <c r="N295">
        <v>0.99763237420954798</v>
      </c>
      <c r="O295">
        <v>0.150283684163208</v>
      </c>
      <c r="P295">
        <v>0.71939675306241002</v>
      </c>
      <c r="Q295">
        <v>0.20890236649451499</v>
      </c>
      <c r="R295">
        <v>0.83452445672503905</v>
      </c>
      <c r="T295" t="str">
        <f t="shared" si="16"/>
        <v/>
      </c>
      <c r="U295" t="str">
        <f t="shared" si="17"/>
        <v/>
      </c>
      <c r="V295" t="str">
        <f t="shared" si="18"/>
        <v/>
      </c>
      <c r="W295" t="str">
        <f t="shared" si="19"/>
        <v/>
      </c>
    </row>
    <row r="296" spans="1:23" x14ac:dyDescent="0.25">
      <c r="A296">
        <v>295</v>
      </c>
      <c r="B296" t="s">
        <v>408</v>
      </c>
      <c r="C296">
        <v>-0.50340268822273504</v>
      </c>
      <c r="D296">
        <v>1.0087639664685499</v>
      </c>
      <c r="E296">
        <v>-0.49902921293375602</v>
      </c>
      <c r="F296">
        <v>0.61775880420083096</v>
      </c>
      <c r="G296">
        <v>-13.2614819708841</v>
      </c>
      <c r="H296">
        <v>570.16653331842099</v>
      </c>
      <c r="I296">
        <v>-2.3258962418753599E-2</v>
      </c>
      <c r="J296">
        <v>0.98144370609611498</v>
      </c>
      <c r="K296">
        <v>2.1379421335946499E-2</v>
      </c>
      <c r="L296">
        <v>1.01589420308163</v>
      </c>
      <c r="M296">
        <v>2.1044928961198701E-2</v>
      </c>
      <c r="N296">
        <v>0.98320981547258401</v>
      </c>
      <c r="O296">
        <v>-0.528920417818184</v>
      </c>
      <c r="P296">
        <v>1.0087262368466301</v>
      </c>
      <c r="Q296">
        <v>-0.52434486037722094</v>
      </c>
      <c r="R296">
        <v>0.60003870037347296</v>
      </c>
      <c r="T296" t="str">
        <f t="shared" si="16"/>
        <v/>
      </c>
      <c r="U296" t="str">
        <f t="shared" si="17"/>
        <v/>
      </c>
      <c r="V296" t="str">
        <f t="shared" si="18"/>
        <v/>
      </c>
      <c r="W296" t="str">
        <f t="shared" si="19"/>
        <v/>
      </c>
    </row>
    <row r="297" spans="1:23" x14ac:dyDescent="0.25">
      <c r="A297">
        <v>296</v>
      </c>
      <c r="B297" t="s">
        <v>409</v>
      </c>
      <c r="C297">
        <v>0.20580793007131801</v>
      </c>
      <c r="D297">
        <v>0.71965896932325901</v>
      </c>
      <c r="E297">
        <v>0.28597980271801798</v>
      </c>
      <c r="F297">
        <v>0.77489359091860899</v>
      </c>
      <c r="G297">
        <v>0.45556189452185503</v>
      </c>
      <c r="H297">
        <v>1.02042054587415</v>
      </c>
      <c r="I297">
        <v>0.44644523903778699</v>
      </c>
      <c r="J297">
        <v>0.65527566068994503</v>
      </c>
      <c r="K297">
        <v>2.9982507506538102E-2</v>
      </c>
      <c r="L297">
        <v>1.0160098551107599</v>
      </c>
      <c r="M297">
        <v>2.9510055789044899E-2</v>
      </c>
      <c r="N297">
        <v>0.97645779907542596</v>
      </c>
      <c r="O297">
        <v>0.17977091614818599</v>
      </c>
      <c r="P297">
        <v>0.71960448682139799</v>
      </c>
      <c r="Q297">
        <v>0.24981905955347899</v>
      </c>
      <c r="R297">
        <v>0.802727279601681</v>
      </c>
      <c r="T297" t="str">
        <f t="shared" si="16"/>
        <v/>
      </c>
      <c r="U297" t="str">
        <f t="shared" si="17"/>
        <v/>
      </c>
      <c r="V297" t="str">
        <f t="shared" si="18"/>
        <v/>
      </c>
      <c r="W297" t="str">
        <f t="shared" si="19"/>
        <v/>
      </c>
    </row>
    <row r="298" spans="1:23" x14ac:dyDescent="0.25">
      <c r="A298">
        <v>297</v>
      </c>
      <c r="B298" t="s">
        <v>410</v>
      </c>
      <c r="C298">
        <v>0.94666552670024195</v>
      </c>
      <c r="D298">
        <v>0.518042499597692</v>
      </c>
      <c r="E298">
        <v>1.82738969763179</v>
      </c>
      <c r="F298">
        <v>6.7641197247097606E-2</v>
      </c>
      <c r="G298">
        <v>1.2020296374288999</v>
      </c>
      <c r="H298">
        <v>0.73665280793763899</v>
      </c>
      <c r="I298">
        <v>1.6317451375691401</v>
      </c>
      <c r="J298">
        <v>0.102733187023265</v>
      </c>
      <c r="K298">
        <v>0.76523344526592696</v>
      </c>
      <c r="L298">
        <v>0.73005643932224196</v>
      </c>
      <c r="M298">
        <v>1.0481839540739399</v>
      </c>
      <c r="N298">
        <v>0.29455386191291699</v>
      </c>
      <c r="O298">
        <v>0.92002363601272197</v>
      </c>
      <c r="P298">
        <v>0.51796581673424003</v>
      </c>
      <c r="Q298">
        <v>1.77622462002115</v>
      </c>
      <c r="R298">
        <v>7.5695901845017996E-2</v>
      </c>
      <c r="T298" t="str">
        <f t="shared" si="16"/>
        <v>^</v>
      </c>
      <c r="U298" t="str">
        <f t="shared" si="17"/>
        <v/>
      </c>
      <c r="V298" t="str">
        <f t="shared" si="18"/>
        <v/>
      </c>
      <c r="W298" t="str">
        <f t="shared" si="19"/>
        <v>^</v>
      </c>
    </row>
    <row r="299" spans="1:23" x14ac:dyDescent="0.25">
      <c r="A299">
        <v>298</v>
      </c>
      <c r="B299" t="s">
        <v>411</v>
      </c>
      <c r="C299">
        <v>1.4166168569626501</v>
      </c>
      <c r="D299">
        <v>0.43092264303697703</v>
      </c>
      <c r="E299">
        <v>3.2874040848233799</v>
      </c>
      <c r="F299">
        <v>1.0111562750055501E-3</v>
      </c>
      <c r="G299">
        <v>2.0046541648201299</v>
      </c>
      <c r="H299">
        <v>0.54336030673313496</v>
      </c>
      <c r="I299">
        <v>3.6893643867230299</v>
      </c>
      <c r="J299" s="1">
        <v>2.2481502740022099E-4</v>
      </c>
      <c r="K299">
        <v>0.79871137883911802</v>
      </c>
      <c r="L299">
        <v>0.73054678152265495</v>
      </c>
      <c r="M299">
        <v>1.0933062728363401</v>
      </c>
      <c r="N299">
        <v>0.27425934965377402</v>
      </c>
      <c r="O299">
        <v>1.38803423409585</v>
      </c>
      <c r="P299">
        <v>0.43083823041109298</v>
      </c>
      <c r="Q299">
        <v>3.2217062835195098</v>
      </c>
      <c r="R299">
        <v>1.2742969410630999E-3</v>
      </c>
      <c r="T299" t="str">
        <f t="shared" si="16"/>
        <v>**</v>
      </c>
      <c r="U299" t="str">
        <f t="shared" si="17"/>
        <v>***</v>
      </c>
      <c r="V299" t="str">
        <f t="shared" si="18"/>
        <v/>
      </c>
      <c r="W299" t="str">
        <f t="shared" si="19"/>
        <v>**</v>
      </c>
    </row>
    <row r="300" spans="1:23" x14ac:dyDescent="0.25">
      <c r="A300">
        <v>299</v>
      </c>
      <c r="B300" t="s">
        <v>412</v>
      </c>
      <c r="C300">
        <v>1.0511814308974501</v>
      </c>
      <c r="D300">
        <v>0.51918126040946799</v>
      </c>
      <c r="E300">
        <v>2.0246906255214299</v>
      </c>
      <c r="F300">
        <v>4.2899141834605997E-2</v>
      </c>
      <c r="G300">
        <v>-13.240242134044401</v>
      </c>
      <c r="H300">
        <v>619.89363223095495</v>
      </c>
      <c r="I300">
        <v>-2.1358893599848099E-2</v>
      </c>
      <c r="J300">
        <v>0.98295936423367403</v>
      </c>
      <c r="K300">
        <v>1.5697225354773301</v>
      </c>
      <c r="L300">
        <v>0.53402458097933403</v>
      </c>
      <c r="M300">
        <v>2.9394200030992201</v>
      </c>
      <c r="N300">
        <v>3.2882714351152101E-3</v>
      </c>
      <c r="O300">
        <v>1.0204088924425301</v>
      </c>
      <c r="P300">
        <v>0.51908359072918298</v>
      </c>
      <c r="Q300">
        <v>1.96578915355254</v>
      </c>
      <c r="R300">
        <v>4.9322971234754702E-2</v>
      </c>
      <c r="T300" t="str">
        <f t="shared" si="16"/>
        <v>*</v>
      </c>
      <c r="U300" t="str">
        <f t="shared" si="17"/>
        <v/>
      </c>
      <c r="V300" t="str">
        <f t="shared" si="18"/>
        <v>**</v>
      </c>
      <c r="W300" t="str">
        <f t="shared" si="19"/>
        <v>*</v>
      </c>
    </row>
    <row r="301" spans="1:23" x14ac:dyDescent="0.25">
      <c r="A301">
        <v>300</v>
      </c>
      <c r="B301" t="s">
        <v>413</v>
      </c>
      <c r="C301">
        <v>1.1060525502337899</v>
      </c>
      <c r="D301">
        <v>0.51976167686820796</v>
      </c>
      <c r="E301">
        <v>2.1279994263875701</v>
      </c>
      <c r="F301">
        <v>3.3337131139040299E-2</v>
      </c>
      <c r="G301">
        <v>-13.2402421340443</v>
      </c>
      <c r="H301">
        <v>619.893632230957</v>
      </c>
      <c r="I301">
        <v>-2.1358893599848099E-2</v>
      </c>
      <c r="J301">
        <v>0.98295936423367403</v>
      </c>
      <c r="K301">
        <v>1.6701276166225201</v>
      </c>
      <c r="L301">
        <v>0.53572961637045802</v>
      </c>
      <c r="M301">
        <v>3.1174823373356801</v>
      </c>
      <c r="N301">
        <v>1.82402876135815E-3</v>
      </c>
      <c r="O301">
        <v>1.07534730690439</v>
      </c>
      <c r="P301">
        <v>0.51966993232948</v>
      </c>
      <c r="Q301">
        <v>2.06928906216302</v>
      </c>
      <c r="R301">
        <v>3.8518969427522899E-2</v>
      </c>
      <c r="T301" t="str">
        <f t="shared" si="16"/>
        <v>*</v>
      </c>
      <c r="U301" t="str">
        <f t="shared" si="17"/>
        <v/>
      </c>
      <c r="V301" t="str">
        <f t="shared" si="18"/>
        <v>**</v>
      </c>
      <c r="W301" t="str">
        <f t="shared" si="19"/>
        <v>*</v>
      </c>
    </row>
    <row r="302" spans="1:23" x14ac:dyDescent="0.25">
      <c r="A302">
        <v>301</v>
      </c>
      <c r="B302" t="s">
        <v>414</v>
      </c>
      <c r="C302">
        <v>-13.302457774406101</v>
      </c>
      <c r="D302">
        <v>406.74399488047101</v>
      </c>
      <c r="E302">
        <v>-3.2704742889480901E-2</v>
      </c>
      <c r="F302">
        <v>0.973910041637157</v>
      </c>
      <c r="G302">
        <v>-13.2402421340443</v>
      </c>
      <c r="H302">
        <v>619.893632230957</v>
      </c>
      <c r="I302">
        <v>-2.1358893599848099E-2</v>
      </c>
      <c r="J302">
        <v>0.98295936423367403</v>
      </c>
      <c r="K302">
        <v>-14.304936951238</v>
      </c>
      <c r="L302">
        <v>886.34736240113205</v>
      </c>
      <c r="M302">
        <v>-1.6139199548680001E-2</v>
      </c>
      <c r="N302">
        <v>0.98712334086412601</v>
      </c>
      <c r="O302">
        <v>-13.335653229917201</v>
      </c>
      <c r="P302">
        <v>406.64118884936499</v>
      </c>
      <c r="Q302">
        <v>-3.2794644506258401E-2</v>
      </c>
      <c r="R302">
        <v>0.97383834898218102</v>
      </c>
      <c r="T302" t="str">
        <f t="shared" si="16"/>
        <v/>
      </c>
      <c r="U302" t="str">
        <f t="shared" si="17"/>
        <v/>
      </c>
      <c r="V302" t="str">
        <f t="shared" si="18"/>
        <v/>
      </c>
      <c r="W302" t="str">
        <f t="shared" si="19"/>
        <v/>
      </c>
    </row>
    <row r="303" spans="1:23" x14ac:dyDescent="0.25">
      <c r="A303">
        <v>302</v>
      </c>
      <c r="B303" t="s">
        <v>415</v>
      </c>
      <c r="C303">
        <v>-13.302457774406101</v>
      </c>
      <c r="D303">
        <v>406.74399488047402</v>
      </c>
      <c r="E303">
        <v>-3.2704742889480699E-2</v>
      </c>
      <c r="F303">
        <v>0.973910041637157</v>
      </c>
      <c r="G303">
        <v>-13.2402421340443</v>
      </c>
      <c r="H303">
        <v>619.893632230957</v>
      </c>
      <c r="I303">
        <v>-2.1358893599848099E-2</v>
      </c>
      <c r="J303">
        <v>0.98295936423367403</v>
      </c>
      <c r="K303">
        <v>-14.304936951238</v>
      </c>
      <c r="L303">
        <v>886.34736240114103</v>
      </c>
      <c r="M303">
        <v>-1.6139199548679799E-2</v>
      </c>
      <c r="N303">
        <v>0.98712334086412601</v>
      </c>
      <c r="O303">
        <v>-13.335653229917201</v>
      </c>
      <c r="P303">
        <v>406.64118884936499</v>
      </c>
      <c r="Q303">
        <v>-3.2794644506258401E-2</v>
      </c>
      <c r="R303">
        <v>0.97383834898218102</v>
      </c>
      <c r="T303" t="str">
        <f t="shared" si="16"/>
        <v/>
      </c>
      <c r="U303" t="str">
        <f t="shared" si="17"/>
        <v/>
      </c>
      <c r="V303" t="str">
        <f t="shared" si="18"/>
        <v/>
      </c>
      <c r="W303" t="str">
        <f t="shared" si="19"/>
        <v/>
      </c>
    </row>
    <row r="304" spans="1:23" x14ac:dyDescent="0.25">
      <c r="A304">
        <v>303</v>
      </c>
      <c r="B304" t="s">
        <v>416</v>
      </c>
      <c r="C304">
        <v>0.85072386928989396</v>
      </c>
      <c r="D304">
        <v>0.59494446514547805</v>
      </c>
      <c r="E304">
        <v>1.42992147860703</v>
      </c>
      <c r="F304">
        <v>0.15273955669316699</v>
      </c>
      <c r="G304">
        <v>1.37072507372949</v>
      </c>
      <c r="H304">
        <v>0.73927200001776106</v>
      </c>
      <c r="I304">
        <v>1.8541552685568401</v>
      </c>
      <c r="J304">
        <v>6.3716949542460405E-2</v>
      </c>
      <c r="K304">
        <v>0.29192731102358699</v>
      </c>
      <c r="L304">
        <v>1.0186296037599001</v>
      </c>
      <c r="M304">
        <v>0.28658828483488302</v>
      </c>
      <c r="N304">
        <v>0.77442758567825998</v>
      </c>
      <c r="O304">
        <v>0.81701122102469304</v>
      </c>
      <c r="P304">
        <v>0.59486987462374796</v>
      </c>
      <c r="Q304">
        <v>1.3734284687747</v>
      </c>
      <c r="R304">
        <v>0.169619184510785</v>
      </c>
      <c r="T304" t="str">
        <f t="shared" si="16"/>
        <v/>
      </c>
      <c r="U304" t="str">
        <f t="shared" si="17"/>
        <v>^</v>
      </c>
      <c r="V304" t="str">
        <f t="shared" si="18"/>
        <v/>
      </c>
      <c r="W304" t="str">
        <f t="shared" si="19"/>
        <v/>
      </c>
    </row>
    <row r="305" spans="1:23" x14ac:dyDescent="0.25">
      <c r="A305">
        <v>304</v>
      </c>
      <c r="B305" t="s">
        <v>417</v>
      </c>
      <c r="C305">
        <v>-0.237321317862772</v>
      </c>
      <c r="D305">
        <v>1.0103089237729299</v>
      </c>
      <c r="E305">
        <v>-0.23489975420241899</v>
      </c>
      <c r="F305">
        <v>0.814286540350599</v>
      </c>
      <c r="G305">
        <v>0.714342918615678</v>
      </c>
      <c r="H305">
        <v>1.0235002598708201</v>
      </c>
      <c r="I305">
        <v>0.69794112089999805</v>
      </c>
      <c r="J305">
        <v>0.48521401672405601</v>
      </c>
      <c r="K305">
        <v>-14.3055570989178</v>
      </c>
      <c r="L305">
        <v>894.65869817928001</v>
      </c>
      <c r="M305">
        <v>-1.5989960336864801E-2</v>
      </c>
      <c r="N305">
        <v>0.98724240116300899</v>
      </c>
      <c r="O305">
        <v>-0.27194187265543801</v>
      </c>
      <c r="P305">
        <v>1.0102632536920799</v>
      </c>
      <c r="Q305">
        <v>-0.26917921805193501</v>
      </c>
      <c r="R305">
        <v>0.78779177184314497</v>
      </c>
      <c r="T305" t="str">
        <f t="shared" si="16"/>
        <v/>
      </c>
      <c r="U305" t="str">
        <f t="shared" si="17"/>
        <v/>
      </c>
      <c r="V305" t="str">
        <f t="shared" si="18"/>
        <v/>
      </c>
      <c r="W305" t="str">
        <f t="shared" si="19"/>
        <v/>
      </c>
    </row>
    <row r="306" spans="1:23" x14ac:dyDescent="0.25">
      <c r="A306">
        <v>305</v>
      </c>
      <c r="B306" t="s">
        <v>418</v>
      </c>
      <c r="C306">
        <v>-13.2983817469703</v>
      </c>
      <c r="D306">
        <v>415.799655025687</v>
      </c>
      <c r="E306">
        <v>-3.1982666618972401E-2</v>
      </c>
      <c r="F306">
        <v>0.97448587386039898</v>
      </c>
      <c r="G306">
        <v>-13.2194875074496</v>
      </c>
      <c r="H306">
        <v>644.63200345520499</v>
      </c>
      <c r="I306">
        <v>-2.05070294937168E-2</v>
      </c>
      <c r="J306">
        <v>0.98363890453150404</v>
      </c>
      <c r="K306">
        <v>-14.3055570989178</v>
      </c>
      <c r="L306">
        <v>894.65869817927705</v>
      </c>
      <c r="M306">
        <v>-1.5989960336864801E-2</v>
      </c>
      <c r="N306">
        <v>0.98724240116300899</v>
      </c>
      <c r="O306">
        <v>-13.332716078551201</v>
      </c>
      <c r="P306">
        <v>415.69605841102901</v>
      </c>
      <c r="Q306">
        <v>-3.2073231893308199E-2</v>
      </c>
      <c r="R306">
        <v>0.97441365027888405</v>
      </c>
      <c r="T306" t="str">
        <f t="shared" si="16"/>
        <v/>
      </c>
      <c r="U306" t="str">
        <f t="shared" si="17"/>
        <v/>
      </c>
      <c r="V306" t="str">
        <f t="shared" si="18"/>
        <v/>
      </c>
      <c r="W306" t="str">
        <f t="shared" si="19"/>
        <v/>
      </c>
    </row>
    <row r="307" spans="1:23" x14ac:dyDescent="0.25">
      <c r="A307">
        <v>306</v>
      </c>
      <c r="B307" t="s">
        <v>419</v>
      </c>
      <c r="C307">
        <v>1.4391882584542099</v>
      </c>
      <c r="D307">
        <v>0.470836265067685</v>
      </c>
      <c r="E307">
        <v>3.0566639938988498</v>
      </c>
      <c r="F307">
        <v>2.2381501114545599E-3</v>
      </c>
      <c r="G307">
        <v>1.9141697871779</v>
      </c>
      <c r="H307">
        <v>0.61962171338259797</v>
      </c>
      <c r="I307">
        <v>3.0892555019226</v>
      </c>
      <c r="J307" s="1">
        <v>2.00658791269213E-3</v>
      </c>
      <c r="K307">
        <v>1.02714722657595</v>
      </c>
      <c r="L307">
        <v>0.73394637953073705</v>
      </c>
      <c r="M307">
        <v>1.3994853782543</v>
      </c>
      <c r="N307">
        <v>0.16166748000797601</v>
      </c>
      <c r="O307">
        <v>1.40432616259426</v>
      </c>
      <c r="P307">
        <v>0.47073373209334102</v>
      </c>
      <c r="Q307">
        <v>2.9832707257864501</v>
      </c>
      <c r="R307">
        <v>2.8518561405083799E-3</v>
      </c>
      <c r="T307" t="str">
        <f t="shared" si="16"/>
        <v>**</v>
      </c>
      <c r="U307" t="str">
        <f t="shared" si="17"/>
        <v>**</v>
      </c>
      <c r="V307" t="str">
        <f t="shared" si="18"/>
        <v/>
      </c>
      <c r="W307" t="str">
        <f t="shared" si="19"/>
        <v>**</v>
      </c>
    </row>
    <row r="308" spans="1:23" x14ac:dyDescent="0.25">
      <c r="A308">
        <v>307</v>
      </c>
      <c r="B308" t="s">
        <v>420</v>
      </c>
      <c r="C308">
        <v>0.98218679127563402</v>
      </c>
      <c r="D308">
        <v>0.59624479048367396</v>
      </c>
      <c r="E308">
        <v>1.6472878370624999</v>
      </c>
      <c r="F308">
        <v>9.9498896716158206E-2</v>
      </c>
      <c r="G308">
        <v>-13.2087175301996</v>
      </c>
      <c r="H308">
        <v>672.86587609970695</v>
      </c>
      <c r="I308">
        <v>-1.9630535593162201E-2</v>
      </c>
      <c r="J308">
        <v>0.98433810464230798</v>
      </c>
      <c r="K308">
        <v>1.52368751013944</v>
      </c>
      <c r="L308">
        <v>0.61098367810115095</v>
      </c>
      <c r="M308">
        <v>2.4938268643686898</v>
      </c>
      <c r="N308">
        <v>1.2637416941259401E-2</v>
      </c>
      <c r="O308">
        <v>0.95142041382862796</v>
      </c>
      <c r="P308">
        <v>0.59616219812729598</v>
      </c>
      <c r="Q308">
        <v>1.59590865844445</v>
      </c>
      <c r="R308">
        <v>0.110509188127633</v>
      </c>
      <c r="T308" t="str">
        <f t="shared" si="16"/>
        <v>^</v>
      </c>
      <c r="U308" t="str">
        <f t="shared" si="17"/>
        <v/>
      </c>
      <c r="V308" t="str">
        <f t="shared" si="18"/>
        <v>*</v>
      </c>
      <c r="W308" t="str">
        <f t="shared" si="19"/>
        <v/>
      </c>
    </row>
    <row r="309" spans="1:23" x14ac:dyDescent="0.25">
      <c r="A309">
        <v>308</v>
      </c>
      <c r="B309" t="s">
        <v>421</v>
      </c>
      <c r="C309">
        <v>1.3245648983955201</v>
      </c>
      <c r="D309">
        <v>0.52253228959752696</v>
      </c>
      <c r="E309">
        <v>2.5348957849394198</v>
      </c>
      <c r="F309">
        <v>1.12480783346697E-2</v>
      </c>
      <c r="G309">
        <v>2.34608503173353</v>
      </c>
      <c r="H309">
        <v>0.55278233648293595</v>
      </c>
      <c r="I309">
        <v>4.2441389257486701</v>
      </c>
      <c r="J309" s="1">
        <v>2.1943438208069101E-5</v>
      </c>
      <c r="K309">
        <v>-14.282957073785701</v>
      </c>
      <c r="L309">
        <v>943.189630037445</v>
      </c>
      <c r="M309">
        <v>-1.5143250751409E-2</v>
      </c>
      <c r="N309">
        <v>0.98791789580093103</v>
      </c>
      <c r="O309">
        <v>1.2907412514938099</v>
      </c>
      <c r="P309">
        <v>0.52241315366707997</v>
      </c>
      <c r="Q309">
        <v>2.47072885212298</v>
      </c>
      <c r="R309">
        <v>1.34838012699717E-2</v>
      </c>
      <c r="T309" t="str">
        <f t="shared" si="16"/>
        <v>*</v>
      </c>
      <c r="U309" t="str">
        <f t="shared" si="17"/>
        <v>***</v>
      </c>
      <c r="V309" t="str">
        <f t="shared" si="18"/>
        <v/>
      </c>
      <c r="W309" t="str">
        <f t="shared" si="19"/>
        <v>*</v>
      </c>
    </row>
    <row r="310" spans="1:23" x14ac:dyDescent="0.25">
      <c r="A310">
        <v>309</v>
      </c>
      <c r="B310" t="s">
        <v>422</v>
      </c>
      <c r="C310">
        <v>1.0764168723182701</v>
      </c>
      <c r="D310">
        <v>0.59760072698162003</v>
      </c>
      <c r="E310">
        <v>1.80123086154039</v>
      </c>
      <c r="F310">
        <v>7.1666499988952706E-2</v>
      </c>
      <c r="G310">
        <v>0.98072172503565402</v>
      </c>
      <c r="H310">
        <v>1.0284832263374799</v>
      </c>
      <c r="I310">
        <v>0.95356122484183703</v>
      </c>
      <c r="J310">
        <v>0.34030579109263198</v>
      </c>
      <c r="K310">
        <v>1.16025846706803</v>
      </c>
      <c r="L310">
        <v>0.73585756817177905</v>
      </c>
      <c r="M310">
        <v>1.57674326833474</v>
      </c>
      <c r="N310">
        <v>0.114854610131548</v>
      </c>
      <c r="O310">
        <v>1.0412516965751899</v>
      </c>
      <c r="P310">
        <v>0.59748597959356098</v>
      </c>
      <c r="Q310">
        <v>1.7427215568865699</v>
      </c>
      <c r="R310">
        <v>8.1382264272298097E-2</v>
      </c>
      <c r="T310" t="str">
        <f t="shared" si="16"/>
        <v>^</v>
      </c>
      <c r="U310" t="str">
        <f t="shared" si="17"/>
        <v/>
      </c>
      <c r="V310" t="str">
        <f t="shared" si="18"/>
        <v/>
      </c>
      <c r="W310" t="str">
        <f t="shared" si="19"/>
        <v>^</v>
      </c>
    </row>
    <row r="311" spans="1:23" x14ac:dyDescent="0.25">
      <c r="A311">
        <v>310</v>
      </c>
      <c r="B311" t="s">
        <v>423</v>
      </c>
      <c r="C311">
        <v>1.12241134727519</v>
      </c>
      <c r="D311">
        <v>0.59820626253548503</v>
      </c>
      <c r="E311">
        <v>1.8762948794916801</v>
      </c>
      <c r="F311">
        <v>6.0614799782370103E-2</v>
      </c>
      <c r="G311">
        <v>1.0273389276929701</v>
      </c>
      <c r="H311">
        <v>1.0293663732415099</v>
      </c>
      <c r="I311">
        <v>0.99803039461823795</v>
      </c>
      <c r="J311">
        <v>0.318264620232798</v>
      </c>
      <c r="K311">
        <v>1.2063984186772101</v>
      </c>
      <c r="L311">
        <v>0.73675255449489696</v>
      </c>
      <c r="M311">
        <v>1.6374540017771599</v>
      </c>
      <c r="N311">
        <v>0.101535642616794</v>
      </c>
      <c r="O311">
        <v>1.08343822617938</v>
      </c>
      <c r="P311">
        <v>0.59810440654651498</v>
      </c>
      <c r="Q311">
        <v>1.8114533421266801</v>
      </c>
      <c r="R311">
        <v>7.0070705252005205E-2</v>
      </c>
      <c r="T311" t="str">
        <f t="shared" si="16"/>
        <v>^</v>
      </c>
      <c r="U311" t="str">
        <f t="shared" si="17"/>
        <v/>
      </c>
      <c r="V311" t="str">
        <f t="shared" si="18"/>
        <v/>
      </c>
      <c r="W311" t="str">
        <f t="shared" si="19"/>
        <v>^</v>
      </c>
    </row>
    <row r="312" spans="1:23" x14ac:dyDescent="0.25">
      <c r="A312">
        <v>311</v>
      </c>
      <c r="B312" t="s">
        <v>424</v>
      </c>
      <c r="C312">
        <v>1.48753315327252</v>
      </c>
      <c r="D312">
        <v>0.52487852156813397</v>
      </c>
      <c r="E312">
        <v>2.8340522466576501</v>
      </c>
      <c r="F312">
        <v>4.5961816872416997E-3</v>
      </c>
      <c r="G312">
        <v>1.10507394880212</v>
      </c>
      <c r="H312">
        <v>1.0297707205043201</v>
      </c>
      <c r="I312">
        <v>1.0731262083863899</v>
      </c>
      <c r="J312">
        <v>0.283214493381518</v>
      </c>
      <c r="K312">
        <v>1.69258628048621</v>
      </c>
      <c r="L312">
        <v>0.61515221742511905</v>
      </c>
      <c r="M312">
        <v>2.7514917975439901</v>
      </c>
      <c r="N312">
        <v>5.9324505484402096E-3</v>
      </c>
      <c r="O312">
        <v>1.4474847657202901</v>
      </c>
      <c r="P312">
        <v>0.52478189410715304</v>
      </c>
      <c r="Q312">
        <v>2.7582597303266199</v>
      </c>
      <c r="R312">
        <v>5.8110006334448202E-3</v>
      </c>
      <c r="T312" t="str">
        <f t="shared" si="16"/>
        <v>**</v>
      </c>
      <c r="U312" t="str">
        <f t="shared" si="17"/>
        <v/>
      </c>
      <c r="V312" t="str">
        <f t="shared" si="18"/>
        <v>**</v>
      </c>
      <c r="W312" t="str">
        <f t="shared" si="19"/>
        <v>**</v>
      </c>
    </row>
    <row r="313" spans="1:23" x14ac:dyDescent="0.25">
      <c r="A313">
        <v>312</v>
      </c>
      <c r="B313" t="s">
        <v>425</v>
      </c>
      <c r="C313">
        <v>-13.233488596642101</v>
      </c>
      <c r="D313">
        <v>481.364091727426</v>
      </c>
      <c r="E313">
        <v>-2.74916405774106E-2</v>
      </c>
      <c r="F313">
        <v>0.9780676071819</v>
      </c>
      <c r="G313">
        <v>-13.1463076305971</v>
      </c>
      <c r="H313">
        <v>756.66984583311705</v>
      </c>
      <c r="I313">
        <v>-1.7373901845028E-2</v>
      </c>
      <c r="J313">
        <v>0.98613832932370005</v>
      </c>
      <c r="K313">
        <v>-14.2476031855511</v>
      </c>
      <c r="L313">
        <v>1025.49331923467</v>
      </c>
      <c r="M313">
        <v>-1.38934139485024E-2</v>
      </c>
      <c r="N313">
        <v>0.98891501613156696</v>
      </c>
      <c r="O313">
        <v>-13.269461285343199</v>
      </c>
      <c r="P313">
        <v>481.14329554530298</v>
      </c>
      <c r="Q313">
        <v>-2.75790214852818E-2</v>
      </c>
      <c r="R313">
        <v>0.97799791373022604</v>
      </c>
      <c r="T313" t="str">
        <f t="shared" si="16"/>
        <v/>
      </c>
      <c r="U313" t="str">
        <f t="shared" si="17"/>
        <v/>
      </c>
      <c r="V313" t="str">
        <f t="shared" si="18"/>
        <v/>
      </c>
      <c r="W313" t="str">
        <f t="shared" si="19"/>
        <v/>
      </c>
    </row>
    <row r="314" spans="1:23" x14ac:dyDescent="0.25">
      <c r="A314">
        <v>313</v>
      </c>
      <c r="B314" t="s">
        <v>426</v>
      </c>
      <c r="C314">
        <v>0.13730748167928999</v>
      </c>
      <c r="D314">
        <v>1.0127582146884599</v>
      </c>
      <c r="E314">
        <v>0.135577751617179</v>
      </c>
      <c r="F314">
        <v>0.89215509466585197</v>
      </c>
      <c r="G314">
        <v>-13.1463076305971</v>
      </c>
      <c r="H314">
        <v>756.66984583311796</v>
      </c>
      <c r="I314">
        <v>-1.7373901845028E-2</v>
      </c>
      <c r="J314">
        <v>0.98613832932370005</v>
      </c>
      <c r="K314">
        <v>0.648081013611431</v>
      </c>
      <c r="L314">
        <v>1.02262858637136</v>
      </c>
      <c r="M314">
        <v>0.63374036502445596</v>
      </c>
      <c r="N314">
        <v>0.52625027749287401</v>
      </c>
      <c r="O314">
        <v>0.100393419039398</v>
      </c>
      <c r="P314">
        <v>1.01269114062571</v>
      </c>
      <c r="Q314">
        <v>9.9135279269222901E-2</v>
      </c>
      <c r="R314">
        <v>0.92103086123692002</v>
      </c>
      <c r="T314" t="str">
        <f t="shared" si="16"/>
        <v/>
      </c>
      <c r="U314" t="str">
        <f t="shared" si="17"/>
        <v/>
      </c>
      <c r="V314" t="str">
        <f t="shared" si="18"/>
        <v/>
      </c>
      <c r="W314" t="str">
        <f t="shared" si="19"/>
        <v/>
      </c>
    </row>
    <row r="315" spans="1:23" x14ac:dyDescent="0.25">
      <c r="A315">
        <v>314</v>
      </c>
      <c r="B315" t="s">
        <v>427</v>
      </c>
      <c r="C315">
        <v>0.145170356635828</v>
      </c>
      <c r="D315">
        <v>1.0128621965312801</v>
      </c>
      <c r="E315">
        <v>0.14332685841468801</v>
      </c>
      <c r="F315">
        <v>0.88603204486366005</v>
      </c>
      <c r="G315">
        <v>1.1557275991779801</v>
      </c>
      <c r="H315">
        <v>1.03080011701235</v>
      </c>
      <c r="I315">
        <v>1.1211946720841599</v>
      </c>
      <c r="J315">
        <v>0.26220500712452399</v>
      </c>
      <c r="K315">
        <v>-14.261017209576099</v>
      </c>
      <c r="L315">
        <v>1039.2537277464701</v>
      </c>
      <c r="M315">
        <v>-1.37223632966896E-2</v>
      </c>
      <c r="N315">
        <v>0.989051481795857</v>
      </c>
      <c r="O315">
        <v>0.108120107341223</v>
      </c>
      <c r="P315">
        <v>1.0127933254566199</v>
      </c>
      <c r="Q315">
        <v>0.10675436401842101</v>
      </c>
      <c r="R315">
        <v>0.91498385273719096</v>
      </c>
      <c r="T315" t="str">
        <f t="shared" si="16"/>
        <v/>
      </c>
      <c r="U315" t="str">
        <f t="shared" si="17"/>
        <v/>
      </c>
      <c r="V315" t="str">
        <f t="shared" si="18"/>
        <v/>
      </c>
      <c r="W315" t="str">
        <f t="shared" si="19"/>
        <v/>
      </c>
    </row>
    <row r="316" spans="1:23" x14ac:dyDescent="0.25">
      <c r="A316">
        <v>315</v>
      </c>
      <c r="B316" t="s">
        <v>428</v>
      </c>
      <c r="C316">
        <v>-13.2431089551852</v>
      </c>
      <c r="D316">
        <v>489.08874206475701</v>
      </c>
      <c r="E316">
        <v>-2.70771085412384E-2</v>
      </c>
      <c r="F316">
        <v>0.97839823280325899</v>
      </c>
      <c r="G316">
        <v>-13.1452789856706</v>
      </c>
      <c r="H316">
        <v>771.49280083941801</v>
      </c>
      <c r="I316">
        <v>-1.7038757810011899E-2</v>
      </c>
      <c r="J316">
        <v>0.98640569599271199</v>
      </c>
      <c r="K316">
        <v>-14.261017209576099</v>
      </c>
      <c r="L316">
        <v>1039.2537277464801</v>
      </c>
      <c r="M316">
        <v>-1.3722363296689501E-2</v>
      </c>
      <c r="N316">
        <v>0.989051481795857</v>
      </c>
      <c r="O316">
        <v>-13.279636183190901</v>
      </c>
      <c r="P316">
        <v>488.85826802443103</v>
      </c>
      <c r="Q316">
        <v>-2.71645936088111E-2</v>
      </c>
      <c r="R316">
        <v>0.978328455485307</v>
      </c>
      <c r="T316" t="str">
        <f t="shared" si="16"/>
        <v/>
      </c>
      <c r="U316" t="str">
        <f t="shared" si="17"/>
        <v/>
      </c>
      <c r="V316" t="str">
        <f t="shared" si="18"/>
        <v/>
      </c>
      <c r="W316" t="str">
        <f t="shared" si="19"/>
        <v/>
      </c>
    </row>
    <row r="317" spans="1:23" x14ac:dyDescent="0.25">
      <c r="A317">
        <v>316</v>
      </c>
      <c r="B317" t="s">
        <v>429</v>
      </c>
      <c r="C317">
        <v>-13.2431089551852</v>
      </c>
      <c r="D317">
        <v>489.088742064759</v>
      </c>
      <c r="E317">
        <v>-2.70771085412383E-2</v>
      </c>
      <c r="F317">
        <v>0.97839823280325899</v>
      </c>
      <c r="G317">
        <v>-13.145278985670499</v>
      </c>
      <c r="H317">
        <v>771.49280083941005</v>
      </c>
      <c r="I317">
        <v>-1.7038757810012E-2</v>
      </c>
      <c r="J317">
        <v>0.98640569599271199</v>
      </c>
      <c r="K317">
        <v>-14.261017209576099</v>
      </c>
      <c r="L317">
        <v>1039.2537277464801</v>
      </c>
      <c r="M317">
        <v>-1.37223632966896E-2</v>
      </c>
      <c r="N317">
        <v>0.989051481795857</v>
      </c>
      <c r="O317">
        <v>-13.279636183190901</v>
      </c>
      <c r="P317">
        <v>488.85826802442898</v>
      </c>
      <c r="Q317">
        <v>-2.71645936088112E-2</v>
      </c>
      <c r="R317">
        <v>0.978328455485307</v>
      </c>
      <c r="T317" t="str">
        <f t="shared" si="16"/>
        <v/>
      </c>
      <c r="U317" t="str">
        <f t="shared" si="17"/>
        <v/>
      </c>
      <c r="V317" t="str">
        <f t="shared" si="18"/>
        <v/>
      </c>
      <c r="W317" t="str">
        <f t="shared" si="19"/>
        <v/>
      </c>
    </row>
    <row r="318" spans="1:23" x14ac:dyDescent="0.25">
      <c r="A318">
        <v>317</v>
      </c>
      <c r="B318" t="s">
        <v>430</v>
      </c>
      <c r="C318">
        <v>0.87153338775518496</v>
      </c>
      <c r="D318">
        <v>0.72568627059044299</v>
      </c>
      <c r="E318">
        <v>1.2009781955032399</v>
      </c>
      <c r="F318">
        <v>0.229759659537322</v>
      </c>
      <c r="G318">
        <v>-13.145278985670499</v>
      </c>
      <c r="H318">
        <v>771.49280083941096</v>
      </c>
      <c r="I318">
        <v>-1.7038757810012E-2</v>
      </c>
      <c r="J318">
        <v>0.98640569599271199</v>
      </c>
      <c r="K318">
        <v>1.3862887039351399</v>
      </c>
      <c r="L318">
        <v>0.73976465101616296</v>
      </c>
      <c r="M318">
        <v>1.87395910581952</v>
      </c>
      <c r="N318">
        <v>6.0936061802538098E-2</v>
      </c>
      <c r="O318">
        <v>0.83400297396177303</v>
      </c>
      <c r="P318">
        <v>0.72558604191981602</v>
      </c>
      <c r="Q318">
        <v>1.1494198148507599</v>
      </c>
      <c r="R318">
        <v>0.25038291332759799</v>
      </c>
      <c r="T318" t="str">
        <f t="shared" si="16"/>
        <v/>
      </c>
      <c r="U318" t="str">
        <f t="shared" si="17"/>
        <v/>
      </c>
      <c r="V318" t="str">
        <f t="shared" si="18"/>
        <v>^</v>
      </c>
      <c r="W318" t="str">
        <f t="shared" si="19"/>
        <v/>
      </c>
    </row>
    <row r="319" spans="1:23" x14ac:dyDescent="0.25">
      <c r="A319">
        <v>318</v>
      </c>
      <c r="B319" t="s">
        <v>431</v>
      </c>
      <c r="C319">
        <v>0.20359366102249599</v>
      </c>
      <c r="D319">
        <v>1.01338302054955</v>
      </c>
      <c r="E319">
        <v>0.20090494600164899</v>
      </c>
      <c r="F319">
        <v>0.84077290021684703</v>
      </c>
      <c r="G319">
        <v>-13.1452789856706</v>
      </c>
      <c r="H319">
        <v>771.49280083941801</v>
      </c>
      <c r="I319">
        <v>-1.7038757810011899E-2</v>
      </c>
      <c r="J319">
        <v>0.98640569599271199</v>
      </c>
      <c r="K319">
        <v>0.73611475878758903</v>
      </c>
      <c r="L319">
        <v>1.02398057355123</v>
      </c>
      <c r="M319">
        <v>0.71887570702117598</v>
      </c>
      <c r="N319">
        <v>0.47221750568649901</v>
      </c>
      <c r="O319">
        <v>0.167734439940734</v>
      </c>
      <c r="P319">
        <v>1.0133070291713999</v>
      </c>
      <c r="Q319">
        <v>0.165531704717269</v>
      </c>
      <c r="R319">
        <v>0.86852549727355399</v>
      </c>
      <c r="T319" t="str">
        <f t="shared" si="16"/>
        <v/>
      </c>
      <c r="U319" t="str">
        <f t="shared" si="17"/>
        <v/>
      </c>
      <c r="V319" t="str">
        <f t="shared" si="18"/>
        <v/>
      </c>
      <c r="W319" t="str">
        <f t="shared" si="19"/>
        <v/>
      </c>
    </row>
    <row r="320" spans="1:23" x14ac:dyDescent="0.25">
      <c r="A320">
        <v>319</v>
      </c>
      <c r="B320" t="s">
        <v>432</v>
      </c>
      <c r="C320">
        <v>1.92248381443258</v>
      </c>
      <c r="D320">
        <v>0.47818100325117102</v>
      </c>
      <c r="E320">
        <v>4.02041026590671</v>
      </c>
      <c r="F320" s="1">
        <v>5.8096876015111302E-5</v>
      </c>
      <c r="G320">
        <v>1.9386510579835401</v>
      </c>
      <c r="H320">
        <v>0.75294011379308901</v>
      </c>
      <c r="I320">
        <v>2.5747745703402498</v>
      </c>
      <c r="J320">
        <v>1.00305438087756E-2</v>
      </c>
      <c r="K320">
        <v>1.9610435726836599</v>
      </c>
      <c r="L320">
        <v>0.62007056111519998</v>
      </c>
      <c r="M320">
        <v>3.1626135728113098</v>
      </c>
      <c r="N320" s="1">
        <v>1.5635973155916801E-3</v>
      </c>
      <c r="O320">
        <v>1.8860326601567801</v>
      </c>
      <c r="P320">
        <v>0.47802584731387299</v>
      </c>
      <c r="Q320">
        <v>3.9454616748336799</v>
      </c>
      <c r="R320" s="1">
        <v>7.9646370948541594E-5</v>
      </c>
      <c r="T320" t="str">
        <f t="shared" si="16"/>
        <v>***</v>
      </c>
      <c r="U320" t="str">
        <f t="shared" si="17"/>
        <v>*</v>
      </c>
      <c r="V320" t="str">
        <f t="shared" si="18"/>
        <v>**</v>
      </c>
      <c r="W320" t="str">
        <f t="shared" si="19"/>
        <v>***</v>
      </c>
    </row>
    <row r="321" spans="1:23" x14ac:dyDescent="0.25">
      <c r="A321">
        <v>320</v>
      </c>
      <c r="B321" t="s">
        <v>433</v>
      </c>
      <c r="C321">
        <v>-13.2363101197411</v>
      </c>
      <c r="D321">
        <v>523.21758111492102</v>
      </c>
      <c r="E321">
        <v>-2.5297907787303099E-2</v>
      </c>
      <c r="F321">
        <v>0.97981734274227394</v>
      </c>
      <c r="G321">
        <v>-13.1710297788754</v>
      </c>
      <c r="H321">
        <v>803.51026849961397</v>
      </c>
      <c r="I321">
        <v>-1.6391862425690702E-2</v>
      </c>
      <c r="J321">
        <v>0.98692177172209306</v>
      </c>
      <c r="K321">
        <v>-14.233147460659101</v>
      </c>
      <c r="L321">
        <v>1132.29403255068</v>
      </c>
      <c r="M321">
        <v>-1.25701867637653E-2</v>
      </c>
      <c r="N321">
        <v>0.98997070617625504</v>
      </c>
      <c r="O321">
        <v>-13.2662362318748</v>
      </c>
      <c r="P321">
        <v>522.96073600439502</v>
      </c>
      <c r="Q321">
        <v>-2.53675569092119E-2</v>
      </c>
      <c r="R321">
        <v>0.97976178861195795</v>
      </c>
      <c r="T321" t="str">
        <f t="shared" si="16"/>
        <v/>
      </c>
      <c r="U321" t="str">
        <f t="shared" si="17"/>
        <v/>
      </c>
      <c r="V321" t="str">
        <f t="shared" si="18"/>
        <v/>
      </c>
      <c r="W321" t="str">
        <f t="shared" si="19"/>
        <v/>
      </c>
    </row>
    <row r="322" spans="1:23" x14ac:dyDescent="0.25">
      <c r="A322">
        <v>321</v>
      </c>
      <c r="B322" t="s">
        <v>434</v>
      </c>
      <c r="C322">
        <v>1.01840275136165</v>
      </c>
      <c r="D322">
        <v>0.72765442267524105</v>
      </c>
      <c r="E322">
        <v>1.3995692455458</v>
      </c>
      <c r="F322">
        <v>0.16164234891142601</v>
      </c>
      <c r="G322">
        <v>1.25698780720003</v>
      </c>
      <c r="H322">
        <v>1.0339583446704099</v>
      </c>
      <c r="I322">
        <v>1.21570449494337</v>
      </c>
      <c r="J322">
        <v>0.224097511261799</v>
      </c>
      <c r="K322">
        <v>0.86656571923588999</v>
      </c>
      <c r="L322">
        <v>1.02582545255855</v>
      </c>
      <c r="M322">
        <v>0.844749676540545</v>
      </c>
      <c r="N322">
        <v>0.39825061709501403</v>
      </c>
      <c r="O322">
        <v>0.98748823896150895</v>
      </c>
      <c r="P322">
        <v>0.727589143573251</v>
      </c>
      <c r="Q322">
        <v>1.35720584574953</v>
      </c>
      <c r="R322">
        <v>0.174715813830499</v>
      </c>
      <c r="T322" t="str">
        <f t="shared" si="16"/>
        <v/>
      </c>
      <c r="U322" t="str">
        <f t="shared" si="17"/>
        <v/>
      </c>
      <c r="V322" t="str">
        <f t="shared" si="18"/>
        <v/>
      </c>
      <c r="W322" t="str">
        <f t="shared" si="19"/>
        <v/>
      </c>
    </row>
    <row r="323" spans="1:23" x14ac:dyDescent="0.25">
      <c r="A323">
        <v>322</v>
      </c>
      <c r="B323" t="s">
        <v>435</v>
      </c>
      <c r="C323">
        <v>0.35753856070636197</v>
      </c>
      <c r="D323">
        <v>1.01486522737701</v>
      </c>
      <c r="E323">
        <v>0.35230151852817398</v>
      </c>
      <c r="F323">
        <v>0.724612149439256</v>
      </c>
      <c r="G323">
        <v>-13.161089128168401</v>
      </c>
      <c r="H323">
        <v>823.50992016622604</v>
      </c>
      <c r="I323">
        <v>-1.5981700773576399E-2</v>
      </c>
      <c r="J323">
        <v>0.98724899049904002</v>
      </c>
      <c r="K323">
        <v>0.91851005557952803</v>
      </c>
      <c r="L323">
        <v>1.0264698924084501</v>
      </c>
      <c r="M323">
        <v>0.89482415643423496</v>
      </c>
      <c r="N323">
        <v>0.37088109501012001</v>
      </c>
      <c r="O323">
        <v>0.330332749837287</v>
      </c>
      <c r="P323">
        <v>1.01477185901566</v>
      </c>
      <c r="Q323">
        <v>0.32552415294380699</v>
      </c>
      <c r="R323">
        <v>0.74478440576071203</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-13.2262857422085</v>
      </c>
      <c r="D324">
        <v>539.05668114204798</v>
      </c>
      <c r="E324">
        <v>-2.4535983329595799E-2</v>
      </c>
      <c r="F324">
        <v>0.98042508180092902</v>
      </c>
      <c r="G324">
        <v>-13.161089128168401</v>
      </c>
      <c r="H324">
        <v>823.50992016622695</v>
      </c>
      <c r="I324">
        <v>-1.5981700773576399E-2</v>
      </c>
      <c r="J324">
        <v>0.98724899049904002</v>
      </c>
      <c r="K324">
        <v>-14.2215593165326</v>
      </c>
      <c r="L324">
        <v>1171.6862633524099</v>
      </c>
      <c r="M324">
        <v>-1.2137685455014299E-2</v>
      </c>
      <c r="N324">
        <v>0.99031576595787396</v>
      </c>
      <c r="O324">
        <v>-13.252541617156099</v>
      </c>
      <c r="P324">
        <v>538.94402303534298</v>
      </c>
      <c r="Q324">
        <v>-2.4589829464139099E-2</v>
      </c>
      <c r="R324">
        <v>0.980382131760139</v>
      </c>
      <c r="T324" t="str">
        <f t="shared" si="20"/>
        <v/>
      </c>
      <c r="U324" t="str">
        <f t="shared" si="21"/>
        <v/>
      </c>
      <c r="V324" t="str">
        <f t="shared" si="22"/>
        <v/>
      </c>
      <c r="W324" t="str">
        <f t="shared" si="23"/>
        <v/>
      </c>
    </row>
    <row r="325" spans="1:23" x14ac:dyDescent="0.25">
      <c r="A325">
        <v>324</v>
      </c>
      <c r="B325" t="s">
        <v>437</v>
      </c>
      <c r="C325">
        <v>2.07612144740667</v>
      </c>
      <c r="D325">
        <v>0.48196148283315499</v>
      </c>
      <c r="E325">
        <v>4.3076501366922999</v>
      </c>
      <c r="F325">
        <v>1.6499809644043601E-5</v>
      </c>
      <c r="G325">
        <v>2.0666250852710601</v>
      </c>
      <c r="H325">
        <v>0.75809064846750895</v>
      </c>
      <c r="I325">
        <v>2.7260923076267698</v>
      </c>
      <c r="J325">
        <v>6.4089072267663697E-3</v>
      </c>
      <c r="K325">
        <v>2.1274564045213098</v>
      </c>
      <c r="L325">
        <v>0.62539235581048103</v>
      </c>
      <c r="M325">
        <v>3.4017947049644</v>
      </c>
      <c r="N325">
        <v>6.6944906097593797E-4</v>
      </c>
      <c r="O325">
        <v>2.0489864518063401</v>
      </c>
      <c r="P325">
        <v>0.48177706845167201</v>
      </c>
      <c r="Q325">
        <v>4.2529762954292103</v>
      </c>
      <c r="R325">
        <v>2.1094791402176799E-5</v>
      </c>
      <c r="T325" t="str">
        <f t="shared" si="20"/>
        <v>***</v>
      </c>
      <c r="U325" t="str">
        <f t="shared" si="21"/>
        <v>**</v>
      </c>
      <c r="V325" t="str">
        <f t="shared" si="22"/>
        <v>***</v>
      </c>
      <c r="W325" t="str">
        <f t="shared" si="23"/>
        <v>***</v>
      </c>
    </row>
    <row r="326" spans="1:23" x14ac:dyDescent="0.25">
      <c r="A326">
        <v>325</v>
      </c>
      <c r="B326" t="s">
        <v>438</v>
      </c>
      <c r="C326">
        <v>1.99391493893828</v>
      </c>
      <c r="D326">
        <v>0.533497039946222</v>
      </c>
      <c r="E326">
        <v>3.7374433026643898</v>
      </c>
      <c r="F326">
        <v>1.85900992454152E-4</v>
      </c>
      <c r="G326">
        <v>2.6826906271856199</v>
      </c>
      <c r="H326">
        <v>0.64673562222914804</v>
      </c>
      <c r="I326">
        <v>4.14804834460642</v>
      </c>
      <c r="J326">
        <v>3.3532159972172299E-5</v>
      </c>
      <c r="K326">
        <v>1.1202260638919399</v>
      </c>
      <c r="L326">
        <v>1.02940429305503</v>
      </c>
      <c r="M326">
        <v>1.08822750346939</v>
      </c>
      <c r="N326">
        <v>0.27649468582918602</v>
      </c>
      <c r="O326">
        <v>1.9639115743473301</v>
      </c>
      <c r="P326">
        <v>0.53335568435319203</v>
      </c>
      <c r="Q326">
        <v>3.6821798885090899</v>
      </c>
      <c r="R326">
        <v>2.3124814032645901E-4</v>
      </c>
      <c r="T326" t="str">
        <f t="shared" si="20"/>
        <v>***</v>
      </c>
      <c r="U326" t="str">
        <f t="shared" si="21"/>
        <v>***</v>
      </c>
      <c r="V326" t="str">
        <f t="shared" si="22"/>
        <v/>
      </c>
      <c r="W326" t="str">
        <f t="shared" si="23"/>
        <v>***</v>
      </c>
    </row>
    <row r="327" spans="1:23" x14ac:dyDescent="0.25">
      <c r="A327">
        <v>326</v>
      </c>
      <c r="B327" t="s">
        <v>440</v>
      </c>
      <c r="C327">
        <v>1.3592695501176699</v>
      </c>
      <c r="D327">
        <v>0.73222946289407698</v>
      </c>
      <c r="E327">
        <v>1.8563436996174201</v>
      </c>
      <c r="F327">
        <v>6.34045840457753E-2</v>
      </c>
      <c r="G327">
        <v>1.6714528834814699</v>
      </c>
      <c r="H327">
        <v>1.0442159348073501</v>
      </c>
      <c r="I327">
        <v>1.6006774343946799</v>
      </c>
      <c r="J327">
        <v>0.109448381649781</v>
      </c>
      <c r="K327">
        <v>1.1718153986934801</v>
      </c>
      <c r="L327">
        <v>1.0303489766499201</v>
      </c>
      <c r="M327">
        <v>1.13729952205468</v>
      </c>
      <c r="N327">
        <v>0.25541309449487398</v>
      </c>
      <c r="O327">
        <v>1.3274683571371699</v>
      </c>
      <c r="P327">
        <v>0.73211142019166198</v>
      </c>
      <c r="Q327">
        <v>1.81320536809772</v>
      </c>
      <c r="R327">
        <v>6.9800152204297694E-2</v>
      </c>
      <c r="T327" t="str">
        <f t="shared" si="20"/>
        <v>^</v>
      </c>
      <c r="U327" t="str">
        <f t="shared" si="21"/>
        <v/>
      </c>
      <c r="V327" t="str">
        <f t="shared" si="22"/>
        <v/>
      </c>
      <c r="W327" t="str">
        <f t="shared" si="23"/>
        <v>^</v>
      </c>
    </row>
    <row r="328" spans="1:23" x14ac:dyDescent="0.25">
      <c r="A328">
        <v>327</v>
      </c>
      <c r="B328" t="s">
        <v>441</v>
      </c>
      <c r="C328">
        <v>0.66815840349750399</v>
      </c>
      <c r="D328">
        <v>1.01816058231332</v>
      </c>
      <c r="E328">
        <v>0.65624069042174704</v>
      </c>
      <c r="F328">
        <v>0.51166927168992304</v>
      </c>
      <c r="G328">
        <v>1.7008999217552301</v>
      </c>
      <c r="H328">
        <v>1.04592711666383</v>
      </c>
      <c r="I328">
        <v>1.6262126630587399</v>
      </c>
      <c r="J328">
        <v>0.10390442327112</v>
      </c>
      <c r="K328">
        <v>-14.1606379842012</v>
      </c>
      <c r="L328">
        <v>1286.02642315515</v>
      </c>
      <c r="M328">
        <v>-1.10111563255904E-2</v>
      </c>
      <c r="N328">
        <v>0.991214545904472</v>
      </c>
      <c r="O328">
        <v>0.63333011959668895</v>
      </c>
      <c r="P328">
        <v>1.0180388251166601</v>
      </c>
      <c r="Q328">
        <v>0.62210802178798297</v>
      </c>
      <c r="R328">
        <v>0.53387084059088796</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10" t="s">
        <v>300</v>
      </c>
      <c r="C1" s="110"/>
      <c r="D1" s="110"/>
      <c r="E1" s="110"/>
      <c r="F1" s="110"/>
    </row>
    <row r="2" spans="2:8" ht="15.75" thickBot="1" x14ac:dyDescent="0.3">
      <c r="B2" s="6"/>
      <c r="C2" s="9" t="s">
        <v>113</v>
      </c>
      <c r="D2" s="9" t="s">
        <v>114</v>
      </c>
      <c r="E2" s="9" t="s">
        <v>115</v>
      </c>
      <c r="F2" s="9" t="s">
        <v>116</v>
      </c>
    </row>
    <row r="3" spans="2:8" x14ac:dyDescent="0.25">
      <c r="B3" s="108" t="s">
        <v>122</v>
      </c>
      <c r="C3" s="4" t="str">
        <f>_xlfn.CONCAT(FIXED(VLOOKUP($H3,logitme.main!$B:$W,14,0),4)," ",VLOOKUP($H3,logitme.main!$B:$W,22,0))</f>
        <v xml:space="preserve">0.0428 </v>
      </c>
      <c r="D3" s="4" t="str">
        <f>_xlfn.CONCAT(FIXED(VLOOKUP($H3,logitme.main!$B:$W,10,0),4)," ",VLOOKUP($H3,logitme.main!$B:$W,21,0))</f>
        <v>-0.0725 ^</v>
      </c>
      <c r="E3" s="4" t="str">
        <f>_xlfn.CONCAT(FIXED(VLOOKUP($H3,logitme.main!$B:$W,6,0),4)," ",VLOOKUP($H3,logitme.main!$B:$W,20,0))</f>
        <v>-0.0657 ^</v>
      </c>
      <c r="F3" s="4" t="str">
        <f>_xlfn.CONCAT(FIXED(VLOOKUP($H3,logitme.main!$B:$W,2,0),4)," ",VLOOKUP($H3,logitme.main!$B:$W,19,0))</f>
        <v>-0.0657 ^</v>
      </c>
      <c r="H3" t="s">
        <v>119</v>
      </c>
    </row>
    <row r="4" spans="2:8" x14ac:dyDescent="0.25">
      <c r="B4" s="109" t="s">
        <v>1</v>
      </c>
      <c r="C4" s="5" t="str">
        <f>_xlfn.CONCAT("(",FIXED(VLOOKUP($H3,logitme.main!$B:$W,15,0),4),")")</f>
        <v>(0.0410)</v>
      </c>
      <c r="D4" s="5" t="str">
        <f>_xlfn.CONCAT("(",FIXED(VLOOKUP($H3,logitme.main!$B:$W,11,0),4),")")</f>
        <v>(0.0395)</v>
      </c>
      <c r="E4" s="5" t="str">
        <f>_xlfn.CONCAT("(",FIXED(VLOOKUP($H3,logitme.main!$B:$W,7,0),4),")")</f>
        <v>(0.0394)</v>
      </c>
      <c r="F4" s="5" t="str">
        <f>_xlfn.CONCAT("(",FIXED(VLOOKUP($H3,logitme.main!$B:$W,3,0),4),")")</f>
        <v>(0.0395)</v>
      </c>
    </row>
    <row r="5" spans="2:8" x14ac:dyDescent="0.25">
      <c r="B5" s="108" t="s">
        <v>0</v>
      </c>
      <c r="C5" s="4" t="str">
        <f>_xlfn.CONCAT(FIXED(VLOOKUP($H5,logitme.main!$B:$W,14,0),4)," ",VLOOKUP($H5,logitme.main!$B:$W,22,0))</f>
        <v>-0.1940 ***</v>
      </c>
      <c r="D5" s="4" t="str">
        <f>_xlfn.CONCAT(FIXED(VLOOKUP($H5,logitme.main!$B:$W,10,0),4)," ",VLOOKUP($H5,logitme.main!$B:$W,21,0))</f>
        <v xml:space="preserve">-0.0292 </v>
      </c>
      <c r="E5" s="4" t="str">
        <f>_xlfn.CONCAT(FIXED(VLOOKUP($H5,logitme.main!$B:$W,6,0),4)," ",VLOOKUP($H5,logitme.main!$B:$W,20,0))</f>
        <v xml:space="preserve">-0.0203 </v>
      </c>
      <c r="F5" s="4" t="str">
        <f>_xlfn.CONCAT(FIXED(VLOOKUP($H5,logitme.main!$B:$W,2,0),4)," ",VLOOKUP($H5,logitme.main!$B:$W,19,0))</f>
        <v xml:space="preserve">-0.0201 </v>
      </c>
      <c r="H5" t="s">
        <v>10</v>
      </c>
    </row>
    <row r="6" spans="2:8" x14ac:dyDescent="0.25">
      <c r="B6" s="109" t="s">
        <v>1</v>
      </c>
      <c r="C6" s="5" t="str">
        <f>_xlfn.CONCAT("(",FIXED(VLOOKUP($H5,logitme.main!$B:$W,15,0),4),")")</f>
        <v>(0.0194)</v>
      </c>
      <c r="D6" s="5" t="str">
        <f>_xlfn.CONCAT("(",FIXED(VLOOKUP($H5,logitme.main!$B:$W,11,0),4),")")</f>
        <v>(0.0191)</v>
      </c>
      <c r="E6" s="5" t="str">
        <f>_xlfn.CONCAT("(",FIXED(VLOOKUP($H5,logitme.main!$B:$W,7,0),4),")")</f>
        <v>(0.0191)</v>
      </c>
      <c r="F6" s="5" t="str">
        <f>_xlfn.CONCAT("(",FIXED(VLOOKUP($H5,logitme.main!$B:$W,3,0),4),")")</f>
        <v>(0.0191)</v>
      </c>
    </row>
    <row r="7" spans="2:8" x14ac:dyDescent="0.25">
      <c r="B7" s="108" t="s">
        <v>2</v>
      </c>
      <c r="C7" s="4" t="str">
        <f>_xlfn.CONCAT(FIXED(VLOOKUP($H7,logitme.main!$B:$W,14,0),4)," ",VLOOKUP($H7,logitme.main!$B:$W,22,0))</f>
        <v>-0.3299 ***</v>
      </c>
      <c r="D7" s="4" t="str">
        <f>_xlfn.CONCAT(FIXED(VLOOKUP($H7,logitme.main!$B:$W,10,0),4)," ",VLOOKUP($H7,logitme.main!$B:$W,21,0))</f>
        <v>-0.0727 **</v>
      </c>
      <c r="E7" s="4" t="str">
        <f>_xlfn.CONCAT(FIXED(VLOOKUP($H7,logitme.main!$B:$W,6,0),4)," ",VLOOKUP($H7,logitme.main!$B:$W,20,0))</f>
        <v>-0.0572 *</v>
      </c>
      <c r="F7" s="4" t="str">
        <f>_xlfn.CONCAT(FIXED(VLOOKUP($H7,logitme.main!$B:$W,2,0),4)," ",VLOOKUP($H7,logitme.main!$B:$W,19,0))</f>
        <v>-0.0556 *</v>
      </c>
      <c r="H7" t="s">
        <v>12</v>
      </c>
    </row>
    <row r="8" spans="2:8" x14ac:dyDescent="0.25">
      <c r="B8" s="109" t="s">
        <v>1</v>
      </c>
      <c r="C8" s="5" t="str">
        <f>_xlfn.CONCAT("(",FIXED(VLOOKUP($H7,logitme.main!$B:$W,15,0),4),")")</f>
        <v>(0.0226)</v>
      </c>
      <c r="D8" s="5" t="str">
        <f>_xlfn.CONCAT("(",FIXED(VLOOKUP($H7,logitme.main!$B:$W,11,0),4),")")</f>
        <v>(0.0224)</v>
      </c>
      <c r="E8" s="5" t="str">
        <f>_xlfn.CONCAT("(",FIXED(VLOOKUP($H7,logitme.main!$B:$W,7,0),4),")")</f>
        <v>(0.0224)</v>
      </c>
      <c r="F8" s="5" t="str">
        <f>_xlfn.CONCAT("(",FIXED(VLOOKUP($H7,logitme.main!$B:$W,3,0),4),")")</f>
        <v>(0.0224)</v>
      </c>
    </row>
    <row r="9" spans="2:8" x14ac:dyDescent="0.25">
      <c r="B9" s="108" t="s">
        <v>89</v>
      </c>
      <c r="C9" s="4"/>
      <c r="D9" s="4" t="str">
        <f>_xlfn.CONCAT(FIXED(VLOOKUP($H9,logitme.main!$B:$W,10,0),4)," ",VLOOKUP($H9,logitme.main!$B:$W,21,0))</f>
        <v>0.1003 ***</v>
      </c>
      <c r="E9" s="4" t="str">
        <f>_xlfn.CONCAT(FIXED(VLOOKUP($H9,logitme.main!$B:$W,6,0),4)," ",VLOOKUP($H9,logitme.main!$B:$W,20,0))</f>
        <v>0.0855 ***</v>
      </c>
      <c r="F9" s="4" t="str">
        <f>_xlfn.CONCAT(FIXED(VLOOKUP($H9,logitme.main!$B:$W,2,0),4)," ",VLOOKUP($H9,logitme.main!$B:$W,19,0))</f>
        <v>0.0922 ***</v>
      </c>
      <c r="H9" t="s">
        <v>123</v>
      </c>
    </row>
    <row r="10" spans="2:8" x14ac:dyDescent="0.25">
      <c r="B10" s="109"/>
      <c r="C10" s="5"/>
      <c r="D10" s="5" t="str">
        <f>_xlfn.CONCAT("(",FIXED(VLOOKUP($H9,logitme.main!$B:$W,11,0),4),")")</f>
        <v>(0.0188)</v>
      </c>
      <c r="E10" s="5" t="str">
        <f>_xlfn.CONCAT("(",FIXED(VLOOKUP($H9,logitme.main!$B:$W,7,0),4),")")</f>
        <v>(0.0187)</v>
      </c>
      <c r="F10" s="5" t="str">
        <f>_xlfn.CONCAT("(",FIXED(VLOOKUP($H9,logitme.main!$B:$W,3,0),4),")")</f>
        <v>(0.0193)</v>
      </c>
    </row>
    <row r="11" spans="2:8" x14ac:dyDescent="0.25">
      <c r="B11" s="108" t="s">
        <v>31</v>
      </c>
      <c r="C11" s="4"/>
      <c r="D11" s="4" t="str">
        <f>_xlfn.CONCAT(FIXED(VLOOKUP($H11,logitme.main!$B:$W,10,0),4)," ",VLOOKUP($H11,logitme.main!$B:$W,21,0))</f>
        <v>-0.0533 ***</v>
      </c>
      <c r="E11" s="4" t="str">
        <f>_xlfn.CONCAT(FIXED(VLOOKUP($H11,logitme.main!$B:$W,6,0),4)," ",VLOOKUP($H11,logitme.main!$B:$W,20,0))</f>
        <v>-0.0556 ***</v>
      </c>
      <c r="F11" s="4" t="str">
        <f>_xlfn.CONCAT(FIXED(VLOOKUP($H11,logitme.main!$B:$W,2,0),4)," ",VLOOKUP($H11,logitme.main!$B:$W,19,0))</f>
        <v>-0.0559 ***</v>
      </c>
      <c r="H11" t="s">
        <v>31</v>
      </c>
    </row>
    <row r="12" spans="2:8" x14ac:dyDescent="0.25">
      <c r="B12" s="109"/>
      <c r="C12" s="5"/>
      <c r="D12" s="5" t="str">
        <f>_xlfn.CONCAT("(",FIXED(VLOOKUP($H11,logitme.main!$B:$W,11,0),4),")")</f>
        <v>(0.0033)</v>
      </c>
      <c r="E12" s="5" t="str">
        <f>_xlfn.CONCAT("(",FIXED(VLOOKUP($H11,logitme.main!$B:$W,7,0),4),")")</f>
        <v>(0.0033)</v>
      </c>
      <c r="F12" s="5" t="str">
        <f>_xlfn.CONCAT("(",FIXED(VLOOKUP($H11,logitme.main!$B:$W,3,0),4),")")</f>
        <v>(0.0033)</v>
      </c>
    </row>
    <row r="13" spans="2:8" x14ac:dyDescent="0.25">
      <c r="B13" s="108" t="s">
        <v>90</v>
      </c>
      <c r="C13" s="4"/>
      <c r="D13" s="4" t="str">
        <f>_xlfn.CONCAT(FIXED(VLOOKUP($H13,logitme.main!$B:$W,10,0),4)," ",VLOOKUP($H13,logitme.main!$B:$W,21,0))</f>
        <v>-0.1801 ***</v>
      </c>
      <c r="E13" s="4" t="str">
        <f>_xlfn.CONCAT(FIXED(VLOOKUP($H13,logitme.main!$B:$W,6,0),4)," ",VLOOKUP($H13,logitme.main!$B:$W,20,0))</f>
        <v>-0.1903 ***</v>
      </c>
      <c r="F13" s="4" t="str">
        <f>_xlfn.CONCAT(FIXED(VLOOKUP($H13,logitme.main!$B:$W,2,0),4)," ",VLOOKUP($H13,logitme.main!$B:$W,19,0))</f>
        <v>-0.1881 ***</v>
      </c>
      <c r="H13" t="s">
        <v>23</v>
      </c>
    </row>
    <row r="14" spans="2:8" x14ac:dyDescent="0.25">
      <c r="B14" s="109"/>
      <c r="C14" s="5"/>
      <c r="D14" s="5" t="str">
        <f>_xlfn.CONCAT("(",FIXED(VLOOKUP($H13,logitme.main!$B:$W,11,0),4),")")</f>
        <v>(0.0241)</v>
      </c>
      <c r="E14" s="5" t="str">
        <f>_xlfn.CONCAT("(",FIXED(VLOOKUP($H13,logitme.main!$B:$W,7,0),4),")")</f>
        <v>(0.0240)</v>
      </c>
      <c r="F14" s="5" t="str">
        <f>_xlfn.CONCAT("(",FIXED(VLOOKUP($H13,logitme.main!$B:$W,3,0),4),")")</f>
        <v>(0.0241)</v>
      </c>
    </row>
    <row r="15" spans="2:8" x14ac:dyDescent="0.25">
      <c r="B15" s="108" t="s">
        <v>91</v>
      </c>
      <c r="C15" s="4"/>
      <c r="D15" s="4" t="str">
        <f>_xlfn.CONCAT(FIXED(VLOOKUP($H15,logitme.main!$B:$W,10,0),4)," ",VLOOKUP($H15,logitme.main!$B:$W,21,0))</f>
        <v xml:space="preserve">0.0067 </v>
      </c>
      <c r="E15" s="4" t="str">
        <f>_xlfn.CONCAT(FIXED(VLOOKUP($H15,logitme.main!$B:$W,6,0),4)," ",VLOOKUP($H15,logitme.main!$B:$W,20,0))</f>
        <v xml:space="preserve">-0.0033 </v>
      </c>
      <c r="F15" s="4" t="str">
        <f>_xlfn.CONCAT(FIXED(VLOOKUP($H15,logitme.main!$B:$W,2,0),4)," ",VLOOKUP($H15,logitme.main!$B:$W,19,0))</f>
        <v xml:space="preserve">-0.0005 </v>
      </c>
      <c r="H15" t="s">
        <v>24</v>
      </c>
    </row>
    <row r="16" spans="2:8" x14ac:dyDescent="0.25">
      <c r="B16" s="109"/>
      <c r="C16" s="5"/>
      <c r="D16" s="5" t="str">
        <f>_xlfn.CONCAT("(",FIXED(VLOOKUP($H15,logitme.main!$B:$W,11,0),4),")")</f>
        <v>(0.0264)</v>
      </c>
      <c r="E16" s="5" t="str">
        <f>_xlfn.CONCAT("(",FIXED(VLOOKUP($H15,logitme.main!$B:$W,7,0),4),")")</f>
        <v>(0.0263)</v>
      </c>
      <c r="F16" s="5" t="str">
        <f>_xlfn.CONCAT("(",FIXED(VLOOKUP($H15,logitme.main!$B:$W,3,0),4),")")</f>
        <v>(0.0264)</v>
      </c>
    </row>
    <row r="17" spans="2:8" x14ac:dyDescent="0.25">
      <c r="B17" s="108" t="s">
        <v>92</v>
      </c>
      <c r="C17" s="4"/>
      <c r="D17" s="4" t="str">
        <f>_xlfn.CONCAT(FIXED(VLOOKUP($H17,logitme.main!$B:$W,10,0),4)," ",VLOOKUP($H17,logitme.main!$B:$W,21,0))</f>
        <v xml:space="preserve">0.0285 </v>
      </c>
      <c r="E17" s="4" t="str">
        <f>_xlfn.CONCAT(FIXED(VLOOKUP($H17,logitme.main!$B:$W,6,0),4)," ",VLOOKUP($H17,logitme.main!$B:$W,20,0))</f>
        <v xml:space="preserve">0.0314 </v>
      </c>
      <c r="F17" s="4" t="str">
        <f>_xlfn.CONCAT(FIXED(VLOOKUP($H17,logitme.main!$B:$W,2,0),4)," ",VLOOKUP($H17,logitme.main!$B:$W,19,0))</f>
        <v xml:space="preserve">0.0335 </v>
      </c>
      <c r="H17" t="s">
        <v>25</v>
      </c>
    </row>
    <row r="18" spans="2:8" x14ac:dyDescent="0.25">
      <c r="B18" s="109"/>
      <c r="C18" s="5"/>
      <c r="D18" s="5" t="str">
        <f>_xlfn.CONCAT("(",FIXED(VLOOKUP($H17,logitme.main!$B:$W,11,0),4),")")</f>
        <v>(0.0249)</v>
      </c>
      <c r="E18" s="5" t="str">
        <f>_xlfn.CONCAT("(",FIXED(VLOOKUP($H17,logitme.main!$B:$W,7,0),4),")")</f>
        <v>(0.0248)</v>
      </c>
      <c r="F18" s="5" t="str">
        <f>_xlfn.CONCAT("(",FIXED(VLOOKUP($H17,logitme.main!$B:$W,3,0),4),")")</f>
        <v>(0.0249)</v>
      </c>
    </row>
    <row r="19" spans="2:8" x14ac:dyDescent="0.25">
      <c r="B19" s="108" t="s">
        <v>93</v>
      </c>
      <c r="C19" s="4"/>
      <c r="D19" s="4" t="str">
        <f>_xlfn.CONCAT(FIXED(VLOOKUP($H19,logitme.main!$B:$W,10,0),4)," ",VLOOKUP($H19,logitme.main!$B:$W,21,0))</f>
        <v>-0.0649 ^</v>
      </c>
      <c r="E19" s="4" t="str">
        <f>_xlfn.CONCAT(FIXED(VLOOKUP($H19,logitme.main!$B:$W,6,0),4)," ",VLOOKUP($H19,logitme.main!$B:$W,20,0))</f>
        <v xml:space="preserve">-0.0525 </v>
      </c>
      <c r="F19" s="4" t="str">
        <f>_xlfn.CONCAT(FIXED(VLOOKUP($H19,logitme.main!$B:$W,2,0),4)," ",VLOOKUP($H19,logitme.main!$B:$W,19,0))</f>
        <v xml:space="preserve">-0.0507 </v>
      </c>
      <c r="H19" t="s">
        <v>26</v>
      </c>
    </row>
    <row r="20" spans="2:8" x14ac:dyDescent="0.25">
      <c r="B20" s="109"/>
      <c r="C20" s="5"/>
      <c r="D20" s="5" t="str">
        <f>_xlfn.CONCAT("(",FIXED(VLOOKUP($H19,logitme.main!$B:$W,11,0),4),")")</f>
        <v>(0.0385)</v>
      </c>
      <c r="E20" s="5" t="str">
        <f>_xlfn.CONCAT("(",FIXED(VLOOKUP($H19,logitme.main!$B:$W,7,0),4),")")</f>
        <v>(0.0384)</v>
      </c>
      <c r="F20" s="5" t="str">
        <f>_xlfn.CONCAT("(",FIXED(VLOOKUP($H19,logitme.main!$B:$W,3,0),4),")")</f>
        <v>(0.0385)</v>
      </c>
    </row>
    <row r="21" spans="2:8" x14ac:dyDescent="0.25">
      <c r="B21" s="108" t="s">
        <v>32</v>
      </c>
      <c r="C21" s="4"/>
      <c r="D21" s="4" t="str">
        <f>_xlfn.CONCAT(FIXED(VLOOKUP($H21,logitme.main!$B:$W,10,0),4)," ",VLOOKUP($H21,logitme.main!$B:$W,21,0))</f>
        <v xml:space="preserve">0.0127 </v>
      </c>
      <c r="E21" s="4" t="str">
        <f>_xlfn.CONCAT(FIXED(VLOOKUP($H21,logitme.main!$B:$W,6,0),4)," ",VLOOKUP($H21,logitme.main!$B:$W,20,0))</f>
        <v>0.0222 ^</v>
      </c>
      <c r="F21" s="4" t="str">
        <f>_xlfn.CONCAT(FIXED(VLOOKUP($H21,logitme.main!$B:$W,2,0),4)," ",VLOOKUP($H21,logitme.main!$B:$W,19,0))</f>
        <v>0.0205 ^</v>
      </c>
      <c r="H21" t="s">
        <v>32</v>
      </c>
    </row>
    <row r="22" spans="2:8" x14ac:dyDescent="0.25">
      <c r="B22" s="109"/>
      <c r="C22" s="5"/>
      <c r="D22" s="5" t="str">
        <f>_xlfn.CONCAT("(",FIXED(VLOOKUP($H21,logitme.main!$B:$W,11,0),4),")")</f>
        <v>(0.0120)</v>
      </c>
      <c r="E22" s="5" t="str">
        <f>_xlfn.CONCAT("(",FIXED(VLOOKUP($H21,logitme.main!$B:$W,7,0),4),")")</f>
        <v>(0.0119)</v>
      </c>
      <c r="F22" s="5" t="str">
        <f>_xlfn.CONCAT("(",FIXED(VLOOKUP($H21,logitme.main!$B:$W,3,0),4),")")</f>
        <v>(0.0120)</v>
      </c>
    </row>
    <row r="23" spans="2:8" x14ac:dyDescent="0.25">
      <c r="B23" s="108" t="s">
        <v>94</v>
      </c>
      <c r="C23" s="4"/>
      <c r="D23" s="4" t="str">
        <f>_xlfn.CONCAT(FIXED(VLOOKUP($H23,logitme.main!$B:$W,10,0),4)," ",VLOOKUP($H23,logitme.main!$B:$W,21,0))</f>
        <v>0.0172 ***</v>
      </c>
      <c r="E23" s="4" t="str">
        <f>_xlfn.CONCAT(FIXED(VLOOKUP($H23,logitme.main!$B:$W,6,0),4)," ",VLOOKUP($H23,logitme.main!$B:$W,20,0))</f>
        <v>0.0189 ***</v>
      </c>
      <c r="F23" s="4" t="str">
        <f>_xlfn.CONCAT(FIXED(VLOOKUP($H23,logitme.main!$B:$W,2,0),4)," ",VLOOKUP($H23,logitme.main!$B:$W,19,0))</f>
        <v>0.0190 ***</v>
      </c>
      <c r="H23" t="s">
        <v>33</v>
      </c>
    </row>
    <row r="24" spans="2:8" x14ac:dyDescent="0.25">
      <c r="B24" s="109"/>
      <c r="C24" s="5"/>
      <c r="D24" s="5" t="str">
        <f>_xlfn.CONCAT("(",FIXED(VLOOKUP($H23,logitme.main!$B:$W,11,0),4),")")</f>
        <v>(0.0030)</v>
      </c>
      <c r="E24" s="5" t="str">
        <f>_xlfn.CONCAT("(",FIXED(VLOOKUP($H23,logitme.main!$B:$W,7,0),4),")")</f>
        <v>(0.0030)</v>
      </c>
      <c r="F24" s="5" t="str">
        <f>_xlfn.CONCAT("(",FIXED(VLOOKUP($H23,logitme.main!$B:$W,3,0),4),")")</f>
        <v>(0.0030)</v>
      </c>
    </row>
    <row r="25" spans="2:8" x14ac:dyDescent="0.25">
      <c r="B25" s="108" t="s">
        <v>124</v>
      </c>
      <c r="C25" s="4"/>
      <c r="D25" s="4" t="str">
        <f>_xlfn.CONCAT(FIXED(VLOOKUP($H25,logitme.main!$B:$W,10,0),4)," ",VLOOKUP($H25,logitme.main!$B:$W,21,0))</f>
        <v xml:space="preserve">-0.0061 </v>
      </c>
      <c r="E25" s="4" t="str">
        <f>_xlfn.CONCAT(FIXED(VLOOKUP($H25,logitme.main!$B:$W,6,0),4)," ",VLOOKUP($H25,logitme.main!$B:$W,20,0))</f>
        <v>-0.0095 ^</v>
      </c>
      <c r="F25" s="4" t="str">
        <f>_xlfn.CONCAT(FIXED(VLOOKUP($H25,logitme.main!$B:$W,2,0),4)," ",VLOOKUP($H25,logitme.main!$B:$W,19,0))</f>
        <v>-0.0095 ^</v>
      </c>
      <c r="H25" t="s">
        <v>117</v>
      </c>
    </row>
    <row r="26" spans="2:8" x14ac:dyDescent="0.25">
      <c r="B26" s="109"/>
      <c r="C26" s="5"/>
      <c r="D26" s="5" t="str">
        <f>_xlfn.CONCAT("(",FIXED(VLOOKUP($H25,logitme.main!$B:$W,11,0),4),")")</f>
        <v>(0.0050)</v>
      </c>
      <c r="E26" s="5" t="str">
        <f>_xlfn.CONCAT("(",FIXED(VLOOKUP($H25,logitme.main!$B:$W,7,0),4),")")</f>
        <v>(0.0050)</v>
      </c>
      <c r="F26" s="5" t="str">
        <f>_xlfn.CONCAT("(",FIXED(VLOOKUP($H25,logitme.main!$B:$W,3,0),4),")")</f>
        <v>(0.0050)</v>
      </c>
    </row>
    <row r="27" spans="2:8" x14ac:dyDescent="0.25">
      <c r="B27" s="108" t="s">
        <v>95</v>
      </c>
      <c r="C27" s="4"/>
      <c r="D27" s="4" t="str">
        <f>_xlfn.CONCAT(FIXED(VLOOKUP($H27,logitme.main!$B:$W,10,0),4)," ",VLOOKUP($H27,logitme.main!$B:$W,21,0))</f>
        <v xml:space="preserve">0.0064 </v>
      </c>
      <c r="E27" s="4" t="str">
        <f>_xlfn.CONCAT(FIXED(VLOOKUP($H27,logitme.main!$B:$W,6,0),4)," ",VLOOKUP($H27,logitme.main!$B:$W,20,0))</f>
        <v>0.0428 ^</v>
      </c>
      <c r="F27" s="4" t="str">
        <f>_xlfn.CONCAT(FIXED(VLOOKUP($H27,logitme.main!$B:$W,2,0),4)," ",VLOOKUP($H27,logitme.main!$B:$W,19,0))</f>
        <v>0.0446 *</v>
      </c>
      <c r="H27" t="s">
        <v>29</v>
      </c>
    </row>
    <row r="28" spans="2:8" x14ac:dyDescent="0.25">
      <c r="B28" s="109"/>
      <c r="C28" s="5"/>
      <c r="D28" s="5" t="str">
        <f>_xlfn.CONCAT("(",FIXED(VLOOKUP($H27,logitme.main!$B:$W,11,0),4),")")</f>
        <v>(0.0225)</v>
      </c>
      <c r="E28" s="5" t="str">
        <f>_xlfn.CONCAT("(",FIXED(VLOOKUP($H27,logitme.main!$B:$W,7,0),4),")")</f>
        <v>(0.0226)</v>
      </c>
      <c r="F28" s="5" t="str">
        <f>_xlfn.CONCAT("(",FIXED(VLOOKUP($H27,logitme.main!$B:$W,3,0),4),")")</f>
        <v>(0.0226)</v>
      </c>
    </row>
    <row r="29" spans="2:8" x14ac:dyDescent="0.25">
      <c r="B29" s="108" t="s">
        <v>96</v>
      </c>
      <c r="C29" s="4"/>
      <c r="D29" s="4" t="str">
        <f>_xlfn.CONCAT(FIXED(VLOOKUP($H29,logitme.main!$B:$W,10,0),4)," ",VLOOKUP($H29,logitme.main!$B:$W,21,0))</f>
        <v>0.0988 ***</v>
      </c>
      <c r="E29" s="4" t="str">
        <f>_xlfn.CONCAT(FIXED(VLOOKUP($H29,logitme.main!$B:$W,6,0),4)," ",VLOOKUP($H29,logitme.main!$B:$W,20,0))</f>
        <v>0.1487 ***</v>
      </c>
      <c r="F29" s="4" t="str">
        <f>_xlfn.CONCAT(FIXED(VLOOKUP($H29,logitme.main!$B:$W,2,0),4)," ",VLOOKUP($H29,logitme.main!$B:$W,19,0))</f>
        <v>0.1557 ***</v>
      </c>
      <c r="H29" t="s">
        <v>30</v>
      </c>
    </row>
    <row r="30" spans="2:8" x14ac:dyDescent="0.25">
      <c r="B30" s="109"/>
      <c r="C30" s="5"/>
      <c r="D30" s="5" t="str">
        <f>_xlfn.CONCAT("(",FIXED(VLOOKUP($H29,logitme.main!$B:$W,11,0),4),")")</f>
        <v>(0.0243)</v>
      </c>
      <c r="E30" s="5" t="str">
        <f>_xlfn.CONCAT("(",FIXED(VLOOKUP($H29,logitme.main!$B:$W,7,0),4),")")</f>
        <v>(0.0244)</v>
      </c>
      <c r="F30" s="5" t="str">
        <f>_xlfn.CONCAT("(",FIXED(VLOOKUP($H29,logitme.main!$B:$W,3,0),4),")")</f>
        <v>(0.0244)</v>
      </c>
    </row>
    <row r="31" spans="2:8" x14ac:dyDescent="0.25">
      <c r="B31" s="108" t="s">
        <v>97</v>
      </c>
      <c r="C31" s="4"/>
      <c r="D31" s="4" t="str">
        <f>_xlfn.CONCAT(FIXED(VLOOKUP($H31,logitme.main!$B:$W,10,0),4)," ",VLOOKUP($H31,logitme.main!$B:$W,21,0))</f>
        <v xml:space="preserve">0.0526 </v>
      </c>
      <c r="E31" s="4" t="str">
        <f>_xlfn.CONCAT(FIXED(VLOOKUP($H31,logitme.main!$B:$W,6,0),4)," ",VLOOKUP($H31,logitme.main!$B:$W,20,0))</f>
        <v>0.0919 *</v>
      </c>
      <c r="F31" s="4" t="str">
        <f>_xlfn.CONCAT(FIXED(VLOOKUP($H31,logitme.main!$B:$W,2,0),4)," ",VLOOKUP($H31,logitme.main!$B:$W,19,0))</f>
        <v>0.1155 **</v>
      </c>
      <c r="H31" t="s">
        <v>27</v>
      </c>
    </row>
    <row r="32" spans="2:8" x14ac:dyDescent="0.25">
      <c r="B32" s="109"/>
      <c r="C32" s="5"/>
      <c r="D32" s="5" t="str">
        <f>_xlfn.CONCAT("(",FIXED(VLOOKUP($H31,logitme.main!$B:$W,11,0),4),")")</f>
        <v>(0.0410)</v>
      </c>
      <c r="E32" s="5" t="str">
        <f>_xlfn.CONCAT("(",FIXED(VLOOKUP($H31,logitme.main!$B:$W,7,0),4),")")</f>
        <v>(0.0410)</v>
      </c>
      <c r="F32" s="5" t="str">
        <f>_xlfn.CONCAT("(",FIXED(VLOOKUP($H31,logitme.main!$B:$W,3,0),4),")")</f>
        <v>(0.0418)</v>
      </c>
    </row>
    <row r="33" spans="2:8" x14ac:dyDescent="0.25">
      <c r="B33" s="108" t="s">
        <v>98</v>
      </c>
      <c r="C33" s="4"/>
      <c r="D33" s="4" t="str">
        <f>_xlfn.CONCAT(FIXED(VLOOKUP($H33,logitme.main!$B:$W,10,0),4)," ",VLOOKUP($H33,logitme.main!$B:$W,21,0))</f>
        <v xml:space="preserve">-0.0392 </v>
      </c>
      <c r="E33" s="4" t="str">
        <f>_xlfn.CONCAT(FIXED(VLOOKUP($H33,logitme.main!$B:$W,6,0),4)," ",VLOOKUP($H33,logitme.main!$B:$W,20,0))</f>
        <v xml:space="preserve">0.0237 </v>
      </c>
      <c r="F33" s="4" t="str">
        <f>_xlfn.CONCAT(FIXED(VLOOKUP($H33,logitme.main!$B:$W,2,0),4)," ",VLOOKUP($H33,logitme.main!$B:$W,19,0))</f>
        <v xml:space="preserve">0.0442 </v>
      </c>
      <c r="H33" t="s">
        <v>28</v>
      </c>
    </row>
    <row r="34" spans="2:8" x14ac:dyDescent="0.25">
      <c r="B34" s="109"/>
      <c r="C34" s="5"/>
      <c r="D34" s="5" t="str">
        <f>_xlfn.CONCAT("(",FIXED(VLOOKUP($H33,logitme.main!$B:$W,11,0),4),")")</f>
        <v>(0.0565)</v>
      </c>
      <c r="E34" s="5" t="str">
        <f>_xlfn.CONCAT("(",FIXED(VLOOKUP($H33,logitme.main!$B:$W,7,0),4),")")</f>
        <v>(0.0564)</v>
      </c>
      <c r="F34" s="5" t="str">
        <f>_xlfn.CONCAT("(",FIXED(VLOOKUP($H33,logitme.main!$B:$W,3,0),4),")")</f>
        <v>(0.0572)</v>
      </c>
    </row>
    <row r="35" spans="2:8" x14ac:dyDescent="0.25">
      <c r="B35" s="108" t="s">
        <v>34</v>
      </c>
      <c r="C35" s="4"/>
      <c r="D35" s="4" t="str">
        <f>_xlfn.CONCAT(FIXED(VLOOKUP($H35,logitme.main!$B:$W,10,0),4)," ",VLOOKUP($H35,logitme.main!$B:$W,21,0))</f>
        <v>0.0051 ***</v>
      </c>
      <c r="E35" s="4" t="str">
        <f>_xlfn.CONCAT(FIXED(VLOOKUP($H35,logitme.main!$B:$W,6,0),4)," ",VLOOKUP($H35,logitme.main!$B:$W,20,0))</f>
        <v>0.0047 ***</v>
      </c>
      <c r="F35" s="4" t="str">
        <f>_xlfn.CONCAT(FIXED(VLOOKUP($H35,logitme.main!$B:$W,2,0),4)," ",VLOOKUP($H35,logitme.main!$B:$W,19,0))</f>
        <v>0.0047 ***</v>
      </c>
      <c r="H35" t="s">
        <v>34</v>
      </c>
    </row>
    <row r="36" spans="2:8" x14ac:dyDescent="0.25">
      <c r="B36" s="109"/>
      <c r="C36" s="5"/>
      <c r="D36" s="5" t="str">
        <f>_xlfn.CONCAT("(",FIXED(VLOOKUP($H35,logitme.main!$B:$W,11,0),4),")")</f>
        <v>(0.0004)</v>
      </c>
      <c r="E36" s="5" t="str">
        <f>_xlfn.CONCAT("(",FIXED(VLOOKUP($H35,logitme.main!$B:$W,7,0),4),")")</f>
        <v>(0.0004)</v>
      </c>
      <c r="F36" s="5" t="str">
        <f>_xlfn.CONCAT("(",FIXED(VLOOKUP($H35,logitme.main!$B:$W,3,0),4),")")</f>
        <v>(0.0004)</v>
      </c>
    </row>
    <row r="37" spans="2:8" x14ac:dyDescent="0.25">
      <c r="B37" s="108" t="s">
        <v>99</v>
      </c>
      <c r="C37" s="4"/>
      <c r="D37" s="4" t="str">
        <f>_xlfn.CONCAT(FIXED(VLOOKUP($H37,logitme.main!$B:$W,10,0),4)," ",VLOOKUP($H37,logitme.main!$B:$W,21,0))</f>
        <v>-0.0008 ***</v>
      </c>
      <c r="E37" s="4" t="str">
        <f>_xlfn.CONCAT(FIXED(VLOOKUP($H37,logitme.main!$B:$W,6,0),4)," ",VLOOKUP($H37,logitme.main!$B:$W,20,0))</f>
        <v>-0.0004 ***</v>
      </c>
      <c r="F37" s="4" t="str">
        <f>_xlfn.CONCAT(FIXED(VLOOKUP($H37,logitme.main!$B:$W,2,0),4)," ",VLOOKUP($H37,logitme.main!$B:$W,19,0))</f>
        <v>-0.0004 **</v>
      </c>
      <c r="H37" t="s">
        <v>35</v>
      </c>
    </row>
    <row r="38" spans="2:8" x14ac:dyDescent="0.25">
      <c r="B38" s="109"/>
      <c r="C38" s="5"/>
      <c r="D38" s="5" t="str">
        <f>_xlfn.CONCAT("(",FIXED(VLOOKUP($H37,logitme.main!$B:$W,11,0),4),")")</f>
        <v>(0.0001)</v>
      </c>
      <c r="E38" s="5" t="str">
        <f>_xlfn.CONCAT("(",FIXED(VLOOKUP($H37,logitme.main!$B:$W,7,0),4),")")</f>
        <v>(0.0001)</v>
      </c>
      <c r="F38" s="5" t="str">
        <f>_xlfn.CONCAT("(",FIXED(VLOOKUP($H37,logitme.main!$B:$W,3,0),4),")")</f>
        <v>(0.0001)</v>
      </c>
    </row>
    <row r="39" spans="2:8" x14ac:dyDescent="0.25">
      <c r="B39" s="108" t="s">
        <v>100</v>
      </c>
      <c r="C39" s="4"/>
      <c r="D39" s="4" t="str">
        <f>_xlfn.CONCAT(FIXED(VLOOKUP($H39,logitme.main!$B:$W,10,0),4)," ",VLOOKUP($H39,logitme.main!$B:$W,21,0))</f>
        <v>0.0003 ***</v>
      </c>
      <c r="E39" s="4" t="str">
        <f>_xlfn.CONCAT(FIXED(VLOOKUP($H39,logitme.main!$B:$W,6,0),4)," ",VLOOKUP($H39,logitme.main!$B:$W,20,0))</f>
        <v>0.0004 ***</v>
      </c>
      <c r="F39" s="4" t="str">
        <f>_xlfn.CONCAT(FIXED(VLOOKUP($H39,logitme.main!$B:$W,2,0),4)," ",VLOOKUP($H39,logitme.main!$B:$W,19,0))</f>
        <v>0.0004 ***</v>
      </c>
      <c r="H39" t="s">
        <v>36</v>
      </c>
    </row>
    <row r="40" spans="2:8" x14ac:dyDescent="0.25">
      <c r="B40" s="109"/>
      <c r="C40" s="5"/>
      <c r="D40" s="5" t="str">
        <f>_xlfn.CONCAT("(",FIXED(VLOOKUP($H39,logitme.main!$B:$W,11,0),4),")")</f>
        <v>(0.0001)</v>
      </c>
      <c r="E40" s="5" t="str">
        <f>_xlfn.CONCAT("(",FIXED(VLOOKUP($H39,logitme.main!$B:$W,7,0),4),")")</f>
        <v>(0.0001)</v>
      </c>
      <c r="F40" s="5" t="str">
        <f>_xlfn.CONCAT("(",FIXED(VLOOKUP($H39,logitme.main!$B:$W,3,0),4),")")</f>
        <v>(0.0001)</v>
      </c>
    </row>
    <row r="41" spans="2:8" x14ac:dyDescent="0.25">
      <c r="B41" s="108" t="s">
        <v>101</v>
      </c>
      <c r="C41" s="4"/>
      <c r="D41" s="4" t="str">
        <f>_xlfn.CONCAT(FIXED(VLOOKUP($H41,logitme.main!$B:$W,10,0),4)," ",VLOOKUP($H41,logitme.main!$B:$W,21,0))</f>
        <v>-0.0392 *</v>
      </c>
      <c r="E41" s="4" t="str">
        <f>_xlfn.CONCAT(FIXED(VLOOKUP($H41,logitme.main!$B:$W,6,0),4)," ",VLOOKUP($H41,logitme.main!$B:$W,20,0))</f>
        <v>-0.0292 ^</v>
      </c>
      <c r="F41" s="4" t="str">
        <f>_xlfn.CONCAT(FIXED(VLOOKUP($H41,logitme.main!$B:$W,2,0),4)," ",VLOOKUP($H41,logitme.main!$B:$W,19,0))</f>
        <v>-0.0304 ^</v>
      </c>
      <c r="H41" t="s">
        <v>37</v>
      </c>
    </row>
    <row r="42" spans="2:8" x14ac:dyDescent="0.25">
      <c r="B42" s="109"/>
      <c r="C42" s="5"/>
      <c r="D42" s="5" t="str">
        <f>_xlfn.CONCAT("(",FIXED(VLOOKUP($H41,logitme.main!$B:$W,11,0),4),")")</f>
        <v>(0.0170)</v>
      </c>
      <c r="E42" s="5" t="str">
        <f>_xlfn.CONCAT("(",FIXED(VLOOKUP($H41,logitme.main!$B:$W,7,0),4),")")</f>
        <v>(0.0170)</v>
      </c>
      <c r="F42" s="5" t="str">
        <f>_xlfn.CONCAT("(",FIXED(VLOOKUP($H41,logitme.main!$B:$W,3,0),4),")")</f>
        <v>(0.0170)</v>
      </c>
    </row>
    <row r="43" spans="2:8" x14ac:dyDescent="0.25">
      <c r="B43" s="108" t="s">
        <v>102</v>
      </c>
      <c r="C43" s="4"/>
      <c r="D43" s="4" t="str">
        <f>_xlfn.CONCAT(FIXED(VLOOKUP($H43,logitme.main!$B:$W,10,0),4)," ",VLOOKUP($H43,logitme.main!$B:$W,21,0))</f>
        <v>-0.0499 *</v>
      </c>
      <c r="E43" s="4" t="str">
        <f>_xlfn.CONCAT(FIXED(VLOOKUP($H43,logitme.main!$B:$W,6,0),4)," ",VLOOKUP($H43,logitme.main!$B:$W,20,0))</f>
        <v xml:space="preserve">-0.0394 </v>
      </c>
      <c r="F43" s="4" t="str">
        <f>_xlfn.CONCAT(FIXED(VLOOKUP($H43,logitme.main!$B:$W,2,0),4)," ",VLOOKUP($H43,logitme.main!$B:$W,19,0))</f>
        <v>-0.0429 ^</v>
      </c>
      <c r="H43" t="s">
        <v>38</v>
      </c>
    </row>
    <row r="44" spans="2:8" x14ac:dyDescent="0.25">
      <c r="B44" s="109"/>
      <c r="C44" s="5"/>
      <c r="D44" s="5" t="str">
        <f>_xlfn.CONCAT("(",FIXED(VLOOKUP($H43,logitme.main!$B:$W,11,0),4),")")</f>
        <v>(0.0250)</v>
      </c>
      <c r="E44" s="5" t="str">
        <f>_xlfn.CONCAT("(",FIXED(VLOOKUP($H43,logitme.main!$B:$W,7,0),4),")")</f>
        <v>(0.0250)</v>
      </c>
      <c r="F44" s="5" t="str">
        <f>_xlfn.CONCAT("(",FIXED(VLOOKUP($H43,logitme.main!$B:$W,3,0),4),")")</f>
        <v>(0.0250)</v>
      </c>
    </row>
    <row r="45" spans="2:8" x14ac:dyDescent="0.25">
      <c r="B45" s="108" t="s">
        <v>126</v>
      </c>
      <c r="C45" s="4"/>
      <c r="D45" s="4" t="str">
        <f>_xlfn.CONCAT(FIXED(VLOOKUP($H45,logitme.main!$B:$W,10,0),4)," ",VLOOKUP($H45,logitme.main!$B:$W,21,0))</f>
        <v xml:space="preserve">-0.0387 </v>
      </c>
      <c r="E45" s="4" t="str">
        <f>_xlfn.CONCAT(FIXED(VLOOKUP($H45,logitme.main!$B:$W,6,0),4)," ",VLOOKUP($H45,logitme.main!$B:$W,20,0))</f>
        <v>-0.0907 **</v>
      </c>
      <c r="F45" s="4" t="str">
        <f>_xlfn.CONCAT(FIXED(VLOOKUP($H45,logitme.main!$B:$W,2,0),4)," ",VLOOKUP($H45,logitme.main!$B:$W,19,0))</f>
        <v>-0.0953 ***</v>
      </c>
      <c r="H45" t="s">
        <v>39</v>
      </c>
    </row>
    <row r="46" spans="2:8" x14ac:dyDescent="0.25">
      <c r="B46" s="109"/>
      <c r="C46" s="5"/>
      <c r="D46" s="5" t="str">
        <f>_xlfn.CONCAT("(",FIXED(VLOOKUP($H45,logitme.main!$B:$W,11,0),4),")")</f>
        <v>(0.0282)</v>
      </c>
      <c r="E46" s="5" t="str">
        <f>_xlfn.CONCAT("(",FIXED(VLOOKUP($H45,logitme.main!$B:$W,7,0),4),")")</f>
        <v>(0.0283)</v>
      </c>
      <c r="F46" s="5" t="str">
        <f>_xlfn.CONCAT("(",FIXED(VLOOKUP($H45,logitme.main!$B:$W,3,0),4),")")</f>
        <v>(0.0283)</v>
      </c>
    </row>
    <row r="47" spans="2:8" x14ac:dyDescent="0.25">
      <c r="B47" s="108" t="s">
        <v>125</v>
      </c>
      <c r="C47" s="4"/>
      <c r="D47" s="4" t="str">
        <f>_xlfn.CONCAT(FIXED(VLOOKUP($H47,logitme.main!$B:$W,10,0),4)," ",VLOOKUP($H47,logitme.main!$B:$W,21,0))</f>
        <v>-0.1798 ***</v>
      </c>
      <c r="E47" s="4" t="str">
        <f>_xlfn.CONCAT(FIXED(VLOOKUP($H47,logitme.main!$B:$W,6,0),4)," ",VLOOKUP($H47,logitme.main!$B:$W,20,0))</f>
        <v>-0.2467 ***</v>
      </c>
      <c r="F47" s="4" t="str">
        <f>_xlfn.CONCAT(FIXED(VLOOKUP($H47,logitme.main!$B:$W,2,0),4)," ",VLOOKUP($H47,logitme.main!$B:$W,19,0))</f>
        <v>-0.2489 ***</v>
      </c>
      <c r="H47" t="s">
        <v>40</v>
      </c>
    </row>
    <row r="48" spans="2:8" x14ac:dyDescent="0.25">
      <c r="B48" s="109"/>
      <c r="C48" s="5"/>
      <c r="D48" s="5" t="str">
        <f>_xlfn.CONCAT("(",FIXED(VLOOKUP($H47,logitme.main!$B:$W,11,0),4),")")</f>
        <v>(0.0301)</v>
      </c>
      <c r="E48" s="5" t="str">
        <f>_xlfn.CONCAT("(",FIXED(VLOOKUP($H47,logitme.main!$B:$W,7,0),4),")")</f>
        <v>(0.0302)</v>
      </c>
      <c r="F48" s="5" t="str">
        <f>_xlfn.CONCAT("(",FIXED(VLOOKUP($H47,logitme.main!$B:$W,3,0),4),")")</f>
        <v>(0.0302)</v>
      </c>
    </row>
    <row r="49" spans="2:8" x14ac:dyDescent="0.25">
      <c r="B49" s="108" t="s">
        <v>103</v>
      </c>
      <c r="C49" s="4"/>
      <c r="D49" s="4" t="str">
        <f>_xlfn.CONCAT(FIXED(VLOOKUP($H49,logitme.main!$B:$W,10,0),4)," ",VLOOKUP($H49,logitme.main!$B:$W,21,0))</f>
        <v>-0.0516 *</v>
      </c>
      <c r="E49" s="4" t="str">
        <f>_xlfn.CONCAT(FIXED(VLOOKUP($H49,logitme.main!$B:$W,6,0),4)," ",VLOOKUP($H49,logitme.main!$B:$W,20,0))</f>
        <v>-0.1100 ***</v>
      </c>
      <c r="F49" s="4" t="str">
        <f>_xlfn.CONCAT(FIXED(VLOOKUP($H49,logitme.main!$B:$W,2,0),4)," ",VLOOKUP($H49,logitme.main!$B:$W,19,0))</f>
        <v>-0.1140 ***</v>
      </c>
      <c r="H49" t="s">
        <v>41</v>
      </c>
    </row>
    <row r="50" spans="2:8" x14ac:dyDescent="0.25">
      <c r="B50" s="109"/>
      <c r="C50" s="5"/>
      <c r="D50" s="5" t="str">
        <f>_xlfn.CONCAT("(",FIXED(VLOOKUP($H49,logitme.main!$B:$W,11,0),4),")")</f>
        <v>(0.0252)</v>
      </c>
      <c r="E50" s="5" t="str">
        <f>_xlfn.CONCAT("(",FIXED(VLOOKUP($H49,logitme.main!$B:$W,7,0),4),")")</f>
        <v>(0.0253)</v>
      </c>
      <c r="F50" s="5" t="str">
        <f>_xlfn.CONCAT("(",FIXED(VLOOKUP($H49,logitme.main!$B:$W,3,0),4),")")</f>
        <v>(0.0254)</v>
      </c>
    </row>
    <row r="51" spans="2:8" x14ac:dyDescent="0.25">
      <c r="B51" s="108" t="s">
        <v>104</v>
      </c>
      <c r="C51" s="4"/>
      <c r="D51" s="4"/>
      <c r="E51" s="4" t="str">
        <f>_xlfn.CONCAT(FIXED(VLOOKUP($H51,logitme.main!$B:$W,6,0),4)," ",VLOOKUP($H51,logitme.main!$B:$W,20,0))</f>
        <v>-0.0798 ***</v>
      </c>
      <c r="F51" s="4" t="str">
        <f>_xlfn.CONCAT(FIXED(VLOOKUP($H51,logitme.main!$B:$W,2,0),4)," ",VLOOKUP($H51,logitme.main!$B:$W,19,0))</f>
        <v>-0.0798 ***</v>
      </c>
      <c r="H51" t="s">
        <v>43</v>
      </c>
    </row>
    <row r="52" spans="2:8" x14ac:dyDescent="0.25">
      <c r="B52" s="109"/>
      <c r="C52" s="5"/>
      <c r="D52" s="5"/>
      <c r="E52" s="5" t="str">
        <f>_xlfn.CONCAT("(",FIXED(VLOOKUP($H51,logitme.main!$B:$W,7,0),4),")")</f>
        <v>(0.0045)</v>
      </c>
      <c r="F52" s="5" t="str">
        <f>_xlfn.CONCAT("(",FIXED(VLOOKUP($H51,logitme.main!$B:$W,3,0),4),")")</f>
        <v>(0.0045)</v>
      </c>
    </row>
    <row r="53" spans="2:8" x14ac:dyDescent="0.25">
      <c r="B53" s="108" t="s">
        <v>105</v>
      </c>
      <c r="C53" s="4"/>
      <c r="D53" s="4"/>
      <c r="E53" s="4" t="str">
        <f>_xlfn.CONCAT(FIXED(VLOOKUP($H53,logitme.main!$B:$W,6,0),4)," ",VLOOKUP($H53,logitme.main!$B:$W,20,0))</f>
        <v xml:space="preserve">0.0178 </v>
      </c>
      <c r="F53" s="4" t="str">
        <f>_xlfn.CONCAT(FIXED(VLOOKUP($H53,logitme.main!$B:$W,2,0),4)," ",VLOOKUP($H53,logitme.main!$B:$W,19,0))</f>
        <v xml:space="preserve">0.0171 </v>
      </c>
      <c r="H53" t="s">
        <v>44</v>
      </c>
    </row>
    <row r="54" spans="2:8" x14ac:dyDescent="0.25">
      <c r="B54" s="109"/>
      <c r="C54" s="5"/>
      <c r="D54" s="36"/>
      <c r="E54" s="5" t="str">
        <f>_xlfn.CONCAT("(",FIXED(VLOOKUP($H53,logitme.main!$B:$W,7,0),4),")")</f>
        <v>(0.0135)</v>
      </c>
      <c r="F54" s="5" t="str">
        <f>_xlfn.CONCAT("(",FIXED(VLOOKUP($H53,logitme.main!$B:$W,3,0),4),")")</f>
        <v>(0.0136)</v>
      </c>
    </row>
    <row r="55" spans="2:8" x14ac:dyDescent="0.25">
      <c r="B55" s="108" t="s">
        <v>131</v>
      </c>
      <c r="C55" s="4"/>
      <c r="D55" s="37"/>
      <c r="E55" s="4" t="str">
        <f>_xlfn.CONCAT(FIXED(VLOOKUP($H55,logitme.main!$B:$W,6,0),4)," ",VLOOKUP($H55,logitme.main!$B:$W,20,0))</f>
        <v>-0.2862 ^</v>
      </c>
      <c r="F55" s="4" t="str">
        <f>_xlfn.CONCAT(FIXED(VLOOKUP($H55,logitme.main!$B:$W,2,0),4)," ",VLOOKUP($H55,logitme.main!$B:$W,19,0))</f>
        <v xml:space="preserve">-0.1484 </v>
      </c>
      <c r="H55" t="s">
        <v>45</v>
      </c>
    </row>
    <row r="56" spans="2:8" x14ac:dyDescent="0.25">
      <c r="B56" s="109"/>
      <c r="C56" s="5"/>
      <c r="D56" s="36"/>
      <c r="E56" s="5" t="str">
        <f>_xlfn.CONCAT("(",FIXED(VLOOKUP($H55,logitme.main!$B:$W,7,0),4),")")</f>
        <v>(0.1542)</v>
      </c>
      <c r="F56" s="5" t="str">
        <f>_xlfn.CONCAT("(",FIXED(VLOOKUP($H55,logitme.main!$B:$W,3,0),4),")")</f>
        <v>(0.2138)</v>
      </c>
    </row>
    <row r="57" spans="2:8" x14ac:dyDescent="0.25">
      <c r="B57" s="108" t="s">
        <v>132</v>
      </c>
      <c r="C57" s="4"/>
      <c r="D57" s="37"/>
      <c r="E57" s="4" t="str">
        <f>_xlfn.CONCAT(FIXED(VLOOKUP($H57,logitme.main!$B:$W,6,0),4)," ",VLOOKUP($H57,logitme.main!$B:$W,20,0))</f>
        <v>-0.4136 ***</v>
      </c>
      <c r="F57" s="4" t="str">
        <f>_xlfn.CONCAT(FIXED(VLOOKUP($H57,logitme.main!$B:$W,2,0),4)," ",VLOOKUP($H57,logitme.main!$B:$W,19,0))</f>
        <v>-0.2902 ^</v>
      </c>
      <c r="H57" t="s">
        <v>128</v>
      </c>
    </row>
    <row r="58" spans="2:8" x14ac:dyDescent="0.25">
      <c r="B58" s="109"/>
      <c r="C58" s="5"/>
      <c r="D58" s="36"/>
      <c r="E58" s="5" t="str">
        <f>_xlfn.CONCAT("(",FIXED(VLOOKUP($H57,logitme.main!$B:$W,7,0),4),")")</f>
        <v>(0.0659)</v>
      </c>
      <c r="F58" s="5" t="str">
        <f>_xlfn.CONCAT("(",FIXED(VLOOKUP($H57,logitme.main!$B:$W,3,0),4),")")</f>
        <v>(0.1609)</v>
      </c>
    </row>
    <row r="59" spans="2:8" x14ac:dyDescent="0.25">
      <c r="B59" s="108" t="s">
        <v>133</v>
      </c>
      <c r="C59" s="4"/>
      <c r="D59" s="37"/>
      <c r="E59" s="4" t="str">
        <f>_xlfn.CONCAT(FIXED(VLOOKUP($H59,logitme.main!$B:$W,6,0),4)," ",VLOOKUP($H59,logitme.main!$B:$W,20,0))</f>
        <v>-0.3204 ***</v>
      </c>
      <c r="F59" s="4" t="str">
        <f>_xlfn.CONCAT(FIXED(VLOOKUP($H59,logitme.main!$B:$W,2,0),4)," ",VLOOKUP($H59,logitme.main!$B:$W,19,0))</f>
        <v xml:space="preserve">-0.1986 </v>
      </c>
      <c r="H59" t="s">
        <v>129</v>
      </c>
    </row>
    <row r="60" spans="2:8" x14ac:dyDescent="0.25">
      <c r="B60" s="109"/>
      <c r="C60" s="5"/>
      <c r="D60" s="36"/>
      <c r="E60" s="5" t="str">
        <f>_xlfn.CONCAT("(",FIXED(VLOOKUP($H59,logitme.main!$B:$W,7,0),4),")")</f>
        <v>(0.0611)</v>
      </c>
      <c r="F60" s="5" t="str">
        <f>_xlfn.CONCAT("(",FIXED(VLOOKUP($H59,logitme.main!$B:$W,3,0),4),")")</f>
        <v>(0.1592)</v>
      </c>
    </row>
    <row r="61" spans="2:8" x14ac:dyDescent="0.25">
      <c r="B61" s="108" t="s">
        <v>135</v>
      </c>
      <c r="C61" s="4"/>
      <c r="D61" s="37"/>
      <c r="E61" s="4" t="str">
        <f>_xlfn.CONCAT(FIXED(VLOOKUP($H61,logitme.main!$B:$W,6,0),4)," ",VLOOKUP($H61,logitme.main!$B:$W,20,0))</f>
        <v>-0.3551 ***</v>
      </c>
      <c r="F61" s="4" t="str">
        <f>_xlfn.CONCAT(FIXED(VLOOKUP($H61,logitme.main!$B:$W,2,0),4)," ",VLOOKUP($H61,logitme.main!$B:$W,19,0))</f>
        <v xml:space="preserve">-0.2344 </v>
      </c>
      <c r="H61" t="s">
        <v>46</v>
      </c>
    </row>
    <row r="62" spans="2:8" x14ac:dyDescent="0.25">
      <c r="B62" s="109"/>
      <c r="C62" s="5"/>
      <c r="D62" s="36"/>
      <c r="E62" s="5" t="str">
        <f>_xlfn.CONCAT("(",FIXED(VLOOKUP($H61,logitme.main!$B:$W,7,0),4),")")</f>
        <v>(0.0520)</v>
      </c>
      <c r="F62" s="5" t="str">
        <f>_xlfn.CONCAT("(",FIXED(VLOOKUP($H61,logitme.main!$B:$W,3,0),4),")")</f>
        <v>(0.1562)</v>
      </c>
    </row>
    <row r="63" spans="2:8" x14ac:dyDescent="0.25">
      <c r="B63" s="108" t="s">
        <v>134</v>
      </c>
      <c r="C63" s="4"/>
      <c r="D63" s="37"/>
      <c r="E63" s="4" t="str">
        <f>_xlfn.CONCAT(FIXED(VLOOKUP($H63,logitme.main!$B:$W,6,0),4)," ",VLOOKUP($H63,logitme.main!$B:$W,20,0))</f>
        <v>-0.0905 ***</v>
      </c>
      <c r="F63" s="4" t="str">
        <f>_xlfn.CONCAT(FIXED(VLOOKUP($H63,logitme.main!$B:$W,2,0),4)," ",VLOOKUP($H63,logitme.main!$B:$W,19,0))</f>
        <v xml:space="preserve">0.0391 </v>
      </c>
      <c r="H63" t="s">
        <v>130</v>
      </c>
    </row>
    <row r="64" spans="2:8" x14ac:dyDescent="0.25">
      <c r="B64" s="109"/>
      <c r="C64" s="5"/>
      <c r="D64" s="36"/>
      <c r="E64" s="5" t="str">
        <f>_xlfn.CONCAT("(",FIXED(VLOOKUP($H63,logitme.main!$B:$W,7,0),4),")")</f>
        <v>(0.0189)</v>
      </c>
      <c r="F64" s="5" t="str">
        <f>_xlfn.CONCAT("(",FIXED(VLOOKUP($H63,logitme.main!$B:$W,3,0),4),")")</f>
        <v>(0.1475)</v>
      </c>
    </row>
    <row r="65" spans="2:8" x14ac:dyDescent="0.25">
      <c r="B65" s="108" t="s">
        <v>106</v>
      </c>
      <c r="C65" s="4"/>
      <c r="D65" s="37"/>
      <c r="E65" s="4"/>
      <c r="F65" s="4" t="str">
        <f>_xlfn.CONCAT(FIXED(VLOOKUP($H65,logitme.main!$B:$W,2,0),4)," ",VLOOKUP($H65,logitme.main!$B:$W,19,0))</f>
        <v xml:space="preserve">0.0166 </v>
      </c>
      <c r="H65" t="s">
        <v>106</v>
      </c>
    </row>
    <row r="66" spans="2:8" x14ac:dyDescent="0.25">
      <c r="B66" s="109"/>
      <c r="C66" s="5"/>
      <c r="D66" s="36"/>
      <c r="E66" s="5"/>
      <c r="F66" s="5" t="str">
        <f>_xlfn.CONCAT("(",FIXED(VLOOKUP($H65,logitme.main!$B:$W,3,0),4),")")</f>
        <v>(0.0506)</v>
      </c>
    </row>
    <row r="67" spans="2:8" x14ac:dyDescent="0.25">
      <c r="B67" s="108" t="s">
        <v>20</v>
      </c>
      <c r="C67" s="4" t="str">
        <f>_xlfn.CONCAT(FIXED(VLOOKUP($H67,logitme.main!$B:$W,14,0),4)," ",VLOOKUP($H67,logitme.main!$B:$W,22,0))</f>
        <v>-3.2889 ***</v>
      </c>
      <c r="D67" s="37" t="str">
        <f>_xlfn.CONCAT(FIXED(VLOOKUP($H67,logitme.main!$B:$W,10,0),4)," ",VLOOKUP($H67,logitme.main!$B:$W,21,0))</f>
        <v>-2.4454 ***</v>
      </c>
      <c r="E67" s="4" t="str">
        <f>_xlfn.CONCAT(FIXED(VLOOKUP($H67,logitme.main!$B:$W,6,0),4)," ",VLOOKUP($H67,logitme.main!$B:$W,20,0))</f>
        <v>-1.9604 ***</v>
      </c>
      <c r="F67" s="4" t="str">
        <f>_xlfn.CONCAT(FIXED(VLOOKUP($H67,logitme.main!$B:$W,2,0),4)," ",VLOOKUP($H67,logitme.main!$B:$W,19,0))</f>
        <v>-1.9650 ***</v>
      </c>
      <c r="H67" t="s">
        <v>171</v>
      </c>
    </row>
    <row r="68" spans="2:8" x14ac:dyDescent="0.25">
      <c r="B68" s="109"/>
      <c r="C68" s="5" t="str">
        <f>_xlfn.CONCAT("(",FIXED(VLOOKUP($H67,logitme.main!$B:$W,15,0),4),")")</f>
        <v>(0.0361)</v>
      </c>
      <c r="D68" s="36" t="str">
        <f>_xlfn.CONCAT("(",FIXED(VLOOKUP($H67,logitme.main!$B:$W,11,0),4),")")</f>
        <v>(0.0852)</v>
      </c>
      <c r="E68" s="5" t="str">
        <f>_xlfn.CONCAT("(",FIXED(VLOOKUP($H67,logitme.main!$B:$W,7,0),4),")")</f>
        <v>(0.0881)</v>
      </c>
      <c r="F68" s="5" t="str">
        <f>_xlfn.CONCAT("(",FIXED(VLOOKUP($H67,logitme.main!$B:$W,3,0),4),")")</f>
        <v>(0.0882)</v>
      </c>
    </row>
    <row r="69" spans="2:8" x14ac:dyDescent="0.25">
      <c r="B69" s="18" t="s">
        <v>107</v>
      </c>
      <c r="C69" s="4" t="s">
        <v>299</v>
      </c>
      <c r="D69" s="38" t="s">
        <v>299</v>
      </c>
      <c r="E69" s="4" t="s">
        <v>299</v>
      </c>
      <c r="F69" s="39" t="s">
        <v>111</v>
      </c>
    </row>
    <row r="70" spans="2:8" x14ac:dyDescent="0.25">
      <c r="B70" s="18" t="s">
        <v>108</v>
      </c>
      <c r="C70" s="4" t="s">
        <v>299</v>
      </c>
      <c r="D70" s="37" t="s">
        <v>299</v>
      </c>
      <c r="E70" s="4" t="s">
        <v>299</v>
      </c>
      <c r="F70" s="4" t="s">
        <v>111</v>
      </c>
    </row>
    <row r="71" spans="2:8" x14ac:dyDescent="0.25">
      <c r="B71" s="18" t="s">
        <v>170</v>
      </c>
      <c r="C71" s="49">
        <v>198142</v>
      </c>
      <c r="D71" s="49">
        <v>194724</v>
      </c>
      <c r="E71" s="49">
        <v>194724</v>
      </c>
      <c r="F71" s="31">
        <v>194724</v>
      </c>
    </row>
    <row r="72" spans="2:8" ht="15.75" thickBot="1" x14ac:dyDescent="0.3">
      <c r="B72" s="8" t="s">
        <v>301</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11" t="s">
        <v>185</v>
      </c>
      <c r="C1" s="111"/>
      <c r="D1" s="111"/>
      <c r="E1" s="111"/>
      <c r="F1" s="111"/>
      <c r="G1" s="111"/>
      <c r="H1" s="111"/>
      <c r="I1" s="111"/>
      <c r="J1" s="111"/>
      <c r="K1" s="111"/>
    </row>
    <row r="2" spans="2:12" x14ac:dyDescent="0.25">
      <c r="B2" s="12"/>
      <c r="C2" s="13" t="s">
        <v>160</v>
      </c>
      <c r="D2" s="22" t="s">
        <v>161</v>
      </c>
      <c r="E2" s="14" t="s">
        <v>162</v>
      </c>
      <c r="F2" s="13" t="s">
        <v>163</v>
      </c>
      <c r="G2" s="22" t="s">
        <v>164</v>
      </c>
      <c r="H2" s="14" t="s">
        <v>165</v>
      </c>
      <c r="I2" s="13" t="s">
        <v>166</v>
      </c>
      <c r="J2" s="22" t="s">
        <v>167</v>
      </c>
      <c r="K2" s="14" t="s">
        <v>168</v>
      </c>
    </row>
    <row r="3" spans="2:12" x14ac:dyDescent="0.25">
      <c r="B3" s="91" t="s">
        <v>122</v>
      </c>
      <c r="C3" s="15" t="str">
        <f>_xlfn.CONCAT(FIXED(VLOOKUP($L3,logitme.white!$B:$X,2,0),4)," ",VLOOKUP($L3,logitme.white!$B:$X,19,0))</f>
        <v xml:space="preserve">-0.0870 </v>
      </c>
      <c r="D3" s="42" t="str">
        <f>_xlfn.CONCAT(FIXED(VLOOKUP($L3,logitme.white!$B:$X,6,0),4)," ",VLOOKUP($L3,logitme.white!$B:$X,20,0))</f>
        <v xml:space="preserve">-0.0710 </v>
      </c>
      <c r="E3" s="40" t="str">
        <f>_xlfn.CONCAT(FIXED(VLOOKUP($L3,logitme.white!$B:$X,10,0),4)," ",VLOOKUP($L3,logitme.white!$B:$X,21,0))</f>
        <v xml:space="preserve">-0.1189 </v>
      </c>
      <c r="F3" s="15" t="str">
        <f>_xlfn.CONCAT(FIXED(VLOOKUP($L3,logitme.black!$B:$X,2,0),4)," ",VLOOKUP($L3,logitme.black!$B:$X,19,0))</f>
        <v xml:space="preserve">-0.1013 </v>
      </c>
      <c r="G3" s="42" t="str">
        <f>_xlfn.CONCAT(FIXED(VLOOKUP($L3,logitme.black!$B:$X,6,0),4)," ",VLOOKUP($L3,logitme.black!$B:$X,20,0))</f>
        <v xml:space="preserve">-0.0920 </v>
      </c>
      <c r="H3" s="40" t="str">
        <f>_xlfn.CONCAT(FIXED(VLOOKUP($L3,logitme.black!$B:$X,10,0),4)," ",VLOOKUP($L3,logitme.black!$B:$X,21,0))</f>
        <v xml:space="preserve">-0.1174 </v>
      </c>
      <c r="I3" s="15" t="str">
        <f>_xlfn.CONCAT(FIXED(VLOOKUP($L3,logitme.hispan!$B:$X,2,0),4)," ",VLOOKUP($L3,logitme.hispan!$B:$X,19,0))</f>
        <v xml:space="preserve">-0.0057 </v>
      </c>
      <c r="J3" s="42" t="str">
        <f>_xlfn.CONCAT(FIXED(VLOOKUP($L3,logitme.hispan!$B:$X,6,0),4)," ",VLOOKUP($L3,logitme.hispan!$B:$X,20,0))</f>
        <v xml:space="preserve">0.0641 </v>
      </c>
      <c r="K3" s="42" t="str">
        <f>_xlfn.CONCAT(FIXED(VLOOKUP($L3,logitme.hispan!$B:$X,10,0),4)," ",VLOOKUP($L3,logitme.hispan!$B:$X,21,0))</f>
        <v xml:space="preserve">-0.1032 </v>
      </c>
      <c r="L3" s="11" t="s">
        <v>119</v>
      </c>
    </row>
    <row r="4" spans="2:12" x14ac:dyDescent="0.25">
      <c r="B4" s="92" t="s">
        <v>1</v>
      </c>
      <c r="C4" s="13" t="str">
        <f>_xlfn.CONCAT("(",FIXED(VLOOKUP($L3,logitme.white!$B:$X,3,0),4),")")</f>
        <v>(0.0531)</v>
      </c>
      <c r="D4" s="27" t="str">
        <f>_xlfn.CONCAT("(",FIXED(VLOOKUP($L3,logitme.white!$B:$X,7,0),4),")")</f>
        <v>(0.0685)</v>
      </c>
      <c r="E4" s="41" t="str">
        <f>_xlfn.CONCAT("(",FIXED(VLOOKUP($L3,logitme.white!$B:$X,11,0),4),")")</f>
        <v>(0.0863)</v>
      </c>
      <c r="F4" s="13" t="str">
        <f>_xlfn.CONCAT("(",FIXED(VLOOKUP($L3,logitme.black!$B:$X,3,0),4),")")</f>
        <v>(0.0731)</v>
      </c>
      <c r="G4" s="27" t="str">
        <f>_xlfn.CONCAT("(",FIXED(VLOOKUP($L3,logitme.black!$B:$X,7,0),4),")")</f>
        <v>(0.0968)</v>
      </c>
      <c r="H4" s="41" t="str">
        <f>_xlfn.CONCAT("(",FIXED(VLOOKUP($L3,logitme.black!$B:$X,11,0),4),")")</f>
        <v>(0.1142)</v>
      </c>
      <c r="I4" s="13" t="str">
        <f>_xlfn.CONCAT("(",FIXED(VLOOKUP($L3,logitme.hispan!$B:$X,3,0),4),")")</f>
        <v>(0.1022)</v>
      </c>
      <c r="J4" s="27" t="str">
        <f>_xlfn.CONCAT("(",FIXED(VLOOKUP($L3,logitme.hispan!$B:$X,7,0),4),")")</f>
        <v>(0.1405)</v>
      </c>
      <c r="K4" s="27" t="str">
        <f>_xlfn.CONCAT("(",FIXED(VLOOKUP($L3,logitme.hispan!$B:$X,11,0),4),")")</f>
        <v>(0.1513)</v>
      </c>
    </row>
    <row r="5" spans="2:12" x14ac:dyDescent="0.25">
      <c r="B5" s="91" t="s">
        <v>0</v>
      </c>
      <c r="C5" s="15" t="str">
        <f>_xlfn.CONCAT(FIXED(VLOOKUP($L5,logitme.white!$B:$X,2,0),4)," ",VLOOKUP($L5,logitme.white!$B:$X,19,0))</f>
        <v>-0.0765 **</v>
      </c>
      <c r="D5" s="42" t="str">
        <f>_xlfn.CONCAT(FIXED(VLOOKUP($L5,logitme.white!$B:$X,6,0),4)," ",VLOOKUP($L5,logitme.white!$B:$X,20,0))</f>
        <v>-0.0805 ^</v>
      </c>
      <c r="E5" s="40" t="str">
        <f>_xlfn.CONCAT(FIXED(VLOOKUP($L5,logitme.white!$B:$X,10,0),4)," ",VLOOKUP($L5,logitme.white!$B:$X,21,0))</f>
        <v>-0.0740 ^</v>
      </c>
      <c r="F5" s="15" t="str">
        <f>_xlfn.CONCAT(FIXED(VLOOKUP($L5,logitme.black!$B:$X,2,0),4)," ",VLOOKUP($L5,logitme.black!$B:$X,19,0))</f>
        <v xml:space="preserve">0.0248 </v>
      </c>
      <c r="G5" s="42" t="str">
        <f>_xlfn.CONCAT(FIXED(VLOOKUP($L5,logitme.black!$B:$X,6,0),4)," ",VLOOKUP($L5,logitme.black!$B:$X,20,0))</f>
        <v xml:space="preserve">0.0157 </v>
      </c>
      <c r="H5" s="40" t="str">
        <f>_xlfn.CONCAT(FIXED(VLOOKUP($L5,logitme.black!$B:$X,10,0),4)," ",VLOOKUP($L5,logitme.black!$B:$X,21,0))</f>
        <v xml:space="preserve">0.0361 </v>
      </c>
      <c r="I5" s="15" t="str">
        <f>_xlfn.CONCAT(FIXED(VLOOKUP($L5,logitme.hispan!$B:$X,2,0),4)," ",VLOOKUP($L5,logitme.hispan!$B:$X,19,0))</f>
        <v xml:space="preserve">0.0247 </v>
      </c>
      <c r="J5" s="42" t="str">
        <f>_xlfn.CONCAT(FIXED(VLOOKUP($L5,logitme.hispan!$B:$X,6,0),4)," ",VLOOKUP($L5,logitme.hispan!$B:$X,20,0))</f>
        <v xml:space="preserve">0.0665 </v>
      </c>
      <c r="K5" s="42" t="str">
        <f>_xlfn.CONCAT(FIXED(VLOOKUP($L5,logitme.hispan!$B:$X,10,0),4)," ",VLOOKUP($L5,logitme.hispan!$B:$X,21,0))</f>
        <v xml:space="preserve">-0.0098 </v>
      </c>
      <c r="L5" s="11" t="s">
        <v>10</v>
      </c>
    </row>
    <row r="6" spans="2:12" x14ac:dyDescent="0.25">
      <c r="B6" s="92" t="s">
        <v>1</v>
      </c>
      <c r="C6" s="13" t="str">
        <f>_xlfn.CONCAT("(",FIXED(VLOOKUP($L5,logitme.white!$B:$X,3,0),4),")")</f>
        <v>(0.0290)</v>
      </c>
      <c r="D6" s="27" t="str">
        <f>_xlfn.CONCAT("(",FIXED(VLOOKUP($L5,logitme.white!$B:$X,7,0),4),")")</f>
        <v>(0.0453)</v>
      </c>
      <c r="E6" s="41" t="str">
        <f>_xlfn.CONCAT("(",FIXED(VLOOKUP($L5,logitme.white!$B:$X,11,0),4),")")</f>
        <v>(0.0382)</v>
      </c>
      <c r="F6" s="13" t="str">
        <f>_xlfn.CONCAT("(",FIXED(VLOOKUP($L5,logitme.black!$B:$X,3,0),4),")")</f>
        <v>(0.0319)</v>
      </c>
      <c r="G6" s="27" t="str">
        <f>_xlfn.CONCAT("(",FIXED(VLOOKUP($L5,logitme.black!$B:$X,7,0),4),")")</f>
        <v>(0.0457)</v>
      </c>
      <c r="H6" s="41" t="str">
        <f>_xlfn.CONCAT("(",FIXED(VLOOKUP($L5,logitme.black!$B:$X,11,0),4),")")</f>
        <v>(0.0455)</v>
      </c>
      <c r="I6" s="13" t="str">
        <f>_xlfn.CONCAT("(",FIXED(VLOOKUP($L5,logitme.hispan!$B:$X,3,0),4),")")</f>
        <v>(0.0429)</v>
      </c>
      <c r="J6" s="27" t="str">
        <f>_xlfn.CONCAT("(",FIXED(VLOOKUP($L5,logitme.hispan!$B:$X,7,0),4),")")</f>
        <v>(0.0648)</v>
      </c>
      <c r="K6" s="27" t="str">
        <f>_xlfn.CONCAT("(",FIXED(VLOOKUP($L5,logitme.hispan!$B:$X,11,0),4),")")</f>
        <v>(0.0588)</v>
      </c>
    </row>
    <row r="7" spans="2:12" x14ac:dyDescent="0.25">
      <c r="B7" s="91" t="s">
        <v>2</v>
      </c>
      <c r="C7" s="15" t="str">
        <f>_xlfn.CONCAT(FIXED(VLOOKUP($L7,logitme.white!$B:$X,2,0),4)," ",VLOOKUP($L7,logitme.white!$B:$X,19,0))</f>
        <v xml:space="preserve">-0.0360 </v>
      </c>
      <c r="D7" s="42" t="str">
        <f>_xlfn.CONCAT(FIXED(VLOOKUP($L7,logitme.white!$B:$X,6,0),4)," ",VLOOKUP($L7,logitme.white!$B:$X,20,0))</f>
        <v>-0.0848 ^</v>
      </c>
      <c r="E7" s="40" t="str">
        <f>_xlfn.CONCAT(FIXED(VLOOKUP($L7,logitme.white!$B:$X,10,0),4)," ",VLOOKUP($L7,logitme.white!$B:$X,21,0))</f>
        <v xml:space="preserve">0.0062 </v>
      </c>
      <c r="F7" s="15" t="str">
        <f>_xlfn.CONCAT(FIXED(VLOOKUP($L7,logitme.black!$B:$X,2,0),4)," ",VLOOKUP($L7,logitme.black!$B:$X,19,0))</f>
        <v xml:space="preserve">-0.0437 </v>
      </c>
      <c r="G7" s="42" t="str">
        <f>_xlfn.CONCAT(FIXED(VLOOKUP($L7,logitme.black!$B:$X,6,0),4)," ",VLOOKUP($L7,logitme.black!$B:$X,20,0))</f>
        <v>-0.0934 ^</v>
      </c>
      <c r="H7" s="40" t="str">
        <f>_xlfn.CONCAT(FIXED(VLOOKUP($L7,logitme.black!$B:$X,10,0),4)," ",VLOOKUP($L7,logitme.black!$B:$X,21,0))</f>
        <v xml:space="preserve">-0.0146 </v>
      </c>
      <c r="I7" s="15" t="str">
        <f>_xlfn.CONCAT(FIXED(VLOOKUP($L7,logitme.hispan!$B:$X,2,0),4)," ",VLOOKUP($L7,logitme.hispan!$B:$X,19,0))</f>
        <v>-0.1320 **</v>
      </c>
      <c r="J7" s="42" t="str">
        <f>_xlfn.CONCAT(FIXED(VLOOKUP($L7,logitme.hispan!$B:$X,6,0),4)," ",VLOOKUP($L7,logitme.hispan!$B:$X,20,0))</f>
        <v xml:space="preserve">-0.1070 </v>
      </c>
      <c r="K7" s="42" t="str">
        <f>_xlfn.CONCAT(FIXED(VLOOKUP($L7,logitme.hispan!$B:$X,10,0),4)," ",VLOOKUP($L7,logitme.hispan!$B:$X,21,0))</f>
        <v>-0.1334 ^</v>
      </c>
      <c r="L7" s="11" t="s">
        <v>12</v>
      </c>
    </row>
    <row r="8" spans="2:12" x14ac:dyDescent="0.25">
      <c r="B8" s="92" t="s">
        <v>1</v>
      </c>
      <c r="C8" s="13" t="str">
        <f>_xlfn.CONCAT("(",FIXED(VLOOKUP($L7,logitme.white!$B:$X,3,0),4),")")</f>
        <v>(0.0353)</v>
      </c>
      <c r="D8" s="27" t="str">
        <f>_xlfn.CONCAT("(",FIXED(VLOOKUP($L7,logitme.white!$B:$X,7,0),4),")")</f>
        <v>(0.0505)</v>
      </c>
      <c r="E8" s="41" t="str">
        <f>_xlfn.CONCAT("(",FIXED(VLOOKUP($L7,logitme.white!$B:$X,11,0),4),")")</f>
        <v>(0.0501)</v>
      </c>
      <c r="F8" s="13" t="str">
        <f>_xlfn.CONCAT("(",FIXED(VLOOKUP($L7,logitme.black!$B:$X,3,0),4),")")</f>
        <v>(0.0363)</v>
      </c>
      <c r="G8" s="27" t="str">
        <f>_xlfn.CONCAT("(",FIXED(VLOOKUP($L7,logitme.black!$B:$X,7,0),4),")")</f>
        <v>(0.0493)</v>
      </c>
      <c r="H8" s="41" t="str">
        <f>_xlfn.CONCAT("(",FIXED(VLOOKUP($L7,logitme.black!$B:$X,11,0),4),")")</f>
        <v>(0.0555)</v>
      </c>
      <c r="I8" s="13" t="str">
        <f>_xlfn.CONCAT("(",FIXED(VLOOKUP($L7,logitme.hispan!$B:$X,3,0),4),")")</f>
        <v>(0.0499)</v>
      </c>
      <c r="J8" s="27" t="str">
        <f>_xlfn.CONCAT("(",FIXED(VLOOKUP($L7,logitme.hispan!$B:$X,7,0),4),")")</f>
        <v>(0.0712)</v>
      </c>
      <c r="K8" s="27" t="str">
        <f>_xlfn.CONCAT("(",FIXED(VLOOKUP($L7,logitme.hispan!$B:$X,11,0),4),")")</f>
        <v>(0.0713)</v>
      </c>
    </row>
    <row r="9" spans="2:12" x14ac:dyDescent="0.25">
      <c r="B9" s="91" t="s">
        <v>92</v>
      </c>
      <c r="C9" s="15" t="str">
        <f>_xlfn.CONCAT(FIXED(VLOOKUP($L9,logitme.white!$B:$X,2,0),4)," ",VLOOKUP($L9,logitme.white!$B:$X,19,0))</f>
        <v>0.0904 *</v>
      </c>
      <c r="D9" s="42" t="str">
        <f>_xlfn.CONCAT(FIXED(VLOOKUP($L9,logitme.white!$B:$X,6,0),4)," ",VLOOKUP($L9,logitme.white!$B:$X,20,0))</f>
        <v>0.0850 ^</v>
      </c>
      <c r="E9" s="40" t="str">
        <f>_xlfn.CONCAT(FIXED(VLOOKUP($L9,logitme.white!$B:$X,10,0),4)," ",VLOOKUP($L9,logitme.white!$B:$X,21,0))</f>
        <v>0.1000 ^</v>
      </c>
      <c r="F9" s="15" t="str">
        <f>_xlfn.CONCAT(FIXED(VLOOKUP($L9,logitme.black!$B:$X,2,0),4)," ",VLOOKUP($L9,logitme.black!$B:$X,19,0))</f>
        <v xml:space="preserve">-0.0087 </v>
      </c>
      <c r="G9" s="42" t="str">
        <f>_xlfn.CONCAT(FIXED(VLOOKUP($L9,logitme.black!$B:$X,6,0),4)," ",VLOOKUP($L9,logitme.black!$B:$X,20,0))</f>
        <v xml:space="preserve">-0.0544 </v>
      </c>
      <c r="H9" s="40" t="str">
        <f>_xlfn.CONCAT(FIXED(VLOOKUP($L9,logitme.black!$B:$X,10,0),4)," ",VLOOKUP($L9,logitme.black!$B:$X,21,0))</f>
        <v xml:space="preserve">0.0298 </v>
      </c>
      <c r="I9" s="15" t="str">
        <f>_xlfn.CONCAT(FIXED(VLOOKUP($L9,logitme.hispan!$B:$X,2,0),4)," ",VLOOKUP($L9,logitme.hispan!$B:$X,19,0))</f>
        <v xml:space="preserve">0.0213 </v>
      </c>
      <c r="J9" s="42" t="str">
        <f>_xlfn.CONCAT(FIXED(VLOOKUP($L9,logitme.hispan!$B:$X,6,0),4)," ",VLOOKUP($L9,logitme.hispan!$B:$X,20,0))</f>
        <v xml:space="preserve">-0.0857 </v>
      </c>
      <c r="K9" s="42" t="str">
        <f>_xlfn.CONCAT(FIXED(VLOOKUP($L9,logitme.hispan!$B:$X,10,0),4)," ",VLOOKUP($L9,logitme.hispan!$B:$X,21,0))</f>
        <v xml:space="preserve">0.1301 </v>
      </c>
      <c r="L9" s="11" t="s">
        <v>25</v>
      </c>
    </row>
    <row r="10" spans="2:12" x14ac:dyDescent="0.25">
      <c r="B10" s="92"/>
      <c r="C10" s="13" t="str">
        <f>_xlfn.CONCAT("(",FIXED(VLOOKUP($L9,logitme.white!$B:$X,3,0),4),")")</f>
        <v>(0.0363)</v>
      </c>
      <c r="D10" s="27" t="str">
        <f>_xlfn.CONCAT("(",FIXED(VLOOKUP($L9,logitme.white!$B:$X,7,0),4),")")</f>
        <v>(0.0492)</v>
      </c>
      <c r="E10" s="41" t="str">
        <f>_xlfn.CONCAT("(",FIXED(VLOOKUP($L9,logitme.white!$B:$X,11,0),4),")")</f>
        <v>(0.0563)</v>
      </c>
      <c r="F10" s="13" t="str">
        <f>_xlfn.CONCAT("(",FIXED(VLOOKUP($L9,logitme.black!$B:$X,3,0),4),")")</f>
        <v>(0.0470)</v>
      </c>
      <c r="G10" s="27" t="str">
        <f>_xlfn.CONCAT("(",FIXED(VLOOKUP($L9,logitme.black!$B:$X,7,0),4),")")</f>
        <v>(0.0648)</v>
      </c>
      <c r="H10" s="41" t="str">
        <f>_xlfn.CONCAT("(",FIXED(VLOOKUP($L9,logitme.black!$B:$X,11,0),4),")")</f>
        <v>(0.0701)</v>
      </c>
      <c r="I10" s="13" t="str">
        <f>_xlfn.CONCAT("(",FIXED(VLOOKUP($L9,logitme.hispan!$B:$X,3,0),4),")")</f>
        <v>(0.0532)</v>
      </c>
      <c r="J10" s="27" t="str">
        <f>_xlfn.CONCAT("(",FIXED(VLOOKUP($L9,logitme.hispan!$B:$X,7,0),4),")")</f>
        <v>(0.0729)</v>
      </c>
      <c r="K10" s="27" t="str">
        <f>_xlfn.CONCAT("(",FIXED(VLOOKUP($L9,logitme.hispan!$B:$X,11,0),4),")")</f>
        <v>(0.0808)</v>
      </c>
    </row>
    <row r="11" spans="2:12" x14ac:dyDescent="0.25">
      <c r="B11" s="91" t="s">
        <v>93</v>
      </c>
      <c r="C11" s="15" t="str">
        <f>_xlfn.CONCAT(FIXED(VLOOKUP($L11,logitme.white!$B:$X,2,0),4)," ",VLOOKUP($L11,logitme.white!$B:$X,19,0))</f>
        <v xml:space="preserve">-0.0505 </v>
      </c>
      <c r="D11" s="42" t="str">
        <f>_xlfn.CONCAT(FIXED(VLOOKUP($L11,logitme.white!$B:$X,6,0),4)," ",VLOOKUP($L11,logitme.white!$B:$X,20,0))</f>
        <v xml:space="preserve">-0.0509 </v>
      </c>
      <c r="E11" s="40" t="str">
        <f>_xlfn.CONCAT(FIXED(VLOOKUP($L11,logitme.white!$B:$X,10,0),4)," ",VLOOKUP($L11,logitme.white!$B:$X,21,0))</f>
        <v xml:space="preserve">-0.0592 </v>
      </c>
      <c r="F11" s="15" t="str">
        <f>_xlfn.CONCAT(FIXED(VLOOKUP($L11,logitme.black!$B:$X,2,0),4)," ",VLOOKUP($L11,logitme.black!$B:$X,19,0))</f>
        <v xml:space="preserve">0.0367 </v>
      </c>
      <c r="G11" s="42" t="str">
        <f>_xlfn.CONCAT(FIXED(VLOOKUP($L11,logitme.black!$B:$X,6,0),4)," ",VLOOKUP($L11,logitme.black!$B:$X,20,0))</f>
        <v xml:space="preserve">0.1243 </v>
      </c>
      <c r="H11" s="40" t="str">
        <f>_xlfn.CONCAT(FIXED(VLOOKUP($L11,logitme.black!$B:$X,10,0),4)," ",VLOOKUP($L11,logitme.black!$B:$X,21,0))</f>
        <v xml:space="preserve">-0.0452 </v>
      </c>
      <c r="I11" s="15" t="str">
        <f>_xlfn.CONCAT(FIXED(VLOOKUP($L11,logitme.hispan!$B:$X,2,0),4)," ",VLOOKUP($L11,logitme.hispan!$B:$X,19,0))</f>
        <v xml:space="preserve">0.0551 </v>
      </c>
      <c r="J11" s="42" t="str">
        <f>_xlfn.CONCAT(FIXED(VLOOKUP($L11,logitme.hispan!$B:$X,6,0),4)," ",VLOOKUP($L11,logitme.hispan!$B:$X,20,0))</f>
        <v xml:space="preserve">0.0436 </v>
      </c>
      <c r="K11" s="42" t="str">
        <f>_xlfn.CONCAT(FIXED(VLOOKUP($L11,logitme.hispan!$B:$X,10,0),4)," ",VLOOKUP($L11,logitme.hispan!$B:$X,21,0))</f>
        <v xml:space="preserve">0.0124 </v>
      </c>
      <c r="L11" s="11" t="s">
        <v>26</v>
      </c>
    </row>
    <row r="12" spans="2:12" x14ac:dyDescent="0.25">
      <c r="B12" s="92"/>
      <c r="C12" s="13" t="str">
        <f>_xlfn.CONCAT("(",FIXED(VLOOKUP($L11,logitme.white!$B:$X,3,0),4),")")</f>
        <v>(0.0528)</v>
      </c>
      <c r="D12" s="27" t="str">
        <f>_xlfn.CONCAT("(",FIXED(VLOOKUP($L11,logitme.white!$B:$X,7,0),4),")")</f>
        <v>(0.0717)</v>
      </c>
      <c r="E12" s="41" t="str">
        <f>_xlfn.CONCAT("(",FIXED(VLOOKUP($L11,logitme.white!$B:$X,11,0),4),")")</f>
        <v>(0.0820)</v>
      </c>
      <c r="F12" s="13" t="str">
        <f>_xlfn.CONCAT("(",FIXED(VLOOKUP($L11,logitme.black!$B:$X,3,0),4),")")</f>
        <v>(0.0783)</v>
      </c>
      <c r="G12" s="27" t="str">
        <f>_xlfn.CONCAT("(",FIXED(VLOOKUP($L11,logitme.black!$B:$X,7,0),4),")")</f>
        <v>(0.1041)</v>
      </c>
      <c r="H12" s="41" t="str">
        <f>_xlfn.CONCAT("(",FIXED(VLOOKUP($L11,logitme.black!$B:$X,11,0),4),")")</f>
        <v>(0.1220)</v>
      </c>
      <c r="I12" s="13" t="str">
        <f>_xlfn.CONCAT("(",FIXED(VLOOKUP($L11,logitme.hispan!$B:$X,3,0),4),")")</f>
        <v>(0.0853)</v>
      </c>
      <c r="J12" s="27" t="str">
        <f>_xlfn.CONCAT("(",FIXED(VLOOKUP($L11,logitme.hispan!$B:$X,7,0),4),")")</f>
        <v>(0.1159)</v>
      </c>
      <c r="K12" s="27" t="str">
        <f>_xlfn.CONCAT("(",FIXED(VLOOKUP($L11,logitme.hispan!$B:$X,11,0),4),")")</f>
        <v>(0.1313)</v>
      </c>
    </row>
    <row r="13" spans="2:12" x14ac:dyDescent="0.25">
      <c r="B13" s="91" t="s">
        <v>32</v>
      </c>
      <c r="C13" s="15" t="str">
        <f>_xlfn.CONCAT(FIXED(VLOOKUP($L13,logitme.white!$B:$X,2,0),4)," ",VLOOKUP($L13,logitme.white!$B:$X,19,0))</f>
        <v xml:space="preserve">-0.0030 </v>
      </c>
      <c r="D13" s="42" t="str">
        <f>_xlfn.CONCAT(FIXED(VLOOKUP($L13,logitme.white!$B:$X,6,0),4)," ",VLOOKUP($L13,logitme.white!$B:$X,20,0))</f>
        <v xml:space="preserve">-0.0200 </v>
      </c>
      <c r="E13" s="40" t="str">
        <f>_xlfn.CONCAT(FIXED(VLOOKUP($L13,logitme.white!$B:$X,10,0),4)," ",VLOOKUP($L13,logitme.white!$B:$X,21,0))</f>
        <v xml:space="preserve">0.0056 </v>
      </c>
      <c r="F13" s="15" t="str">
        <f>_xlfn.CONCAT(FIXED(VLOOKUP($L13,logitme.black!$B:$X,2,0),4)," ",VLOOKUP($L13,logitme.black!$B:$X,19,0))</f>
        <v>0.0315 ^</v>
      </c>
      <c r="G13" s="42" t="str">
        <f>_xlfn.CONCAT(FIXED(VLOOKUP($L13,logitme.black!$B:$X,6,0),4)," ",VLOOKUP($L13,logitme.black!$B:$X,20,0))</f>
        <v xml:space="preserve">0.0043 </v>
      </c>
      <c r="H13" s="40" t="str">
        <f>_xlfn.CONCAT(FIXED(VLOOKUP($L13,logitme.black!$B:$X,10,0),4)," ",VLOOKUP($L13,logitme.black!$B:$X,21,0))</f>
        <v>0.0859 **</v>
      </c>
      <c r="I13" s="15" t="str">
        <f>_xlfn.CONCAT(FIXED(VLOOKUP($L13,logitme.hispan!$B:$X,2,0),4)," ",VLOOKUP($L13,logitme.hispan!$B:$X,19,0))</f>
        <v xml:space="preserve">0.0413 </v>
      </c>
      <c r="J13" s="42" t="str">
        <f>_xlfn.CONCAT(FIXED(VLOOKUP($L13,logitme.hispan!$B:$X,6,0),4)," ",VLOOKUP($L13,logitme.hispan!$B:$X,20,0))</f>
        <v xml:space="preserve">0.0402 </v>
      </c>
      <c r="K13" s="42" t="str">
        <f>_xlfn.CONCAT(FIXED(VLOOKUP($L13,logitme.hispan!$B:$X,10,0),4)," ",VLOOKUP($L13,logitme.hispan!$B:$X,21,0))</f>
        <v xml:space="preserve">0.0392 </v>
      </c>
      <c r="L13" s="11" t="s">
        <v>32</v>
      </c>
    </row>
    <row r="14" spans="2:12" x14ac:dyDescent="0.25">
      <c r="B14" s="92"/>
      <c r="C14" s="13" t="str">
        <f>_xlfn.CONCAT("(",FIXED(VLOOKUP($L13,logitme.white!$B:$X,3,0),4),")")</f>
        <v>(0.0211)</v>
      </c>
      <c r="D14" s="27" t="str">
        <f>_xlfn.CONCAT("(",FIXED(VLOOKUP($L13,logitme.white!$B:$X,7,0),4),")")</f>
        <v>(0.0282)</v>
      </c>
      <c r="E14" s="41" t="str">
        <f>_xlfn.CONCAT("(",FIXED(VLOOKUP($L13,logitme.white!$B:$X,11,0),4),")")</f>
        <v>(0.0328)</v>
      </c>
      <c r="F14" s="13" t="str">
        <f>_xlfn.CONCAT("(",FIXED(VLOOKUP($L13,logitme.black!$B:$X,3,0),4),")")</f>
        <v>(0.0179)</v>
      </c>
      <c r="G14" s="27" t="str">
        <f>_xlfn.CONCAT("(",FIXED(VLOOKUP($L13,logitme.black!$B:$X,7,0),4),")")</f>
        <v>(0.0229)</v>
      </c>
      <c r="H14" s="41" t="str">
        <f>_xlfn.CONCAT("(",FIXED(VLOOKUP($L13,logitme.black!$B:$X,11,0),4),")")</f>
        <v>(0.0301)</v>
      </c>
      <c r="I14" s="13" t="str">
        <f>_xlfn.CONCAT("(",FIXED(VLOOKUP($L13,logitme.hispan!$B:$X,3,0),4),")")</f>
        <v>(0.0259)</v>
      </c>
      <c r="J14" s="27" t="str">
        <f>_xlfn.CONCAT("(",FIXED(VLOOKUP($L13,logitme.hispan!$B:$X,7,0),4),")")</f>
        <v>(0.0352)</v>
      </c>
      <c r="K14" s="27" t="str">
        <f>_xlfn.CONCAT("(",FIXED(VLOOKUP($L13,logitme.hispan!$B:$X,11,0),4),")")</f>
        <v>(0.0402)</v>
      </c>
    </row>
    <row r="15" spans="2:12" x14ac:dyDescent="0.25">
      <c r="B15" s="91" t="s">
        <v>94</v>
      </c>
      <c r="C15" s="15" t="str">
        <f>_xlfn.CONCAT(FIXED(VLOOKUP($L15,logitme.white!$B:$X,2,0),4)," ",VLOOKUP($L15,logitme.white!$B:$X,19,0))</f>
        <v>0.0209 ***</v>
      </c>
      <c r="D15" s="42" t="str">
        <f>_xlfn.CONCAT(FIXED(VLOOKUP($L15,logitme.white!$B:$X,6,0),4)," ",VLOOKUP($L15,logitme.white!$B:$X,20,0))</f>
        <v>0.0302 ***</v>
      </c>
      <c r="E15" s="40" t="str">
        <f>_xlfn.CONCAT(FIXED(VLOOKUP($L15,logitme.white!$B:$X,10,0),4)," ",VLOOKUP($L15,logitme.white!$B:$X,21,0))</f>
        <v xml:space="preserve">0.0109 </v>
      </c>
      <c r="F15" s="15" t="str">
        <f>_xlfn.CONCAT(FIXED(VLOOKUP($L15,logitme.black!$B:$X,2,0),4)," ",VLOOKUP($L15,logitme.black!$B:$X,19,0))</f>
        <v>0.0200 ***</v>
      </c>
      <c r="G15" s="42" t="str">
        <f>_xlfn.CONCAT(FIXED(VLOOKUP($L15,logitme.black!$B:$X,6,0),4)," ",VLOOKUP($L15,logitme.black!$B:$X,20,0))</f>
        <v>0.0306 ***</v>
      </c>
      <c r="H15" s="40" t="str">
        <f>_xlfn.CONCAT(FIXED(VLOOKUP($L15,logitme.black!$B:$X,10,0),4)," ",VLOOKUP($L15,logitme.black!$B:$X,21,0))</f>
        <v>0.0118 *</v>
      </c>
      <c r="I15" s="15" t="str">
        <f>_xlfn.CONCAT(FIXED(VLOOKUP($L15,logitme.hispan!$B:$X,2,0),4)," ",VLOOKUP($L15,logitme.hispan!$B:$X,19,0))</f>
        <v>0.0160 *</v>
      </c>
      <c r="J15" s="42" t="str">
        <f>_xlfn.CONCAT(FIXED(VLOOKUP($L15,logitme.hispan!$B:$X,6,0),4)," ",VLOOKUP($L15,logitme.hispan!$B:$X,20,0))</f>
        <v>0.0212 ^</v>
      </c>
      <c r="K15" s="42" t="str">
        <f>_xlfn.CONCAT(FIXED(VLOOKUP($L15,logitme.hispan!$B:$X,10,0),4)," ",VLOOKUP($L15,logitme.hispan!$B:$X,21,0))</f>
        <v>0.0153 ^</v>
      </c>
      <c r="L15" s="11" t="s">
        <v>33</v>
      </c>
    </row>
    <row r="16" spans="2:12" x14ac:dyDescent="0.25">
      <c r="B16" s="92"/>
      <c r="C16" s="13" t="str">
        <f>_xlfn.CONCAT("(",FIXED(VLOOKUP($L15,logitme.white!$B:$X,3,0),4),")")</f>
        <v>(0.0057)</v>
      </c>
      <c r="D16" s="27" t="str">
        <f>_xlfn.CONCAT("(",FIXED(VLOOKUP($L15,logitme.white!$B:$X,7,0),4),")")</f>
        <v>(0.0086)</v>
      </c>
      <c r="E16" s="41" t="str">
        <f>_xlfn.CONCAT("(",FIXED(VLOOKUP($L15,logitme.white!$B:$X,11,0),4),")")</f>
        <v>(0.0077)</v>
      </c>
      <c r="F16" s="13" t="str">
        <f>_xlfn.CONCAT("(",FIXED(VLOOKUP($L15,logitme.black!$B:$X,3,0),4),")")</f>
        <v>(0.0043)</v>
      </c>
      <c r="G16" s="27" t="str">
        <f>_xlfn.CONCAT("(",FIXED(VLOOKUP($L15,logitme.black!$B:$X,7,0),4),")")</f>
        <v>(0.0069)</v>
      </c>
      <c r="H16" s="41" t="str">
        <f>_xlfn.CONCAT("(",FIXED(VLOOKUP($L15,logitme.black!$B:$X,11,0),4),")")</f>
        <v>(0.0056)</v>
      </c>
      <c r="I16" s="13" t="str">
        <f>_xlfn.CONCAT("(",FIXED(VLOOKUP($L15,logitme.hispan!$B:$X,3,0),4),")")</f>
        <v>(0.0066)</v>
      </c>
      <c r="J16" s="27" t="str">
        <f>_xlfn.CONCAT("(",FIXED(VLOOKUP($L15,logitme.hispan!$B:$X,7,0),4),")")</f>
        <v>(0.0117)</v>
      </c>
      <c r="K16" s="27" t="str">
        <f>_xlfn.CONCAT("(",FIXED(VLOOKUP($L15,logitme.hispan!$B:$X,11,0),4),")")</f>
        <v>(0.0081)</v>
      </c>
    </row>
    <row r="17" spans="2:12" x14ac:dyDescent="0.25">
      <c r="B17" s="91" t="s">
        <v>124</v>
      </c>
      <c r="C17" s="15" t="str">
        <f>_xlfn.CONCAT(FIXED(VLOOKUP($L17,logitme.white!$B:$X,2,0),4)," ",VLOOKUP($L17,logitme.white!$B:$X,19,0))</f>
        <v xml:space="preserve">-0.0014 </v>
      </c>
      <c r="D17" s="42" t="str">
        <f>_xlfn.CONCAT(FIXED(VLOOKUP($L17,logitme.white!$B:$X,6,0),4)," ",VLOOKUP($L17,logitme.white!$B:$X,20,0))</f>
        <v>0.0283 *</v>
      </c>
      <c r="E17" s="40" t="str">
        <f>_xlfn.CONCAT(FIXED(VLOOKUP($L17,logitme.white!$B:$X,10,0),4)," ",VLOOKUP($L17,logitme.white!$B:$X,21,0))</f>
        <v>-0.0247 *</v>
      </c>
      <c r="F17" s="15" t="str">
        <f>_xlfn.CONCAT(FIXED(VLOOKUP($L17,logitme.black!$B:$X,2,0),4)," ",VLOOKUP($L17,logitme.black!$B:$X,19,0))</f>
        <v>-0.0169 *</v>
      </c>
      <c r="G17" s="42" t="str">
        <f>_xlfn.CONCAT(FIXED(VLOOKUP($L17,logitme.black!$B:$X,6,0),4)," ",VLOOKUP($L17,logitme.black!$B:$X,20,0))</f>
        <v xml:space="preserve">-0.0155 </v>
      </c>
      <c r="H17" s="40" t="str">
        <f>_xlfn.CONCAT(FIXED(VLOOKUP($L17,logitme.black!$B:$X,10,0),4)," ",VLOOKUP($L17,logitme.black!$B:$X,21,0))</f>
        <v xml:space="preserve">-0.0181 </v>
      </c>
      <c r="I17" s="15" t="str">
        <f>_xlfn.CONCAT(FIXED(VLOOKUP($L17,logitme.hispan!$B:$X,2,0),4)," ",VLOOKUP($L17,logitme.hispan!$B:$X,19,0))</f>
        <v xml:space="preserve">-0.0105 </v>
      </c>
      <c r="J17" s="42" t="str">
        <f>_xlfn.CONCAT(FIXED(VLOOKUP($L17,logitme.hispan!$B:$X,6,0),4)," ",VLOOKUP($L17,logitme.hispan!$B:$X,20,0))</f>
        <v xml:space="preserve">0.0041 </v>
      </c>
      <c r="K17" s="42" t="str">
        <f>_xlfn.CONCAT(FIXED(VLOOKUP($L17,logitme.hispan!$B:$X,10,0),4)," ",VLOOKUP($L17,logitme.hispan!$B:$X,21,0))</f>
        <v>-0.0269 ^</v>
      </c>
      <c r="L17" s="11" t="s">
        <v>117</v>
      </c>
    </row>
    <row r="18" spans="2:12" x14ac:dyDescent="0.25">
      <c r="B18" s="92"/>
      <c r="C18" s="13" t="str">
        <f>_xlfn.CONCAT("(",FIXED(VLOOKUP($L17,logitme.white!$B:$X,3,0),4),")")</f>
        <v>(0.0086)</v>
      </c>
      <c r="D18" s="27" t="str">
        <f>_xlfn.CONCAT("(",FIXED(VLOOKUP($L17,logitme.white!$B:$X,7,0),4),")")</f>
        <v>(0.0127)</v>
      </c>
      <c r="E18" s="41" t="str">
        <f>_xlfn.CONCAT("(",FIXED(VLOOKUP($L17,logitme.white!$B:$X,11,0),4),")")</f>
        <v>(0.0119)</v>
      </c>
      <c r="F18" s="13" t="str">
        <f>_xlfn.CONCAT("(",FIXED(VLOOKUP($L17,logitme.black!$B:$X,3,0),4),")")</f>
        <v>(0.0078)</v>
      </c>
      <c r="G18" s="27" t="str">
        <f>_xlfn.CONCAT("(",FIXED(VLOOKUP($L17,logitme.black!$B:$X,7,0),4),")")</f>
        <v>(0.0110)</v>
      </c>
      <c r="H18" s="41" t="str">
        <f>_xlfn.CONCAT("(",FIXED(VLOOKUP($L17,logitme.black!$B:$X,11,0),4),")")</f>
        <v>(0.0115)</v>
      </c>
      <c r="I18" s="13" t="str">
        <f>_xlfn.CONCAT("(",FIXED(VLOOKUP($L17,logitme.hispan!$B:$X,3,0),4),")")</f>
        <v>(0.0105)</v>
      </c>
      <c r="J18" s="27" t="str">
        <f>_xlfn.CONCAT("(",FIXED(VLOOKUP($L17,logitme.hispan!$B:$X,7,0),4),")")</f>
        <v>(0.0153)</v>
      </c>
      <c r="K18" s="27" t="str">
        <f>_xlfn.CONCAT("(",FIXED(VLOOKUP($L17,logitme.hispan!$B:$X,11,0),4),")")</f>
        <v>(0.0149)</v>
      </c>
    </row>
    <row r="19" spans="2:12" x14ac:dyDescent="0.25">
      <c r="B19" s="91" t="s">
        <v>95</v>
      </c>
      <c r="C19" s="15" t="str">
        <f>_xlfn.CONCAT(FIXED(VLOOKUP($L19,logitme.white!$B:$X,2,0),4)," ",VLOOKUP($L19,logitme.white!$B:$X,19,0))</f>
        <v xml:space="preserve">0.0387 </v>
      </c>
      <c r="D19" s="42" t="str">
        <f>_xlfn.CONCAT(FIXED(VLOOKUP($L19,logitme.white!$B:$X,6,0),4)," ",VLOOKUP($L19,logitme.white!$B:$X,20,0))</f>
        <v xml:space="preserve">0.0365 </v>
      </c>
      <c r="E19" s="40" t="str">
        <f>_xlfn.CONCAT(FIXED(VLOOKUP($L19,logitme.white!$B:$X,10,0),4)," ",VLOOKUP($L19,logitme.white!$B:$X,21,0))</f>
        <v xml:space="preserve">0.0517 </v>
      </c>
      <c r="F19" s="15" t="str">
        <f>_xlfn.CONCAT(FIXED(VLOOKUP($L19,logitme.black!$B:$X,2,0),4)," ",VLOOKUP($L19,logitme.black!$B:$X,19,0))</f>
        <v>0.1271 ***</v>
      </c>
      <c r="G19" s="42" t="str">
        <f>_xlfn.CONCAT(FIXED(VLOOKUP($L19,logitme.black!$B:$X,6,0),4)," ",VLOOKUP($L19,logitme.black!$B:$X,20,0))</f>
        <v xml:space="preserve">0.0840 </v>
      </c>
      <c r="H19" s="40" t="str">
        <f>_xlfn.CONCAT(FIXED(VLOOKUP($L19,logitme.black!$B:$X,10,0),4)," ",VLOOKUP($L19,logitme.black!$B:$X,21,0))</f>
        <v>0.1612 **</v>
      </c>
      <c r="I19" s="15" t="str">
        <f>_xlfn.CONCAT(FIXED(VLOOKUP($L19,logitme.hispan!$B:$X,2,0),4)," ",VLOOKUP($L19,logitme.hispan!$B:$X,19,0))</f>
        <v>-0.0822 ^</v>
      </c>
      <c r="J19" s="42" t="str">
        <f>_xlfn.CONCAT(FIXED(VLOOKUP($L19,logitme.hispan!$B:$X,6,0),4)," ",VLOOKUP($L19,logitme.hispan!$B:$X,20,0))</f>
        <v xml:space="preserve">-0.0931 </v>
      </c>
      <c r="K19" s="42" t="str">
        <f>_xlfn.CONCAT(FIXED(VLOOKUP($L19,logitme.hispan!$B:$X,10,0),4)," ",VLOOKUP($L19,logitme.hispan!$B:$X,21,0))</f>
        <v xml:space="preserve">-0.0825 </v>
      </c>
      <c r="L19" s="11" t="s">
        <v>29</v>
      </c>
    </row>
    <row r="20" spans="2:12" x14ac:dyDescent="0.25">
      <c r="B20" s="92"/>
      <c r="C20" s="13" t="str">
        <f>_xlfn.CONCAT("(",FIXED(VLOOKUP($L19,logitme.white!$B:$X,3,0),4),")")</f>
        <v>(0.0360)</v>
      </c>
      <c r="D20" s="27" t="str">
        <f>_xlfn.CONCAT("(",FIXED(VLOOKUP($L19,logitme.white!$B:$X,7,0),4),")")</f>
        <v>(0.0552)</v>
      </c>
      <c r="E20" s="41" t="str">
        <f>_xlfn.CONCAT("(",FIXED(VLOOKUP($L19,logitme.white!$B:$X,11,0),4),")")</f>
        <v>(0.0482)</v>
      </c>
      <c r="F20" s="13" t="str">
        <f>_xlfn.CONCAT("(",FIXED(VLOOKUP($L19,logitme.black!$B:$X,3,0),4),")")</f>
        <v>(0.0361)</v>
      </c>
      <c r="G20" s="27" t="str">
        <f>_xlfn.CONCAT("(",FIXED(VLOOKUP($L19,logitme.black!$B:$X,7,0),4),")")</f>
        <v>(0.0545)</v>
      </c>
      <c r="H20" s="41" t="str">
        <f>_xlfn.CONCAT("(",FIXED(VLOOKUP($L19,logitme.black!$B:$X,11,0),4),")")</f>
        <v>(0.0490)</v>
      </c>
      <c r="I20" s="13" t="str">
        <f>_xlfn.CONCAT("(",FIXED(VLOOKUP($L19,logitme.hispan!$B:$X,3,0),4),")")</f>
        <v>(0.0491)</v>
      </c>
      <c r="J20" s="27" t="str">
        <f>_xlfn.CONCAT("(",FIXED(VLOOKUP($L19,logitme.hispan!$B:$X,7,0),4),")")</f>
        <v>(0.0744)</v>
      </c>
      <c r="K20" s="27" t="str">
        <f>_xlfn.CONCAT("(",FIXED(VLOOKUP($L19,logitme.hispan!$B:$X,11,0),4),")")</f>
        <v>(0.0662)</v>
      </c>
    </row>
    <row r="21" spans="2:12" x14ac:dyDescent="0.25">
      <c r="B21" s="91" t="s">
        <v>96</v>
      </c>
      <c r="C21" s="15" t="str">
        <f>_xlfn.CONCAT(FIXED(VLOOKUP($L21,logitme.white!$B:$X,2,0),4)," ",VLOOKUP($L21,logitme.white!$B:$X,19,0))</f>
        <v>0.2291 ***</v>
      </c>
      <c r="D21" s="42" t="str">
        <f>_xlfn.CONCAT(FIXED(VLOOKUP($L21,logitme.white!$B:$X,6,0),4)," ",VLOOKUP($L21,logitme.white!$B:$X,20,0))</f>
        <v>0.2568 ***</v>
      </c>
      <c r="E21" s="40" t="str">
        <f>_xlfn.CONCAT(FIXED(VLOOKUP($L21,logitme.white!$B:$X,10,0),4)," ",VLOOKUP($L21,logitme.white!$B:$X,21,0))</f>
        <v>0.2206 ***</v>
      </c>
      <c r="F21" s="15" t="str">
        <f>_xlfn.CONCAT(FIXED(VLOOKUP($L21,logitme.black!$B:$X,2,0),4)," ",VLOOKUP($L21,logitme.black!$B:$X,19,0))</f>
        <v>0.1535 ***</v>
      </c>
      <c r="G21" s="42" t="str">
        <f>_xlfn.CONCAT(FIXED(VLOOKUP($L21,logitme.black!$B:$X,6,0),4)," ",VLOOKUP($L21,logitme.black!$B:$X,20,0))</f>
        <v>0.1291 *</v>
      </c>
      <c r="H21" s="40" t="str">
        <f>_xlfn.CONCAT(FIXED(VLOOKUP($L21,logitme.black!$B:$X,10,0),4)," ",VLOOKUP($L21,logitme.black!$B:$X,21,0))</f>
        <v>0.1868 **</v>
      </c>
      <c r="I21" s="15" t="str">
        <f>_xlfn.CONCAT(FIXED(VLOOKUP($L21,logitme.hispan!$B:$X,2,0),4)," ",VLOOKUP($L21,logitme.hispan!$B:$X,19,0))</f>
        <v xml:space="preserve">0.0228 </v>
      </c>
      <c r="J21" s="42" t="str">
        <f>_xlfn.CONCAT(FIXED(VLOOKUP($L21,logitme.hispan!$B:$X,6,0),4)," ",VLOOKUP($L21,logitme.hispan!$B:$X,20,0))</f>
        <v xml:space="preserve">0.0674 </v>
      </c>
      <c r="K21" s="42" t="str">
        <f>_xlfn.CONCAT(FIXED(VLOOKUP($L21,logitme.hispan!$B:$X,10,0),4)," ",VLOOKUP($L21,logitme.hispan!$B:$X,21,0))</f>
        <v xml:space="preserve">-0.0331 </v>
      </c>
      <c r="L21" s="11" t="s">
        <v>30</v>
      </c>
    </row>
    <row r="22" spans="2:12" x14ac:dyDescent="0.25">
      <c r="B22" s="92"/>
      <c r="C22" s="13" t="str">
        <f>_xlfn.CONCAT("(",FIXED(VLOOKUP($L21,logitme.white!$B:$X,3,0),4),")")</f>
        <v>(0.0375)</v>
      </c>
      <c r="D22" s="27" t="str">
        <f>_xlfn.CONCAT("(",FIXED(VLOOKUP($L21,logitme.white!$B:$X,7,0),4),")")</f>
        <v>(0.0553)</v>
      </c>
      <c r="E22" s="41" t="str">
        <f>_xlfn.CONCAT("(",FIXED(VLOOKUP($L21,logitme.white!$B:$X,11,0),4),")")</f>
        <v>(0.0519)</v>
      </c>
      <c r="F22" s="13" t="str">
        <f>_xlfn.CONCAT("(",FIXED(VLOOKUP($L21,logitme.black!$B:$X,3,0),4),")")</f>
        <v>(0.0409)</v>
      </c>
      <c r="G22" s="27" t="str">
        <f>_xlfn.CONCAT("(",FIXED(VLOOKUP($L21,logitme.black!$B:$X,7,0),4),")")</f>
        <v>(0.0568)</v>
      </c>
      <c r="H22" s="41" t="str">
        <f>_xlfn.CONCAT("(",FIXED(VLOOKUP($L21,logitme.black!$B:$X,11,0),4),")")</f>
        <v>(0.0602)</v>
      </c>
      <c r="I22" s="13" t="str">
        <f>_xlfn.CONCAT("(",FIXED(VLOOKUP($L21,logitme.hispan!$B:$X,3,0),4),")")</f>
        <v>(0.0534)</v>
      </c>
      <c r="J22" s="27" t="str">
        <f>_xlfn.CONCAT("(",FIXED(VLOOKUP($L21,logitme.hispan!$B:$X,7,0),4),")")</f>
        <v>(0.0787)</v>
      </c>
      <c r="K22" s="27" t="str">
        <f>_xlfn.CONCAT("(",FIXED(VLOOKUP($L21,logitme.hispan!$B:$X,11,0),4),")")</f>
        <v>(0.0742)</v>
      </c>
    </row>
    <row r="23" spans="2:12" x14ac:dyDescent="0.25">
      <c r="B23" s="91" t="s">
        <v>97</v>
      </c>
      <c r="C23" s="15" t="str">
        <f>_xlfn.CONCAT(FIXED(VLOOKUP($L23,logitme.white!$B:$X,2,0),4)," ",VLOOKUP($L23,logitme.white!$B:$X,19,0))</f>
        <v>0.1613 **</v>
      </c>
      <c r="D23" s="42" t="str">
        <f>_xlfn.CONCAT(FIXED(VLOOKUP($L23,logitme.white!$B:$X,6,0),4)," ",VLOOKUP($L23,logitme.white!$B:$X,20,0))</f>
        <v>0.1802 *</v>
      </c>
      <c r="E23" s="40" t="str">
        <f>_xlfn.CONCAT(FIXED(VLOOKUP($L23,logitme.white!$B:$X,10,0),4)," ",VLOOKUP($L23,logitme.white!$B:$X,21,0))</f>
        <v>0.1610 *</v>
      </c>
      <c r="F23" s="15" t="str">
        <f>_xlfn.CONCAT(FIXED(VLOOKUP($L23,logitme.black!$B:$X,2,0),4)," ",VLOOKUP($L23,logitme.black!$B:$X,19,0))</f>
        <v>0.2597 **</v>
      </c>
      <c r="G23" s="42" t="str">
        <f>_xlfn.CONCAT(FIXED(VLOOKUP($L23,logitme.black!$B:$X,6,0),4)," ",VLOOKUP($L23,logitme.black!$B:$X,20,0))</f>
        <v>0.3004 **</v>
      </c>
      <c r="H23" s="40" t="str">
        <f>_xlfn.CONCAT(FIXED(VLOOKUP($L23,logitme.black!$B:$X,10,0),4)," ",VLOOKUP($L23,logitme.black!$B:$X,21,0))</f>
        <v xml:space="preserve">0.1815 </v>
      </c>
      <c r="I23" s="15" t="str">
        <f>_xlfn.CONCAT(FIXED(VLOOKUP($L23,logitme.hispan!$B:$X,2,0),4)," ",VLOOKUP($L23,logitme.hispan!$B:$X,19,0))</f>
        <v xml:space="preserve">-0.0582 </v>
      </c>
      <c r="J23" s="42" t="str">
        <f>_xlfn.CONCAT(FIXED(VLOOKUP($L23,logitme.hispan!$B:$X,6,0),4)," ",VLOOKUP($L23,logitme.hispan!$B:$X,20,0))</f>
        <v xml:space="preserve">-0.0153 </v>
      </c>
      <c r="K23" s="42" t="str">
        <f>_xlfn.CONCAT(FIXED(VLOOKUP($L23,logitme.hispan!$B:$X,10,0),4)," ",VLOOKUP($L23,logitme.hispan!$B:$X,21,0))</f>
        <v xml:space="preserve">-0.1266 </v>
      </c>
      <c r="L23" s="11" t="s">
        <v>27</v>
      </c>
    </row>
    <row r="24" spans="2:12" x14ac:dyDescent="0.25">
      <c r="B24" s="92"/>
      <c r="C24" s="13" t="str">
        <f>_xlfn.CONCAT("(",FIXED(VLOOKUP($L23,logitme.white!$B:$X,3,0),4),")")</f>
        <v>(0.0568)</v>
      </c>
      <c r="D24" s="27" t="str">
        <f>_xlfn.CONCAT("(",FIXED(VLOOKUP($L23,logitme.white!$B:$X,7,0),4),")")</f>
        <v>(0.0814)</v>
      </c>
      <c r="E24" s="41" t="str">
        <f>_xlfn.CONCAT("(",FIXED(VLOOKUP($L23,logitme.white!$B:$X,11,0),4),")")</f>
        <v>(0.0814)</v>
      </c>
      <c r="F24" s="13" t="str">
        <f>_xlfn.CONCAT("(",FIXED(VLOOKUP($L23,logitme.black!$B:$X,3,0),4),")")</f>
        <v>(0.0852)</v>
      </c>
      <c r="G24" s="27" t="str">
        <f>_xlfn.CONCAT("(",FIXED(VLOOKUP($L23,logitme.black!$B:$X,7,0),4),")")</f>
        <v>(0.1165)</v>
      </c>
      <c r="H24" s="41" t="str">
        <f>_xlfn.CONCAT("(",FIXED(VLOOKUP($L23,logitme.black!$B:$X,11,0),4),")")</f>
        <v>(0.1297)</v>
      </c>
      <c r="I24" s="13" t="str">
        <f>_xlfn.CONCAT("(",FIXED(VLOOKUP($L23,logitme.hispan!$B:$X,3,0),4),")")</f>
        <v>(0.1049)</v>
      </c>
      <c r="J24" s="27" t="str">
        <f>_xlfn.CONCAT("(",FIXED(VLOOKUP($L23,logitme.hispan!$B:$X,7,0),4),")")</f>
        <v>(0.1361)</v>
      </c>
      <c r="K24" s="27" t="str">
        <f>_xlfn.CONCAT("(",FIXED(VLOOKUP($L23,logitme.hispan!$B:$X,11,0),4),")")</f>
        <v>(0.1805)</v>
      </c>
    </row>
    <row r="25" spans="2:12" x14ac:dyDescent="0.25">
      <c r="B25" s="91" t="s">
        <v>98</v>
      </c>
      <c r="C25" s="15" t="str">
        <f>_xlfn.CONCAT(FIXED(VLOOKUP($L25,logitme.white!$B:$X,2,0),4)," ",VLOOKUP($L25,logitme.white!$B:$X,19,0))</f>
        <v xml:space="preserve">0.0653 </v>
      </c>
      <c r="D25" s="42" t="str">
        <f>_xlfn.CONCAT(FIXED(VLOOKUP($L25,logitme.white!$B:$X,6,0),4)," ",VLOOKUP($L25,logitme.white!$B:$X,20,0))</f>
        <v xml:space="preserve">0.0479 </v>
      </c>
      <c r="E25" s="40" t="str">
        <f>_xlfn.CONCAT(FIXED(VLOOKUP($L25,logitme.white!$B:$X,10,0),4)," ",VLOOKUP($L25,logitme.white!$B:$X,21,0))</f>
        <v xml:space="preserve">0.1053 </v>
      </c>
      <c r="F25" s="15" t="str">
        <f>_xlfn.CONCAT(FIXED(VLOOKUP($L25,logitme.black!$B:$X,2,0),4)," ",VLOOKUP($L25,logitme.black!$B:$X,19,0))</f>
        <v>0.2287 *</v>
      </c>
      <c r="G25" s="42" t="str">
        <f>_xlfn.CONCAT(FIXED(VLOOKUP($L25,logitme.black!$B:$X,6,0),4)," ",VLOOKUP($L25,logitme.black!$B:$X,20,0))</f>
        <v xml:space="preserve">0.1187 </v>
      </c>
      <c r="H25" s="40" t="str">
        <f>_xlfn.CONCAT(FIXED(VLOOKUP($L25,logitme.black!$B:$X,10,0),4)," ",VLOOKUP($L25,logitme.black!$B:$X,21,0))</f>
        <v>0.9226 ***</v>
      </c>
      <c r="I25" s="15" t="str">
        <f>_xlfn.CONCAT(FIXED(VLOOKUP($L25,logitme.hispan!$B:$X,2,0),4)," ",VLOOKUP($L25,logitme.hispan!$B:$X,19,0))</f>
        <v xml:space="preserve">-0.0928 </v>
      </c>
      <c r="J25" s="42" t="str">
        <f>_xlfn.CONCAT(FIXED(VLOOKUP($L25,logitme.hispan!$B:$X,6,0),4)," ",VLOOKUP($L25,logitme.hispan!$B:$X,20,0))</f>
        <v xml:space="preserve">-0.1169 </v>
      </c>
      <c r="K25" s="42" t="str">
        <f>_xlfn.CONCAT(FIXED(VLOOKUP($L25,logitme.hispan!$B:$X,10,0),4)," ",VLOOKUP($L25,logitme.hispan!$B:$X,21,0))</f>
        <v xml:space="preserve">-0.1194 </v>
      </c>
      <c r="L25" s="11" t="s">
        <v>28</v>
      </c>
    </row>
    <row r="26" spans="2:12" x14ac:dyDescent="0.25">
      <c r="B26" s="92"/>
      <c r="C26" s="13" t="str">
        <f>_xlfn.CONCAT("(",FIXED(VLOOKUP($L25,logitme.white!$B:$X,3,0),4),")")</f>
        <v>(0.0755)</v>
      </c>
      <c r="D26" s="27" t="str">
        <f>_xlfn.CONCAT("(",FIXED(VLOOKUP($L25,logitme.white!$B:$X,7,0),4),")")</f>
        <v>(0.1088)</v>
      </c>
      <c r="E26" s="41" t="str">
        <f>_xlfn.CONCAT("(",FIXED(VLOOKUP($L25,logitme.white!$B:$X,11,0),4),")")</f>
        <v>(0.1073)</v>
      </c>
      <c r="F26" s="13" t="str">
        <f>_xlfn.CONCAT("(",FIXED(VLOOKUP($L25,logitme.black!$B:$X,3,0),4),")")</f>
        <v>(0.1135)</v>
      </c>
      <c r="G26" s="27" t="str">
        <f>_xlfn.CONCAT("(",FIXED(VLOOKUP($L25,logitme.black!$B:$X,7,0),4),")")</f>
        <v>(0.1319)</v>
      </c>
      <c r="H26" s="41" t="str">
        <f>_xlfn.CONCAT("(",FIXED(VLOOKUP($L25,logitme.black!$B:$X,11,0),4),")")</f>
        <v>(0.2780)</v>
      </c>
      <c r="I26" s="13" t="str">
        <f>_xlfn.CONCAT("(",FIXED(VLOOKUP($L25,logitme.hispan!$B:$X,3,0),4),")")</f>
        <v>(0.1591)</v>
      </c>
      <c r="J26" s="27" t="str">
        <f>_xlfn.CONCAT("(",FIXED(VLOOKUP($L25,logitme.hispan!$B:$X,7,0),4),")")</f>
        <v>(0.2249)</v>
      </c>
      <c r="K26" s="27" t="str">
        <f>_xlfn.CONCAT("(",FIXED(VLOOKUP($L25,logitme.hispan!$B:$X,11,0),4),")")</f>
        <v>(0.2344)</v>
      </c>
    </row>
    <row r="27" spans="2:12" x14ac:dyDescent="0.25">
      <c r="B27" s="91" t="s">
        <v>31</v>
      </c>
      <c r="C27" s="15" t="str">
        <f>_xlfn.CONCAT(FIXED(VLOOKUP($L27,logitme.white!$B:$X,2,0),4)," ",VLOOKUP($L27,logitme.white!$B:$X,19,0))</f>
        <v>-0.0626 ***</v>
      </c>
      <c r="D27" s="42" t="str">
        <f>_xlfn.CONCAT(FIXED(VLOOKUP($L27,logitme.white!$B:$X,6,0),4)," ",VLOOKUP($L27,logitme.white!$B:$X,20,0))</f>
        <v>-0.0654 ***</v>
      </c>
      <c r="E27" s="40" t="str">
        <f>_xlfn.CONCAT(FIXED(VLOOKUP($L27,logitme.white!$B:$X,10,0),4)," ",VLOOKUP($L27,logitme.white!$B:$X,21,0))</f>
        <v>-0.0645 ***</v>
      </c>
      <c r="F27" s="15" t="str">
        <f>_xlfn.CONCAT(FIXED(VLOOKUP($L27,logitme.black!$B:$X,2,0),4)," ",VLOOKUP($L27,logitme.black!$B:$X,19,0))</f>
        <v>-0.0538 ***</v>
      </c>
      <c r="G27" s="42" t="str">
        <f>_xlfn.CONCAT(FIXED(VLOOKUP($L27,logitme.black!$B:$X,6,0),4)," ",VLOOKUP($L27,logitme.black!$B:$X,20,0))</f>
        <v>-0.0554 ***</v>
      </c>
      <c r="H27" s="40" t="str">
        <f>_xlfn.CONCAT(FIXED(VLOOKUP($L27,logitme.black!$B:$X,10,0),4)," ",VLOOKUP($L27,logitme.black!$B:$X,21,0))</f>
        <v>-0.0535 ***</v>
      </c>
      <c r="I27" s="15" t="str">
        <f>_xlfn.CONCAT(FIXED(VLOOKUP($L27,logitme.hispan!$B:$X,2,0),4)," ",VLOOKUP($L27,logitme.hispan!$B:$X,19,0))</f>
        <v>-0.0601 ***</v>
      </c>
      <c r="J27" s="42" t="str">
        <f>_xlfn.CONCAT(FIXED(VLOOKUP($L27,logitme.hispan!$B:$X,6,0),4)," ",VLOOKUP($L27,logitme.hispan!$B:$X,20,0))</f>
        <v>-0.0527 ***</v>
      </c>
      <c r="K27" s="42" t="str">
        <f>_xlfn.CONCAT(FIXED(VLOOKUP($L27,logitme.hispan!$B:$X,10,0),4)," ",VLOOKUP($L27,logitme.hispan!$B:$X,21,0))</f>
        <v>-0.0676 ***</v>
      </c>
      <c r="L27" s="11" t="s">
        <v>31</v>
      </c>
    </row>
    <row r="28" spans="2:12" x14ac:dyDescent="0.25">
      <c r="B28" s="92"/>
      <c r="C28" s="13" t="str">
        <f>_xlfn.CONCAT("(",FIXED(VLOOKUP($L27,logitme.white!$B:$X,3,0),4),")")</f>
        <v>(0.0053)</v>
      </c>
      <c r="D28" s="27" t="str">
        <f>_xlfn.CONCAT("(",FIXED(VLOOKUP($L27,logitme.white!$B:$X,7,0),4),")")</f>
        <v>(0.0076)</v>
      </c>
      <c r="E28" s="41" t="str">
        <f>_xlfn.CONCAT("(",FIXED(VLOOKUP($L27,logitme.white!$B:$X,11,0),4),")")</f>
        <v>(0.0075)</v>
      </c>
      <c r="F28" s="13" t="str">
        <f>_xlfn.CONCAT("(",FIXED(VLOOKUP($L27,logitme.black!$B:$X,3,0),4),")")</f>
        <v>(0.0050)</v>
      </c>
      <c r="G28" s="27" t="str">
        <f>_xlfn.CONCAT("(",FIXED(VLOOKUP($L27,logitme.black!$B:$X,7,0),4),")")</f>
        <v>(0.0072)</v>
      </c>
      <c r="H28" s="41" t="str">
        <f>_xlfn.CONCAT("(",FIXED(VLOOKUP($L27,logitme.black!$B:$X,11,0),4),")")</f>
        <v>(0.0072)</v>
      </c>
      <c r="I28" s="13" t="str">
        <f>_xlfn.CONCAT("(",FIXED(VLOOKUP($L27,logitme.hispan!$B:$X,3,0),4),")")</f>
        <v>(0.0080)</v>
      </c>
      <c r="J28" s="27" t="str">
        <f>_xlfn.CONCAT("(",FIXED(VLOOKUP($L27,logitme.hispan!$B:$X,7,0),4),")")</f>
        <v>(0.0113)</v>
      </c>
      <c r="K28" s="27" t="str">
        <f>_xlfn.CONCAT("(",FIXED(VLOOKUP($L27,logitme.hispan!$B:$X,11,0),4),")")</f>
        <v>(0.0115)</v>
      </c>
    </row>
    <row r="29" spans="2:12" x14ac:dyDescent="0.25">
      <c r="B29" s="9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0.0038 ***</v>
      </c>
      <c r="F29" s="15" t="str">
        <f>_xlfn.CONCAT(FIXED(VLOOKUP($L29,logitme.black!$B:$X,2,0),4)," ",VLOOKUP($L29,logitme.black!$B:$X,19,0))</f>
        <v>0.0047 ***</v>
      </c>
      <c r="G29" s="42" t="str">
        <f>_xlfn.CONCAT(FIXED(VLOOKUP($L29,logitme.black!$B:$X,6,0),4)," ",VLOOKUP($L29,logitme.black!$B:$X,20,0))</f>
        <v>0.0044 ***</v>
      </c>
      <c r="H29" s="40" t="str">
        <f>_xlfn.CONCAT(FIXED(VLOOKUP($L29,logitme.black!$B:$X,10,0),4)," ",VLOOKUP($L29,logitme.black!$B:$X,21,0))</f>
        <v>0.0046 ***</v>
      </c>
      <c r="I29" s="15" t="str">
        <f>_xlfn.CONCAT(FIXED(VLOOKUP($L29,logitme.hispan!$B:$X,2,0),4)," ",VLOOKUP($L29,logitme.hispan!$B:$X,19,0))</f>
        <v>0.0048 ***</v>
      </c>
      <c r="J29" s="42" t="str">
        <f>_xlfn.CONCAT(FIXED(VLOOKUP($L29,logitme.hispan!$B:$X,6,0),4)," ",VLOOKUP($L29,logitme.hispan!$B:$X,20,0))</f>
        <v>0.0060 ***</v>
      </c>
      <c r="K29" s="42" t="str">
        <f>_xlfn.CONCAT(FIXED(VLOOKUP($L29,logitme.hispan!$B:$X,10,0),4)," ",VLOOKUP($L29,logitme.hispan!$B:$X,21,0))</f>
        <v>0.0044 ***</v>
      </c>
      <c r="L29" s="11" t="s">
        <v>34</v>
      </c>
    </row>
    <row r="30" spans="2:12" x14ac:dyDescent="0.25">
      <c r="B30" s="92"/>
      <c r="C30" s="13" t="str">
        <f>_xlfn.CONCAT("(",FIXED(VLOOKUP($L29,logitme.white!$B:$X,3,0),4),")")</f>
        <v>(0.0006)</v>
      </c>
      <c r="D30" s="27" t="str">
        <f>_xlfn.CONCAT("(",FIXED(VLOOKUP($L29,logitme.white!$B:$X,7,0),4),")")</f>
        <v>(0.0009)</v>
      </c>
      <c r="E30" s="41" t="str">
        <f>_xlfn.CONCAT("(",FIXED(VLOOKUP($L29,logitme.white!$B:$X,11,0),4),")")</f>
        <v>(0.0007)</v>
      </c>
      <c r="F30" s="13" t="str">
        <f>_xlfn.CONCAT("(",FIXED(VLOOKUP($L29,logitme.black!$B:$X,3,0),4),")")</f>
        <v>(0.0008)</v>
      </c>
      <c r="G30" s="27" t="str">
        <f>_xlfn.CONCAT("(",FIXED(VLOOKUP($L29,logitme.black!$B:$X,7,0),4),")")</f>
        <v>(0.0011)</v>
      </c>
      <c r="H30" s="41" t="str">
        <f>_xlfn.CONCAT("(",FIXED(VLOOKUP($L29,logitme.black!$B:$X,11,0),4),")")</f>
        <v>(0.0012)</v>
      </c>
      <c r="I30" s="13" t="str">
        <f>_xlfn.CONCAT("(",FIXED(VLOOKUP($L29,logitme.hispan!$B:$X,3,0),4),")")</f>
        <v>(0.0009)</v>
      </c>
      <c r="J30" s="27" t="str">
        <f>_xlfn.CONCAT("(",FIXED(VLOOKUP($L29,logitme.hispan!$B:$X,7,0),4),")")</f>
        <v>(0.0014)</v>
      </c>
      <c r="K30" s="27" t="str">
        <f>_xlfn.CONCAT("(",FIXED(VLOOKUP($L29,logitme.hispan!$B:$X,11,0),4),")")</f>
        <v>(0.0012)</v>
      </c>
    </row>
    <row r="31" spans="2:12" x14ac:dyDescent="0.25">
      <c r="B31" s="91" t="s">
        <v>99</v>
      </c>
      <c r="C31" s="15" t="str">
        <f>_xlfn.CONCAT(FIXED(VLOOKUP($L31,logitme.white!$B:$X,2,0),4)," ",VLOOKUP($L31,logitme.white!$B:$X,19,0))</f>
        <v>-0.0003 ^</v>
      </c>
      <c r="D31" s="42" t="str">
        <f>_xlfn.CONCAT(FIXED(VLOOKUP($L31,logitme.white!$B:$X,6,0),4)," ",VLOOKUP($L31,logitme.white!$B:$X,20,0))</f>
        <v xml:space="preserve">-0.0003 </v>
      </c>
      <c r="E31" s="40" t="str">
        <f>_xlfn.CONCAT(FIXED(VLOOKUP($L31,logitme.white!$B:$X,10,0),4)," ",VLOOKUP($L31,logitme.white!$B:$X,21,0))</f>
        <v>-0.0004 ^</v>
      </c>
      <c r="F31" s="15" t="str">
        <f>_xlfn.CONCAT(FIXED(VLOOKUP($L31,logitme.black!$B:$X,2,0),4)," ",VLOOKUP($L31,logitme.black!$B:$X,19,0))</f>
        <v xml:space="preserve">-0.0002 </v>
      </c>
      <c r="G31" s="42" t="str">
        <f>_xlfn.CONCAT(FIXED(VLOOKUP($L31,logitme.black!$B:$X,6,0),4)," ",VLOOKUP($L31,logitme.black!$B:$X,20,0))</f>
        <v xml:space="preserve">-0.0003 </v>
      </c>
      <c r="H31" s="40" t="str">
        <f>_xlfn.CONCAT(FIXED(VLOOKUP($L31,logitme.black!$B:$X,10,0),4)," ",VLOOKUP($L31,logitme.black!$B:$X,21,0))</f>
        <v xml:space="preserve">0.0000 </v>
      </c>
      <c r="I31" s="15" t="str">
        <f>_xlfn.CONCAT(FIXED(VLOOKUP($L31,logitme.hispan!$B:$X,2,0),4)," ",VLOOKUP($L31,logitme.hispan!$B:$X,19,0))</f>
        <v>-0.0006 *</v>
      </c>
      <c r="J31" s="42" t="str">
        <f>_xlfn.CONCAT(FIXED(VLOOKUP($L31,logitme.hispan!$B:$X,6,0),4)," ",VLOOKUP($L31,logitme.hispan!$B:$X,20,0))</f>
        <v>-0.0009 ^</v>
      </c>
      <c r="K31" s="42" t="str">
        <f>_xlfn.CONCAT(FIXED(VLOOKUP($L31,logitme.hispan!$B:$X,10,0),4)," ",VLOOKUP($L31,logitme.hispan!$B:$X,21,0))</f>
        <v xml:space="preserve">-0.0003 </v>
      </c>
      <c r="L31" s="11" t="s">
        <v>35</v>
      </c>
    </row>
    <row r="32" spans="2:12" x14ac:dyDescent="0.25">
      <c r="B32" s="92"/>
      <c r="C32" s="13" t="str">
        <f>_xlfn.CONCAT("(",FIXED(VLOOKUP($L31,logitme.white!$B:$X,3,0),4),")")</f>
        <v>(0.0002)</v>
      </c>
      <c r="D32" s="27" t="str">
        <f>_xlfn.CONCAT("(",FIXED(VLOOKUP($L31,logitme.white!$B:$X,7,0),4),")")</f>
        <v>(0.0003)</v>
      </c>
      <c r="E32" s="41" t="str">
        <f>_xlfn.CONCAT("(",FIXED(VLOOKUP($L31,logitme.white!$B:$X,11,0),4),")")</f>
        <v>(0.0002)</v>
      </c>
      <c r="F32" s="13" t="str">
        <f>_xlfn.CONCAT("(",FIXED(VLOOKUP($L31,logitme.black!$B:$X,3,0),4),")")</f>
        <v>(0.0002)</v>
      </c>
      <c r="G32" s="27" t="str">
        <f>_xlfn.CONCAT("(",FIXED(VLOOKUP($L31,logitme.black!$B:$X,7,0),4),")")</f>
        <v>(0.0004)</v>
      </c>
      <c r="H32" s="41" t="str">
        <f>_xlfn.CONCAT("(",FIXED(VLOOKUP($L31,logitme.black!$B:$X,11,0),4),")")</f>
        <v>(0.0003)</v>
      </c>
      <c r="I32" s="13" t="str">
        <f>_xlfn.CONCAT("(",FIXED(VLOOKUP($L31,logitme.hispan!$B:$X,3,0),4),")")</f>
        <v>(0.0003)</v>
      </c>
      <c r="J32" s="27" t="str">
        <f>_xlfn.CONCAT("(",FIXED(VLOOKUP($L31,logitme.hispan!$B:$X,7,0),4),")")</f>
        <v>(0.0005)</v>
      </c>
      <c r="K32" s="27" t="str">
        <f>_xlfn.CONCAT("(",FIXED(VLOOKUP($L31,logitme.hispan!$B:$X,11,0),4),")")</f>
        <v>(0.0004)</v>
      </c>
    </row>
    <row r="33" spans="2:12" x14ac:dyDescent="0.25">
      <c r="B33" s="91" t="s">
        <v>100</v>
      </c>
      <c r="C33" s="15" t="str">
        <f>_xlfn.CONCAT(FIXED(VLOOKUP($L33,logitme.white!$B:$X,2,0),4)," ",VLOOKUP($L33,logitme.white!$B:$X,19,0))</f>
        <v>0.0005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0.0002 </v>
      </c>
      <c r="H33" s="40" t="str">
        <f>_xlfn.CONCAT(FIXED(VLOOKUP($L33,logitme.black!$B:$X,10,0),4)," ",VLOOKUP($L33,logitme.black!$B:$X,21,0))</f>
        <v>0.0003 ^</v>
      </c>
      <c r="I33" s="15" t="str">
        <f>_xlfn.CONCAT(FIXED(VLOOKUP($L33,logitme.hispan!$B:$X,2,0),4)," ",VLOOKUP($L33,logitme.hispan!$B:$X,19,0))</f>
        <v>0.0006 **</v>
      </c>
      <c r="J33" s="42" t="str">
        <f>_xlfn.CONCAT(FIXED(VLOOKUP($L33,logitme.hispan!$B:$X,6,0),4)," ",VLOOKUP($L33,logitme.hispan!$B:$X,20,0))</f>
        <v xml:space="preserve">0.0004 </v>
      </c>
      <c r="K33" s="42" t="str">
        <f>_xlfn.CONCAT(FIXED(VLOOKUP($L33,logitme.hispan!$B:$X,10,0),4)," ",VLOOKUP($L33,logitme.hispan!$B:$X,21,0))</f>
        <v>0.0007 **</v>
      </c>
      <c r="L33" s="11" t="s">
        <v>36</v>
      </c>
    </row>
    <row r="34" spans="2:12" x14ac:dyDescent="0.25">
      <c r="B34" s="9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(0.0002)</v>
      </c>
    </row>
    <row r="35" spans="2:12" x14ac:dyDescent="0.25">
      <c r="B35" s="91" t="s">
        <v>101</v>
      </c>
      <c r="C35" s="15" t="str">
        <f>_xlfn.CONCAT(FIXED(VLOOKUP($L35,logitme.white!$B:$X,2,0),4)," ",VLOOKUP($L35,logitme.white!$B:$X,19,0))</f>
        <v>-0.0458 ^</v>
      </c>
      <c r="D35" s="42" t="str">
        <f>_xlfn.CONCAT(FIXED(VLOOKUP($L35,logitme.white!$B:$X,6,0),4)," ",VLOOKUP($L35,logitme.white!$B:$X,20,0))</f>
        <v>-0.0713 ^</v>
      </c>
      <c r="E35" s="40" t="str">
        <f>_xlfn.CONCAT(FIXED(VLOOKUP($L35,logitme.white!$B:$X,10,0),4)," ",VLOOKUP($L35,logitme.white!$B:$X,21,0))</f>
        <v xml:space="preserve">-0.0247 </v>
      </c>
      <c r="F35" s="15" t="str">
        <f>_xlfn.CONCAT(FIXED(VLOOKUP($L35,logitme.black!$B:$X,2,0),4)," ",VLOOKUP($L35,logitme.black!$B:$X,19,0))</f>
        <v xml:space="preserve">0.0066 </v>
      </c>
      <c r="G35" s="42" t="str">
        <f>_xlfn.CONCAT(FIXED(VLOOKUP($L35,logitme.black!$B:$X,6,0),4)," ",VLOOKUP($L35,logitme.black!$B:$X,20,0))</f>
        <v xml:space="preserve">0.0238 </v>
      </c>
      <c r="H35" s="40" t="str">
        <f>_xlfn.CONCAT(FIXED(VLOOKUP($L35,logitme.black!$B:$X,10,0),4)," ",VLOOKUP($L35,logitme.black!$B:$X,21,0))</f>
        <v xml:space="preserve">-0.0088 </v>
      </c>
      <c r="I35" s="15" t="str">
        <f>_xlfn.CONCAT(FIXED(VLOOKUP($L35,logitme.hispan!$B:$X,2,0),4)," ",VLOOKUP($L35,logitme.hispan!$B:$X,19,0))</f>
        <v xml:space="preserve">-0.0519 </v>
      </c>
      <c r="J35" s="42" t="str">
        <f>_xlfn.CONCAT(FIXED(VLOOKUP($L35,logitme.hispan!$B:$X,6,0),4)," ",VLOOKUP($L35,logitme.hispan!$B:$X,20,0))</f>
        <v xml:space="preserve">-0.0398 </v>
      </c>
      <c r="K35" s="42" t="str">
        <f>_xlfn.CONCAT(FIXED(VLOOKUP($L35,logitme.hispan!$B:$X,10,0),4)," ",VLOOKUP($L35,logitme.hispan!$B:$X,21,0))</f>
        <v xml:space="preserve">-0.0684 </v>
      </c>
      <c r="L35" s="11" t="s">
        <v>37</v>
      </c>
    </row>
    <row r="36" spans="2:12" x14ac:dyDescent="0.25">
      <c r="B36" s="92"/>
      <c r="C36" s="13" t="str">
        <f>_xlfn.CONCAT("(",FIXED(VLOOKUP($L35,logitme.white!$B:$X,3,0),4),")")</f>
        <v>(0.0257)</v>
      </c>
      <c r="D36" s="27" t="str">
        <f>_xlfn.CONCAT("(",FIXED(VLOOKUP($L35,logitme.white!$B:$X,7,0),4),")")</f>
        <v>(0.0375)</v>
      </c>
      <c r="E36" s="41" t="str">
        <f>_xlfn.CONCAT("(",FIXED(VLOOKUP($L35,logitme.white!$B:$X,11,0),4),")")</f>
        <v>(0.0358)</v>
      </c>
      <c r="F36" s="13" t="str">
        <f>_xlfn.CONCAT("(",FIXED(VLOOKUP($L35,logitme.black!$B:$X,3,0),4),")")</f>
        <v>(0.0284)</v>
      </c>
      <c r="G36" s="27" t="str">
        <f>_xlfn.CONCAT("(",FIXED(VLOOKUP($L35,logitme.black!$B:$X,7,0),4),")")</f>
        <v>(0.0394)</v>
      </c>
      <c r="H36" s="41" t="str">
        <f>_xlfn.CONCAT("(",FIXED(VLOOKUP($L35,logitme.black!$B:$X,11,0),4),")")</f>
        <v>(0.0419)</v>
      </c>
      <c r="I36" s="13" t="str">
        <f>_xlfn.CONCAT("(",FIXED(VLOOKUP($L35,logitme.hispan!$B:$X,3,0),4),")")</f>
        <v>(0.0385)</v>
      </c>
      <c r="J36" s="27" t="str">
        <f>_xlfn.CONCAT("(",FIXED(VLOOKUP($L35,logitme.hispan!$B:$X,7,0),4),")")</f>
        <v>(0.0558)</v>
      </c>
      <c r="K36" s="27" t="str">
        <f>_xlfn.CONCAT("(",FIXED(VLOOKUP($L35,logitme.hispan!$B:$X,11,0),4),")")</f>
        <v>(0.0549)</v>
      </c>
    </row>
    <row r="37" spans="2:12" x14ac:dyDescent="0.25">
      <c r="B37" s="91" t="s">
        <v>102</v>
      </c>
      <c r="C37" s="15" t="str">
        <f>_xlfn.CONCAT(FIXED(VLOOKUP($L37,logitme.white!$B:$X,2,0),4)," ",VLOOKUP($L37,logitme.white!$B:$X,19,0))</f>
        <v>-0.0735 ^</v>
      </c>
      <c r="D37" s="42" t="str">
        <f>_xlfn.CONCAT(FIXED(VLOOKUP($L37,logitme.white!$B:$X,6,0),4)," ",VLOOKUP($L37,logitme.white!$B:$X,20,0))</f>
        <v xml:space="preserve">-0.0870 </v>
      </c>
      <c r="E37" s="40" t="str">
        <f>_xlfn.CONCAT(FIXED(VLOOKUP($L37,logitme.white!$B:$X,10,0),4)," ",VLOOKUP($L37,logitme.white!$B:$X,21,0))</f>
        <v xml:space="preserve">-0.0657 </v>
      </c>
      <c r="F37" s="15" t="str">
        <f>_xlfn.CONCAT(FIXED(VLOOKUP($L37,logitme.black!$B:$X,2,0),4)," ",VLOOKUP($L37,logitme.black!$B:$X,19,0))</f>
        <v xml:space="preserve">0.0289 </v>
      </c>
      <c r="G37" s="42" t="str">
        <f>_xlfn.CONCAT(FIXED(VLOOKUP($L37,logitme.black!$B:$X,6,0),4)," ",VLOOKUP($L37,logitme.black!$B:$X,20,0))</f>
        <v>0.1427 **</v>
      </c>
      <c r="H37" s="40" t="str">
        <f>_xlfn.CONCAT(FIXED(VLOOKUP($L37,logitme.black!$B:$X,10,0),4)," ",VLOOKUP($L37,logitme.black!$B:$X,21,0))</f>
        <v>-0.0982 ^</v>
      </c>
      <c r="I37" s="15" t="str">
        <f>_xlfn.CONCAT(FIXED(VLOOKUP($L37,logitme.hispan!$B:$X,2,0),4)," ",VLOOKUP($L37,logitme.hispan!$B:$X,19,0))</f>
        <v xml:space="preserve">-0.0714 </v>
      </c>
      <c r="J37" s="42" t="str">
        <f>_xlfn.CONCAT(FIXED(VLOOKUP($L37,logitme.hispan!$B:$X,6,0),4)," ",VLOOKUP($L37,logitme.hispan!$B:$X,20,0))</f>
        <v xml:space="preserve">0.0124 </v>
      </c>
      <c r="K37" s="42" t="str">
        <f>_xlfn.CONCAT(FIXED(VLOOKUP($L37,logitme.hispan!$B:$X,10,0),4)," ",VLOOKUP($L37,logitme.hispan!$B:$X,21,0))</f>
        <v>-0.1355 ^</v>
      </c>
      <c r="L37" s="11" t="s">
        <v>38</v>
      </c>
    </row>
    <row r="38" spans="2:12" x14ac:dyDescent="0.25">
      <c r="B38" s="92"/>
      <c r="C38" s="13" t="str">
        <f>_xlfn.CONCAT("(",FIXED(VLOOKUP($L37,logitme.white!$B:$X,3,0),4),")")</f>
        <v>(0.0395)</v>
      </c>
      <c r="D38" s="27" t="str">
        <f>_xlfn.CONCAT("(",FIXED(VLOOKUP($L37,logitme.white!$B:$X,7,0),4),")")</f>
        <v>(0.0563)</v>
      </c>
      <c r="E38" s="41" t="str">
        <f>_xlfn.CONCAT("(",FIXED(VLOOKUP($L37,logitme.white!$B:$X,11,0),4),")")</f>
        <v>(0.0561)</v>
      </c>
      <c r="F38" s="13" t="str">
        <f>_xlfn.CONCAT("(",FIXED(VLOOKUP($L37,logitme.black!$B:$X,3,0),4),")")</f>
        <v>(0.0397)</v>
      </c>
      <c r="G38" s="27" t="str">
        <f>_xlfn.CONCAT("(",FIXED(VLOOKUP($L37,logitme.black!$B:$X,7,0),4),")")</f>
        <v>(0.0549)</v>
      </c>
      <c r="H38" s="41" t="str">
        <f>_xlfn.CONCAT("(",FIXED(VLOOKUP($L37,logitme.black!$B:$X,11,0),4),")")</f>
        <v>(0.0593)</v>
      </c>
      <c r="I38" s="13" t="str">
        <f>_xlfn.CONCAT("(",FIXED(VLOOKUP($L37,logitme.hispan!$B:$X,3,0),4),")")</f>
        <v>(0.0558)</v>
      </c>
      <c r="J38" s="27" t="str">
        <f>_xlfn.CONCAT("(",FIXED(VLOOKUP($L37,logitme.hispan!$B:$X,7,0),4),")")</f>
        <v>(0.0804)</v>
      </c>
      <c r="K38" s="27" t="str">
        <f>_xlfn.CONCAT("(",FIXED(VLOOKUP($L37,logitme.hispan!$B:$X,11,0),4),")")</f>
        <v>(0.0793)</v>
      </c>
    </row>
    <row r="39" spans="2:12" x14ac:dyDescent="0.25">
      <c r="B39" s="91" t="s">
        <v>126</v>
      </c>
      <c r="C39" s="15" t="str">
        <f>_xlfn.CONCAT(FIXED(VLOOKUP($L39,logitme.white!$B:$X,2,0),4)," ",VLOOKUP($L39,logitme.white!$B:$X,19,0))</f>
        <v>-0.0973 **</v>
      </c>
      <c r="D39" s="42" t="str">
        <f>_xlfn.CONCAT(FIXED(VLOOKUP($L39,logitme.white!$B:$X,6,0),4)," ",VLOOKUP($L39,logitme.white!$B:$X,20,0))</f>
        <v xml:space="preserve">-0.0268 </v>
      </c>
      <c r="E39" s="40" t="str">
        <f>_xlfn.CONCAT(FIXED(VLOOKUP($L39,logitme.white!$B:$X,10,0),4)," ",VLOOKUP($L39,logitme.white!$B:$X,21,0))</f>
        <v>-0.1701 ***</v>
      </c>
      <c r="F39" s="15" t="str">
        <f>_xlfn.CONCAT(FIXED(VLOOKUP($L39,logitme.black!$B:$X,2,0),4)," ",VLOOKUP($L39,logitme.black!$B:$X,19,0))</f>
        <v>-0.1843 **</v>
      </c>
      <c r="G39" s="42" t="str">
        <f>_xlfn.CONCAT(FIXED(VLOOKUP($L39,logitme.black!$B:$X,6,0),4)," ",VLOOKUP($L39,logitme.black!$B:$X,20,0))</f>
        <v xml:space="preserve">-0.0896 </v>
      </c>
      <c r="H39" s="40" t="str">
        <f>_xlfn.CONCAT(FIXED(VLOOKUP($L39,logitme.black!$B:$X,10,0),4)," ",VLOOKUP($L39,logitme.black!$B:$X,21,0))</f>
        <v>-0.2447 *</v>
      </c>
      <c r="I39" s="15" t="str">
        <f>_xlfn.CONCAT(FIXED(VLOOKUP($L39,logitme.hispan!$B:$X,2,0),4)," ",VLOOKUP($L39,logitme.hispan!$B:$X,19,0))</f>
        <v xml:space="preserve">-0.0263 </v>
      </c>
      <c r="J39" s="42" t="str">
        <f>_xlfn.CONCAT(FIXED(VLOOKUP($L39,logitme.hispan!$B:$X,6,0),4)," ",VLOOKUP($L39,logitme.hispan!$B:$X,20,0))</f>
        <v xml:space="preserve">0.1496 </v>
      </c>
      <c r="K39" s="42" t="str">
        <f>_xlfn.CONCAT(FIXED(VLOOKUP($L39,logitme.hispan!$B:$X,10,0),4)," ",VLOOKUP($L39,logitme.hispan!$B:$X,21,0))</f>
        <v xml:space="preserve">-0.1455 </v>
      </c>
      <c r="L39" s="11" t="s">
        <v>39</v>
      </c>
    </row>
    <row r="40" spans="2:12" x14ac:dyDescent="0.25">
      <c r="B40" s="92"/>
      <c r="C40" s="13" t="str">
        <f>_xlfn.CONCAT("(",FIXED(VLOOKUP($L39,logitme.white!$B:$X,3,0),4),")")</f>
        <v>(0.0369)</v>
      </c>
      <c r="D40" s="27" t="str">
        <f>_xlfn.CONCAT("(",FIXED(VLOOKUP($L39,logitme.white!$B:$X,7,0),4),")")</f>
        <v>(0.0550)</v>
      </c>
      <c r="E40" s="41" t="str">
        <f>_xlfn.CONCAT("(",FIXED(VLOOKUP($L39,logitme.white!$B:$X,11,0),4),")")</f>
        <v>(0.0502)</v>
      </c>
      <c r="F40" s="13" t="str">
        <f>_xlfn.CONCAT("(",FIXED(VLOOKUP($L39,logitme.black!$B:$X,3,0),4),")")</f>
        <v>(0.0705)</v>
      </c>
      <c r="G40" s="27" t="str">
        <f>_xlfn.CONCAT("(",FIXED(VLOOKUP($L39,logitme.black!$B:$X,7,0),4),")")</f>
        <v>(0.1056)</v>
      </c>
      <c r="H40" s="41" t="str">
        <f>_xlfn.CONCAT("(",FIXED(VLOOKUP($L39,logitme.black!$B:$X,11,0),4),")")</f>
        <v>(0.0961)</v>
      </c>
      <c r="I40" s="13" t="str">
        <f>_xlfn.CONCAT("(",FIXED(VLOOKUP($L39,logitme.hispan!$B:$X,3,0),4),")")</f>
        <v>(0.0740)</v>
      </c>
      <c r="J40" s="27" t="str">
        <f>_xlfn.CONCAT("(",FIXED(VLOOKUP($L39,logitme.hispan!$B:$X,7,0),4),")")</f>
        <v>(0.1105)</v>
      </c>
      <c r="K40" s="27" t="str">
        <f>_xlfn.CONCAT("(",FIXED(VLOOKUP($L39,logitme.hispan!$B:$X,11,0),4),")")</f>
        <v>(0.1011)</v>
      </c>
    </row>
    <row r="41" spans="2:12" x14ac:dyDescent="0.25">
      <c r="B41" s="91" t="s">
        <v>125</v>
      </c>
      <c r="C41" s="15" t="str">
        <f>_xlfn.CONCAT(FIXED(VLOOKUP($L41,logitme.white!$B:$X,2,0),4)," ",VLOOKUP($L41,logitme.white!$B:$X,19,0))</f>
        <v>-0.1868 ***</v>
      </c>
      <c r="D41" s="42" t="str">
        <f>_xlfn.CONCAT(FIXED(VLOOKUP($L41,logitme.white!$B:$X,6,0),4)," ",VLOOKUP($L41,logitme.white!$B:$X,20,0))</f>
        <v>-0.2108 **</v>
      </c>
      <c r="E41" s="40" t="str">
        <f>_xlfn.CONCAT(FIXED(VLOOKUP($L41,logitme.white!$B:$X,10,0),4)," ",VLOOKUP($L41,logitme.white!$B:$X,21,0))</f>
        <v>-0.1832 **</v>
      </c>
      <c r="F41" s="15" t="str">
        <f>_xlfn.CONCAT(FIXED(VLOOKUP($L41,logitme.black!$B:$X,2,0),4)," ",VLOOKUP($L41,logitme.black!$B:$X,19,0))</f>
        <v>-0.3729 ***</v>
      </c>
      <c r="G41" s="42" t="str">
        <f>_xlfn.CONCAT(FIXED(VLOOKUP($L41,logitme.black!$B:$X,6,0),4)," ",VLOOKUP($L41,logitme.black!$B:$X,20,0))</f>
        <v>-0.2451 *</v>
      </c>
      <c r="H41" s="40" t="str">
        <f>_xlfn.CONCAT(FIXED(VLOOKUP($L41,logitme.black!$B:$X,10,0),4)," ",VLOOKUP($L41,logitme.black!$B:$X,21,0))</f>
        <v>-0.4655 ***</v>
      </c>
      <c r="I41" s="15" t="str">
        <f>_xlfn.CONCAT(FIXED(VLOOKUP($L41,logitme.hispan!$B:$X,2,0),4)," ",VLOOKUP($L41,logitme.hispan!$B:$X,19,0))</f>
        <v>-0.3028 ***</v>
      </c>
      <c r="J41" s="42" t="str">
        <f>_xlfn.CONCAT(FIXED(VLOOKUP($L41,logitme.hispan!$B:$X,6,0),4)," ",VLOOKUP($L41,logitme.hispan!$B:$X,20,0))</f>
        <v>-0.2825 ***</v>
      </c>
      <c r="K41" s="42" t="str">
        <f>_xlfn.CONCAT(FIXED(VLOOKUP($L41,logitme.hispan!$B:$X,10,0),4)," ",VLOOKUP($L41,logitme.hispan!$B:$X,21,0))</f>
        <v>-0.3072 ***</v>
      </c>
      <c r="L41" s="11" t="s">
        <v>40</v>
      </c>
    </row>
    <row r="42" spans="2:12" x14ac:dyDescent="0.25">
      <c r="B42" s="92"/>
      <c r="C42" s="13" t="str">
        <f>_xlfn.CONCAT("(",FIXED(VLOOKUP($L41,logitme.white!$B:$X,3,0),4),")")</f>
        <v>(0.0422)</v>
      </c>
      <c r="D42" s="27" t="str">
        <f>_xlfn.CONCAT("(",FIXED(VLOOKUP($L41,logitme.white!$B:$X,7,0),4),")")</f>
        <v>(0.0645)</v>
      </c>
      <c r="E42" s="41" t="str">
        <f>_xlfn.CONCAT("(",FIXED(VLOOKUP($L41,logitme.white!$B:$X,11,0),4),")")</f>
        <v>(0.0565)</v>
      </c>
      <c r="F42" s="13" t="str">
        <f>_xlfn.CONCAT("(",FIXED(VLOOKUP($L41,logitme.black!$B:$X,3,0),4),")")</f>
        <v>(0.0739)</v>
      </c>
      <c r="G42" s="27" t="str">
        <f>_xlfn.CONCAT("(",FIXED(VLOOKUP($L41,logitme.black!$B:$X,7,0),4),")")</f>
        <v>(0.1088)</v>
      </c>
      <c r="H42" s="41" t="str">
        <f>_xlfn.CONCAT("(",FIXED(VLOOKUP($L41,logitme.black!$B:$X,11,0),4),")")</f>
        <v>(0.1025)</v>
      </c>
      <c r="I42" s="13" t="str">
        <f>_xlfn.CONCAT("(",FIXED(VLOOKUP($L41,logitme.hispan!$B:$X,3,0),4),")")</f>
        <v>(0.0590)</v>
      </c>
      <c r="J42" s="27" t="str">
        <f>_xlfn.CONCAT("(",FIXED(VLOOKUP($L41,logitme.hispan!$B:$X,7,0),4),")")</f>
        <v>(0.0857)</v>
      </c>
      <c r="K42" s="27" t="str">
        <f>_xlfn.CONCAT("(",FIXED(VLOOKUP($L41,logitme.hispan!$B:$X,11,0),4),")")</f>
        <v>(0.0826)</v>
      </c>
    </row>
    <row r="43" spans="2:12" x14ac:dyDescent="0.25">
      <c r="B43" s="91" t="s">
        <v>103</v>
      </c>
      <c r="C43" s="15" t="str">
        <f>_xlfn.CONCAT(FIXED(VLOOKUP($L43,logitme.white!$B:$X,2,0),4)," ",VLOOKUP($L43,logitme.white!$B:$X,19,0))</f>
        <v>-0.1599 ***</v>
      </c>
      <c r="D43" s="42" t="str">
        <f>_xlfn.CONCAT(FIXED(VLOOKUP($L43,logitme.white!$B:$X,6,0),4)," ",VLOOKUP($L43,logitme.white!$B:$X,20,0))</f>
        <v>-0.1207 *</v>
      </c>
      <c r="E43" s="40" t="str">
        <f>_xlfn.CONCAT(FIXED(VLOOKUP($L43,logitme.white!$B:$X,10,0),4)," ",VLOOKUP($L43,logitme.white!$B:$X,21,0))</f>
        <v>-0.2145 ***</v>
      </c>
      <c r="F43" s="15" t="str">
        <f>_xlfn.CONCAT(FIXED(VLOOKUP($L43,logitme.black!$B:$X,2,0),4)," ",VLOOKUP($L43,logitme.black!$B:$X,19,0))</f>
        <v>-0.1675 **</v>
      </c>
      <c r="G43" s="42" t="str">
        <f>_xlfn.CONCAT(FIXED(VLOOKUP($L43,logitme.black!$B:$X,6,0),4)," ",VLOOKUP($L43,logitme.black!$B:$X,20,0))</f>
        <v xml:space="preserve">-0.0778 </v>
      </c>
      <c r="H43" s="40" t="str">
        <f>_xlfn.CONCAT(FIXED(VLOOKUP($L43,logitme.black!$B:$X,10,0),4)," ",VLOOKUP($L43,logitme.black!$B:$X,21,0))</f>
        <v>-0.2250 **</v>
      </c>
      <c r="I43" s="15" t="str">
        <f>_xlfn.CONCAT(FIXED(VLOOKUP($L43,logitme.hispan!$B:$X,2,0),4)," ",VLOOKUP($L43,logitme.hispan!$B:$X,19,0))</f>
        <v xml:space="preserve">-0.0115 </v>
      </c>
      <c r="J43" s="42" t="str">
        <f>_xlfn.CONCAT(FIXED(VLOOKUP($L43,logitme.hispan!$B:$X,6,0),4)," ",VLOOKUP($L43,logitme.hispan!$B:$X,20,0))</f>
        <v>0.1260 ^</v>
      </c>
      <c r="K43" s="42" t="str">
        <f>_xlfn.CONCAT(FIXED(VLOOKUP($L43,logitme.hispan!$B:$X,10,0),4)," ",VLOOKUP($L43,logitme.hispan!$B:$X,21,0))</f>
        <v>-0.1159 ^</v>
      </c>
      <c r="L43" s="11" t="s">
        <v>41</v>
      </c>
    </row>
    <row r="44" spans="2:12" x14ac:dyDescent="0.25">
      <c r="B44" s="92"/>
      <c r="C44" s="13" t="str">
        <f>_xlfn.CONCAT("(",FIXED(VLOOKUP($L43,logitme.white!$B:$X,3,0),4),")")</f>
        <v>(0.0362)</v>
      </c>
      <c r="D44" s="27" t="str">
        <f>_xlfn.CONCAT("(",FIXED(VLOOKUP($L43,logitme.white!$B:$X,7,0),4),")")</f>
        <v>(0.0525)</v>
      </c>
      <c r="E44" s="41" t="str">
        <f>_xlfn.CONCAT("(",FIXED(VLOOKUP($L43,logitme.white!$B:$X,11,0),4),")")</f>
        <v>(0.0507)</v>
      </c>
      <c r="F44" s="13" t="str">
        <f>_xlfn.CONCAT("(",FIXED(VLOOKUP($L43,logitme.black!$B:$X,3,0),4),")")</f>
        <v>(0.0640)</v>
      </c>
      <c r="G44" s="27" t="str">
        <f>_xlfn.CONCAT("(",FIXED(VLOOKUP($L43,logitme.black!$B:$X,7,0),4),")")</f>
        <v>(0.0960)</v>
      </c>
      <c r="H44" s="41" t="str">
        <f>_xlfn.CONCAT("(",FIXED(VLOOKUP($L43,logitme.black!$B:$X,11,0),4),")")</f>
        <v>(0.0872)</v>
      </c>
      <c r="I44" s="13" t="str">
        <f>_xlfn.CONCAT("(",FIXED(VLOOKUP($L43,logitme.hispan!$B:$X,3,0),4),")")</f>
        <v>(0.0474)</v>
      </c>
      <c r="J44" s="27" t="str">
        <f>_xlfn.CONCAT("(",FIXED(VLOOKUP($L43,logitme.hispan!$B:$X,7,0),4),")")</f>
        <v>(0.0696)</v>
      </c>
      <c r="K44" s="27" t="str">
        <f>_xlfn.CONCAT("(",FIXED(VLOOKUP($L43,logitme.hispan!$B:$X,11,0),4),")")</f>
        <v>(0.0655)</v>
      </c>
    </row>
    <row r="45" spans="2:12" x14ac:dyDescent="0.25">
      <c r="B45" s="91" t="s">
        <v>104</v>
      </c>
      <c r="C45" s="15" t="str">
        <f>_xlfn.CONCAT(FIXED(VLOOKUP($L45,logitme.white!$B:$X,2,0),4)," ",VLOOKUP($L45,logitme.white!$B:$X,19,0))</f>
        <v>-0.0843 ***</v>
      </c>
      <c r="D45" s="42" t="str">
        <f>_xlfn.CONCAT(FIXED(VLOOKUP($L45,logitme.white!$B:$X,6,0),4)," ",VLOOKUP($L45,logitme.white!$B:$X,20,0))</f>
        <v>-0.0815 ***</v>
      </c>
      <c r="E45" s="40" t="str">
        <f>_xlfn.CONCAT(FIXED(VLOOKUP($L45,logitme.white!$B:$X,10,0),4)," ",VLOOKUP($L45,logitme.white!$B:$X,21,0))</f>
        <v>-0.0893 ***</v>
      </c>
      <c r="F45" s="15" t="str">
        <f>_xlfn.CONCAT(FIXED(VLOOKUP($L45,logitme.black!$B:$X,2,0),4)," ",VLOOKUP($L45,logitme.black!$B:$X,19,0))</f>
        <v>-0.0848 ***</v>
      </c>
      <c r="G45" s="42" t="str">
        <f>_xlfn.CONCAT(FIXED(VLOOKUP($L45,logitme.black!$B:$X,6,0),4)," ",VLOOKUP($L45,logitme.black!$B:$X,20,0))</f>
        <v>-0.0989 ***</v>
      </c>
      <c r="H45" s="40" t="str">
        <f>_xlfn.CONCAT(FIXED(VLOOKUP($L45,logitme.black!$B:$X,10,0),4)," ",VLOOKUP($L45,logitme.black!$B:$X,21,0))</f>
        <v>-0.0769 ***</v>
      </c>
      <c r="I45" s="15" t="str">
        <f>_xlfn.CONCAT(FIXED(VLOOKUP($L45,logitme.hispan!$B:$X,2,0),4)," ",VLOOKUP($L45,logitme.hispan!$B:$X,19,0))</f>
        <v>-0.0620 ***</v>
      </c>
      <c r="J45" s="42" t="str">
        <f>_xlfn.CONCAT(FIXED(VLOOKUP($L45,logitme.hispan!$B:$X,6,0),4)," ",VLOOKUP($L45,logitme.hispan!$B:$X,20,0))</f>
        <v>-0.0625 ***</v>
      </c>
      <c r="K45" s="42" t="str">
        <f>_xlfn.CONCAT(FIXED(VLOOKUP($L45,logitme.hispan!$B:$X,10,0),4)," ",VLOOKUP($L45,logitme.hispan!$B:$X,21,0))</f>
        <v>-0.0658 ***</v>
      </c>
      <c r="L45" s="11" t="s">
        <v>43</v>
      </c>
    </row>
    <row r="46" spans="2:12" x14ac:dyDescent="0.25">
      <c r="B46" s="92"/>
      <c r="C46" s="13" t="str">
        <f>_xlfn.CONCAT("(",FIXED(VLOOKUP($L45,logitme.white!$B:$X,3,0),4),")")</f>
        <v>(0.0069)</v>
      </c>
      <c r="D46" s="27" t="str">
        <f>_xlfn.CONCAT("(",FIXED(VLOOKUP($L45,logitme.white!$B:$X,7,0),4),")")</f>
        <v>(0.0102)</v>
      </c>
      <c r="E46" s="41" t="str">
        <f>_xlfn.CONCAT("(",FIXED(VLOOKUP($L45,logitme.white!$B:$X,11,0),4),")")</f>
        <v>(0.0093)</v>
      </c>
      <c r="F46" s="13" t="str">
        <f>_xlfn.CONCAT("(",FIXED(VLOOKUP($L45,logitme.black!$B:$X,3,0),4),")")</f>
        <v>(0.0074)</v>
      </c>
      <c r="G46" s="27" t="str">
        <f>_xlfn.CONCAT("(",FIXED(VLOOKUP($L45,logitme.black!$B:$X,7,0),4),")")</f>
        <v>(0.0105)</v>
      </c>
      <c r="H46" s="41" t="str">
        <f>_xlfn.CONCAT("(",FIXED(VLOOKUP($L45,logitme.black!$B:$X,11,0),4),")")</f>
        <v>(0.0106)</v>
      </c>
      <c r="I46" s="13" t="str">
        <f>_xlfn.CONCAT("(",FIXED(VLOOKUP($L45,logitme.hispan!$B:$X,3,0),4),")")</f>
        <v>(0.0099)</v>
      </c>
      <c r="J46" s="27" t="str">
        <f>_xlfn.CONCAT("(",FIXED(VLOOKUP($L45,logitme.hispan!$B:$X,7,0),4),")")</f>
        <v>(0.0149)</v>
      </c>
      <c r="K46" s="27" t="str">
        <f>_xlfn.CONCAT("(",FIXED(VLOOKUP($L45,logitme.hispan!$B:$X,11,0),4),")")</f>
        <v>(0.0137)</v>
      </c>
    </row>
    <row r="47" spans="2:12" x14ac:dyDescent="0.25">
      <c r="B47" s="91" t="s">
        <v>105</v>
      </c>
      <c r="C47" s="15" t="str">
        <f>_xlfn.CONCAT(FIXED(VLOOKUP($L47,logitme.white!$B:$X,2,0),4)," ",VLOOKUP($L47,logitme.white!$B:$X,19,0))</f>
        <v xml:space="preserve">0.0130 </v>
      </c>
      <c r="D47" s="42" t="str">
        <f>_xlfn.CONCAT(FIXED(VLOOKUP($L47,logitme.white!$B:$X,6,0),4)," ",VLOOKUP($L47,logitme.white!$B:$X,20,0))</f>
        <v xml:space="preserve">0.0106 </v>
      </c>
      <c r="E47" s="40" t="str">
        <f>_xlfn.CONCAT(FIXED(VLOOKUP($L47,logitme.white!$B:$X,10,0),4)," ",VLOOKUP($L47,logitme.white!$B:$X,21,0))</f>
        <v xml:space="preserve">0.0189 </v>
      </c>
      <c r="F47" s="15" t="str">
        <f>_xlfn.CONCAT(FIXED(VLOOKUP($L47,logitme.black!$B:$X,2,0),4)," ",VLOOKUP($L47,logitme.black!$B:$X,19,0))</f>
        <v xml:space="preserve">-0.0069 </v>
      </c>
      <c r="G47" s="42" t="str">
        <f>_xlfn.CONCAT(FIXED(VLOOKUP($L47,logitme.black!$B:$X,6,0),4)," ",VLOOKUP($L47,logitme.black!$B:$X,20,0))</f>
        <v xml:space="preserve">0.0528 </v>
      </c>
      <c r="H47" s="40" t="str">
        <f>_xlfn.CONCAT(FIXED(VLOOKUP($L47,logitme.black!$B:$X,10,0),4)," ",VLOOKUP($L47,logitme.black!$B:$X,21,0))</f>
        <v xml:space="preserve">-0.0551 </v>
      </c>
      <c r="I47" s="15" t="str">
        <f>_xlfn.CONCAT(FIXED(VLOOKUP($L47,logitme.hispan!$B:$X,2,0),4)," ",VLOOKUP($L47,logitme.hispan!$B:$X,19,0))</f>
        <v xml:space="preserve">0.0608 </v>
      </c>
      <c r="J47" s="42" t="str">
        <f>_xlfn.CONCAT(FIXED(VLOOKUP($L47,logitme.hispan!$B:$X,6,0),4)," ",VLOOKUP($L47,logitme.hispan!$B:$X,20,0))</f>
        <v xml:space="preserve">0.0742 </v>
      </c>
      <c r="K47" s="42" t="str">
        <f>_xlfn.CONCAT(FIXED(VLOOKUP($L47,logitme.hispan!$B:$X,10,0),4)," ",VLOOKUP($L47,logitme.hispan!$B:$X,21,0))</f>
        <v xml:space="preserve">0.0569 </v>
      </c>
      <c r="L47" s="11" t="s">
        <v>44</v>
      </c>
    </row>
    <row r="48" spans="2:12" x14ac:dyDescent="0.25">
      <c r="B48" s="92"/>
      <c r="C48" s="13" t="str">
        <f>_xlfn.CONCAT("(",FIXED(VLOOKUP($L47,logitme.white!$B:$X,3,0),4),")")</f>
        <v>(0.0180)</v>
      </c>
      <c r="D48" s="27" t="str">
        <f>_xlfn.CONCAT("(",FIXED(VLOOKUP($L47,logitme.white!$B:$X,7,0),4),")")</f>
        <v>(0.0259)</v>
      </c>
      <c r="E48" s="41" t="str">
        <f>_xlfn.CONCAT("(",FIXED(VLOOKUP($L47,logitme.white!$B:$X,11,0),4),")")</f>
        <v>(0.0255)</v>
      </c>
      <c r="F48" s="13" t="str">
        <f>_xlfn.CONCAT("(",FIXED(VLOOKUP($L47,logitme.black!$B:$X,3,0),4),")")</f>
        <v>(0.0252)</v>
      </c>
      <c r="G48" s="27" t="str">
        <f>_xlfn.CONCAT("(",FIXED(VLOOKUP($L47,logitme.black!$B:$X,7,0),4),")")</f>
        <v>(0.0370)</v>
      </c>
      <c r="H48" s="41" t="str">
        <f>_xlfn.CONCAT("(",FIXED(VLOOKUP($L47,logitme.black!$B:$X,11,0),4),")")</f>
        <v>(0.0362)</v>
      </c>
      <c r="I48" s="13" t="str">
        <f>_xlfn.CONCAT("(",FIXED(VLOOKUP($L47,logitme.hispan!$B:$X,3,0),4),")")</f>
        <v>(0.0393)</v>
      </c>
      <c r="J48" s="27" t="str">
        <f>_xlfn.CONCAT("(",FIXED(VLOOKUP($L47,logitme.hispan!$B:$X,7,0),4),")")</f>
        <v>(0.0599)</v>
      </c>
      <c r="K48" s="27" t="str">
        <f>_xlfn.CONCAT("(",FIXED(VLOOKUP($L47,logitme.hispan!$B:$X,11,0),4),")")</f>
        <v>(0.0532)</v>
      </c>
    </row>
    <row r="49" spans="2:12" x14ac:dyDescent="0.25">
      <c r="B49" s="91" t="s">
        <v>145</v>
      </c>
      <c r="C49" s="15" t="str">
        <f>_xlfn.CONCAT(FIXED(VLOOKUP($L49,logitme.white!$B:$X,2,0),4)," ",VLOOKUP($L49,logitme.white!$B:$X,19,0))</f>
        <v xml:space="preserve">-0.3815 </v>
      </c>
      <c r="D49" s="42" t="str">
        <f>_xlfn.CONCAT(FIXED(VLOOKUP($L49,logitme.white!$B:$X,6,0),4)," ",VLOOKUP($L49,logitme.white!$B:$X,20,0))</f>
        <v xml:space="preserve">-0.5515 </v>
      </c>
      <c r="E49" s="40" t="str">
        <f>_xlfn.CONCAT(FIXED(VLOOKUP($L49,logitme.white!$B:$X,10,0),4)," ",VLOOKUP($L49,logitme.white!$B:$X,21,0))</f>
        <v xml:space="preserve">-0.2947 </v>
      </c>
      <c r="F49" s="15" t="str">
        <f>_xlfn.CONCAT(FIXED(VLOOKUP($L49,logitme.black!$B:$X,2,0),4)," ",VLOOKUP($L49,logitme.black!$B:$X,19,0))</f>
        <v>-0.6883 *</v>
      </c>
      <c r="G49" s="42" t="str">
        <f>_xlfn.CONCAT(FIXED(VLOOKUP($L49,logitme.black!$B:$X,6,0),4)," ",VLOOKUP($L49,logitme.black!$B:$X,20,0))</f>
        <v xml:space="preserve">-0.3079 </v>
      </c>
      <c r="H49" s="40" t="str">
        <f>_xlfn.CONCAT(FIXED(VLOOKUP($L49,logitme.black!$B:$X,10,0),4)," ",VLOOKUP($L49,logitme.black!$B:$X,21,0))</f>
        <v>-0.7488 *</v>
      </c>
      <c r="I49" s="15" t="str">
        <f>_xlfn.CONCAT(FIXED(VLOOKUP($L49,logitme.hispan!$B:$X,2,0),4)," ",VLOOKUP($L49,logitme.hispan!$B:$X,19,0))</f>
        <v xml:space="preserve">0.4248 </v>
      </c>
      <c r="J49" s="42" t="str">
        <f>_xlfn.CONCAT(FIXED(VLOOKUP($L49,logitme.hispan!$B:$X,6,0),4)," ",VLOOKUP($L49,logitme.hispan!$B:$X,20,0))</f>
        <v xml:space="preserve">-0.1399 </v>
      </c>
      <c r="K49" s="42" t="str">
        <f>_xlfn.CONCAT(FIXED(VLOOKUP($L49,logitme.hispan!$B:$X,10,0),4)," ",VLOOKUP($L49,logitme.hispan!$B:$X,21,0))</f>
        <v xml:space="preserve">0.8173 </v>
      </c>
      <c r="L49" s="11" t="s">
        <v>144</v>
      </c>
    </row>
    <row r="50" spans="2:12" x14ac:dyDescent="0.25">
      <c r="B50" s="92"/>
      <c r="C50" s="13" t="str">
        <f>_xlfn.CONCAT("(",FIXED(VLOOKUP($L49,logitme.white!$B:$X,3,0),4),")")</f>
        <v>(0.2590)</v>
      </c>
      <c r="D50" s="27" t="str">
        <f>_xlfn.CONCAT("(",FIXED(VLOOKUP($L49,logitme.white!$B:$X,7,0),4),")")</f>
        <v>(0.4051)</v>
      </c>
      <c r="E50" s="41" t="str">
        <f>_xlfn.CONCAT("(",FIXED(VLOOKUP($L49,logitme.white!$B:$X,11,0),4),")")</f>
        <v>(0.3418)</v>
      </c>
      <c r="F50" s="13" t="str">
        <f>_xlfn.CONCAT("(",FIXED(VLOOKUP($L49,logitme.black!$B:$X,3,0),4),")")</f>
        <v>(0.2784)</v>
      </c>
      <c r="G50" s="27" t="str">
        <f>_xlfn.CONCAT("(",FIXED(VLOOKUP($L49,logitme.black!$B:$X,7,0),4),")")</f>
        <v>(0.4756)</v>
      </c>
      <c r="H50" s="41" t="str">
        <f>_xlfn.CONCAT("(",FIXED(VLOOKUP($L49,logitme.black!$B:$X,11,0),4),")")</f>
        <v>(0.3610)</v>
      </c>
      <c r="I50" s="13" t="str">
        <f>_xlfn.CONCAT("(",FIXED(VLOOKUP($L49,logitme.hispan!$B:$X,3,0),4),")")</f>
        <v>(0.4162)</v>
      </c>
      <c r="J50" s="27" t="str">
        <f>_xlfn.CONCAT("(",FIXED(VLOOKUP($L49,logitme.hispan!$B:$X,7,0),4),")")</f>
        <v>(0.7331)</v>
      </c>
      <c r="K50" s="27" t="str">
        <f>_xlfn.CONCAT("(",FIXED(VLOOKUP($L49,logitme.hispan!$B:$X,11,0),4),")")</f>
        <v>(0.5619)</v>
      </c>
    </row>
    <row r="51" spans="2:12" x14ac:dyDescent="0.25">
      <c r="B51" s="91" t="s">
        <v>131</v>
      </c>
      <c r="C51" s="15" t="str">
        <f>_xlfn.CONCAT(FIXED(VLOOKUP($L51,logitme.white!$B:$X,2,0),4)," ",VLOOKUP($L51,logitme.white!$B:$X,19,0))</f>
        <v xml:space="preserve">-0.1710 </v>
      </c>
      <c r="D51" s="42" t="str">
        <f>_xlfn.CONCAT(FIXED(VLOOKUP($L51,logitme.white!$B:$X,6,0),4)," ",VLOOKUP($L51,logitme.white!$B:$X,20,0))</f>
        <v xml:space="preserve">-0.0081 </v>
      </c>
      <c r="E51" s="40" t="str">
        <f>_xlfn.CONCAT(FIXED(VLOOKUP($L51,logitme.white!$B:$X,10,0),4)," ",VLOOKUP($L51,logitme.white!$B:$X,21,0))</f>
        <v xml:space="preserve">-0.2535 </v>
      </c>
      <c r="F51" s="15" t="str">
        <f>_xlfn.CONCAT(FIXED(VLOOKUP($L51,logitme.black!$B:$X,2,0),4)," ",VLOOKUP($L51,logitme.black!$B:$X,19,0))</f>
        <v xml:space="preserve">-0.4857 </v>
      </c>
      <c r="G51" s="42" t="str">
        <f>_xlfn.CONCAT(FIXED(VLOOKUP($L51,logitme.black!$B:$X,6,0),4)," ",VLOOKUP($L51,logitme.black!$B:$X,20,0))</f>
        <v xml:space="preserve">0.1232 </v>
      </c>
      <c r="H51" s="40" t="str">
        <f>_xlfn.CONCAT(FIXED(VLOOKUP($L51,logitme.black!$B:$X,10,0),4)," ",VLOOKUP($L51,logitme.black!$B:$X,21,0))</f>
        <v>-0.7472 ^</v>
      </c>
      <c r="I51" s="15" t="str">
        <f>_xlfn.CONCAT(FIXED(VLOOKUP($L51,logitme.hispan!$B:$X,2,0),4)," ",VLOOKUP($L51,logitme.hispan!$B:$X,19,0))</f>
        <v>1.2521 *</v>
      </c>
      <c r="J51" s="42" t="str">
        <f>_xlfn.CONCAT(FIXED(VLOOKUP($L51,logitme.hispan!$B:$X,6,0),4)," ",VLOOKUP($L51,logitme.hispan!$B:$X,20,0))</f>
        <v xml:space="preserve">0.4276 </v>
      </c>
      <c r="K51" s="42" t="str">
        <f>_xlfn.CONCAT(FIXED(VLOOKUP($L51,logitme.hispan!$B:$X,10,0),4)," ",VLOOKUP($L51,logitme.hispan!$B:$X,21,0))</f>
        <v>1.6924 *</v>
      </c>
      <c r="L51" s="11" t="s">
        <v>45</v>
      </c>
    </row>
    <row r="52" spans="2:12" x14ac:dyDescent="0.25">
      <c r="B52" s="92"/>
      <c r="C52" s="13" t="str">
        <f>_xlfn.CONCAT("(",FIXED(VLOOKUP($L51,logitme.white!$B:$X,3,0),4),")")</f>
        <v>(0.3344)</v>
      </c>
      <c r="D52" s="27" t="str">
        <f>_xlfn.CONCAT("(",FIXED(VLOOKUP($L51,logitme.white!$B:$X,7,0),4),")")</f>
        <v>(0.5135)</v>
      </c>
      <c r="E52" s="41" t="str">
        <f>_xlfn.CONCAT("(",FIXED(VLOOKUP($L51,logitme.white!$B:$X,11,0),4),")")</f>
        <v>(0.4417)</v>
      </c>
      <c r="F52" s="13" t="str">
        <f>_xlfn.CONCAT("(",FIXED(VLOOKUP($L51,logitme.black!$B:$X,3,0),4),")")</f>
        <v>(0.3282)</v>
      </c>
      <c r="G52" s="27" t="str">
        <f>_xlfn.CONCAT("(",FIXED(VLOOKUP($L51,logitme.black!$B:$X,7,0),4),")")</f>
        <v>(0.5576)</v>
      </c>
      <c r="H52" s="41" t="str">
        <f>_xlfn.CONCAT("(",FIXED(VLOOKUP($L51,logitme.black!$B:$X,11,0),4),")")</f>
        <v>(0.4202)</v>
      </c>
      <c r="I52" s="13" t="str">
        <f>_xlfn.CONCAT("(",FIXED(VLOOKUP($L51,logitme.hispan!$B:$X,3,0),4),")")</f>
        <v>(0.5743)</v>
      </c>
      <c r="J52" s="27" t="str">
        <f>_xlfn.CONCAT("(",FIXED(VLOOKUP($L51,logitme.hispan!$B:$X,7,0),4),")")</f>
        <v>(1.0636)</v>
      </c>
      <c r="K52" s="27" t="str">
        <f>_xlfn.CONCAT("(",FIXED(VLOOKUP($L51,logitme.hispan!$B:$X,11,0),4),")")</f>
        <v>(0.7168)</v>
      </c>
    </row>
    <row r="53" spans="2:12" x14ac:dyDescent="0.25">
      <c r="B53" s="91" t="s">
        <v>132</v>
      </c>
      <c r="C53" s="15" t="str">
        <f>_xlfn.CONCAT(FIXED(VLOOKUP($L53,logitme.white!$B:$X,2,0),4)," ",VLOOKUP($L53,logitme.white!$B:$X,19,0))</f>
        <v xml:space="preserve">-0.3278 </v>
      </c>
      <c r="D53" s="42" t="str">
        <f>_xlfn.CONCAT(FIXED(VLOOKUP($L53,logitme.white!$B:$X,6,0),4)," ",VLOOKUP($L53,logitme.white!$B:$X,20,0))</f>
        <v>-0.6859 ^</v>
      </c>
      <c r="E53" s="40" t="str">
        <f>_xlfn.CONCAT(FIXED(VLOOKUP($L53,logitme.white!$B:$X,10,0),4)," ",VLOOKUP($L53,logitme.white!$B:$X,21,0))</f>
        <v xml:space="preserve">-0.0649 </v>
      </c>
      <c r="F53" s="15" t="str">
        <f>_xlfn.CONCAT(FIXED(VLOOKUP($L53,logitme.black!$B:$X,2,0),4)," ",VLOOKUP($L53,logitme.black!$B:$X,19,0))</f>
        <v>-0.5345 *</v>
      </c>
      <c r="G53" s="42" t="str">
        <f>_xlfn.CONCAT(FIXED(VLOOKUP($L53,logitme.black!$B:$X,6,0),4)," ",VLOOKUP($L53,logitme.black!$B:$X,20,0))</f>
        <v xml:space="preserve">-0.0468 </v>
      </c>
      <c r="H53" s="40" t="str">
        <f>_xlfn.CONCAT(FIXED(VLOOKUP($L53,logitme.black!$B:$X,10,0),4)," ",VLOOKUP($L53,logitme.black!$B:$X,21,0))</f>
        <v>-0.6954 *</v>
      </c>
      <c r="I53" s="15" t="str">
        <f>_xlfn.CONCAT(FIXED(VLOOKUP($L53,logitme.hispan!$B:$X,2,0),4)," ",VLOOKUP($L53,logitme.hispan!$B:$X,19,0))</f>
        <v xml:space="preserve">0.4202 </v>
      </c>
      <c r="J53" s="42" t="str">
        <f>_xlfn.CONCAT(FIXED(VLOOKUP($L53,logitme.hispan!$B:$X,6,0),4)," ",VLOOKUP($L53,logitme.hispan!$B:$X,20,0))</f>
        <v xml:space="preserve">-0.3856 </v>
      </c>
      <c r="K53" s="42" t="str">
        <f>_xlfn.CONCAT(FIXED(VLOOKUP($L53,logitme.hispan!$B:$X,10,0),4)," ",VLOOKUP($L53,logitme.hispan!$B:$X,21,0))</f>
        <v xml:space="preserve">0.8228 </v>
      </c>
      <c r="L53" s="11" t="s">
        <v>128</v>
      </c>
    </row>
    <row r="54" spans="2:12" x14ac:dyDescent="0.25">
      <c r="B54" s="92"/>
      <c r="C54" s="13" t="str">
        <f>_xlfn.CONCAT("(",FIXED(VLOOKUP($L53,logitme.white!$B:$X,3,0),4),")")</f>
        <v>(0.2522)</v>
      </c>
      <c r="D54" s="27" t="str">
        <f>_xlfn.CONCAT("(",FIXED(VLOOKUP($L53,logitme.white!$B:$X,7,0),4),")")</f>
        <v>(0.4068)</v>
      </c>
      <c r="E54" s="41" t="str">
        <f>_xlfn.CONCAT("(",FIXED(VLOOKUP($L53,logitme.white!$B:$X,11,0),4),")")</f>
        <v>(0.3231)</v>
      </c>
      <c r="F54" s="13" t="str">
        <f>_xlfn.CONCAT("(",FIXED(VLOOKUP($L53,logitme.black!$B:$X,3,0),4),")")</f>
        <v>(0.2531)</v>
      </c>
      <c r="G54" s="27" t="str">
        <f>_xlfn.CONCAT("(",FIXED(VLOOKUP($L53,logitme.black!$B:$X,7,0),4),")")</f>
        <v>(0.4404)</v>
      </c>
      <c r="H54" s="41" t="str">
        <f>_xlfn.CONCAT("(",FIXED(VLOOKUP($L53,logitme.black!$B:$X,11,0),4),")")</f>
        <v>(0.3229)</v>
      </c>
      <c r="I54" s="13" t="str">
        <f>_xlfn.CONCAT("(",FIXED(VLOOKUP($L53,logitme.hispan!$B:$X,3,0),4),")")</f>
        <v>(0.4149)</v>
      </c>
      <c r="J54" s="27" t="str">
        <f>_xlfn.CONCAT("(",FIXED(VLOOKUP($L53,logitme.hispan!$B:$X,7,0),4),")")</f>
        <v>(0.7442)</v>
      </c>
      <c r="K54" s="27" t="str">
        <f>_xlfn.CONCAT("(",FIXED(VLOOKUP($L53,logitme.hispan!$B:$X,11,0),4),")")</f>
        <v>(0.5500)</v>
      </c>
    </row>
    <row r="55" spans="2:12" x14ac:dyDescent="0.25">
      <c r="B55" s="91" t="s">
        <v>133</v>
      </c>
      <c r="C55" s="15" t="str">
        <f>_xlfn.CONCAT(FIXED(VLOOKUP($L55,logitme.white!$B:$X,2,0),4)," ",VLOOKUP($L55,logitme.white!$B:$X,19,0))</f>
        <v xml:space="preserve">-0.2666 </v>
      </c>
      <c r="D55" s="42" t="str">
        <f>_xlfn.CONCAT(FIXED(VLOOKUP($L55,logitme.white!$B:$X,6,0),4)," ",VLOOKUP($L55,logitme.white!$B:$X,20,0))</f>
        <v xml:space="preserve">-0.5763 </v>
      </c>
      <c r="E55" s="40" t="str">
        <f>_xlfn.CONCAT(FIXED(VLOOKUP($L55,logitme.white!$B:$X,10,0),4)," ",VLOOKUP($L55,logitme.white!$B:$X,21,0))</f>
        <v xml:space="preserve">-0.0074 </v>
      </c>
      <c r="F55" s="15" t="str">
        <f>_xlfn.CONCAT(FIXED(VLOOKUP($L55,logitme.black!$B:$X,2,0),4)," ",VLOOKUP($L55,logitme.black!$B:$X,19,0))</f>
        <v xml:space="preserve">-0.3682 </v>
      </c>
      <c r="G55" s="42" t="str">
        <f>_xlfn.CONCAT(FIXED(VLOOKUP($L55,logitme.black!$B:$X,6,0),4)," ",VLOOKUP($L55,logitme.black!$B:$X,20,0))</f>
        <v xml:space="preserve">0.1944 </v>
      </c>
      <c r="H55" s="40" t="str">
        <f>_xlfn.CONCAT(FIXED(VLOOKUP($L55,logitme.black!$B:$X,10,0),4)," ",VLOOKUP($L55,logitme.black!$B:$X,21,0))</f>
        <v>-0.5780 ^</v>
      </c>
      <c r="I55" s="15" t="str">
        <f>_xlfn.CONCAT(FIXED(VLOOKUP($L55,logitme.hispan!$B:$X,2,0),4)," ",VLOOKUP($L55,logitme.hispan!$B:$X,19,0))</f>
        <v xml:space="preserve">0.5103 </v>
      </c>
      <c r="J55" s="42" t="str">
        <f>_xlfn.CONCAT(FIXED(VLOOKUP($L55,logitme.hispan!$B:$X,6,0),4)," ",VLOOKUP($L55,logitme.hispan!$B:$X,20,0))</f>
        <v xml:space="preserve">0.1935 </v>
      </c>
      <c r="K55" s="42" t="str">
        <f>_xlfn.CONCAT(FIXED(VLOOKUP($L55,logitme.hispan!$B:$X,10,0),4)," ",VLOOKUP($L55,logitme.hispan!$B:$X,21,0))</f>
        <v xml:space="preserve">0.7326 </v>
      </c>
      <c r="L55" s="11" t="s">
        <v>129</v>
      </c>
    </row>
    <row r="56" spans="2:12" x14ac:dyDescent="0.25">
      <c r="B56" s="92"/>
      <c r="C56" s="13" t="str">
        <f>_xlfn.CONCAT("(",FIXED(VLOOKUP($L55,logitme.white!$B:$X,3,0),4),")")</f>
        <v>(0.2516)</v>
      </c>
      <c r="D56" s="27" t="str">
        <f>_xlfn.CONCAT("(",FIXED(VLOOKUP($L55,logitme.white!$B:$X,7,0),4),")")</f>
        <v>(0.4098)</v>
      </c>
      <c r="E56" s="41" t="str">
        <f>_xlfn.CONCAT("(",FIXED(VLOOKUP($L55,logitme.white!$B:$X,11,0),4),")")</f>
        <v>(0.3219)</v>
      </c>
      <c r="F56" s="13" t="str">
        <f>_xlfn.CONCAT("(",FIXED(VLOOKUP($L55,logitme.black!$B:$X,3,0),4),")")</f>
        <v>(0.2475)</v>
      </c>
      <c r="G56" s="27" t="str">
        <f>_xlfn.CONCAT("(",FIXED(VLOOKUP($L55,logitme.black!$B:$X,7,0),4),")")</f>
        <v>(0.4387)</v>
      </c>
      <c r="H56" s="41" t="str">
        <f>_xlfn.CONCAT("(",FIXED(VLOOKUP($L55,logitme.black!$B:$X,11,0),4),")")</f>
        <v>(0.3097)</v>
      </c>
      <c r="I56" s="13" t="str">
        <f>_xlfn.CONCAT("(",FIXED(VLOOKUP($L55,logitme.hispan!$B:$X,3,0),4),")")</f>
        <v>(0.4161)</v>
      </c>
      <c r="J56" s="27" t="str">
        <f>_xlfn.CONCAT("(",FIXED(VLOOKUP($L55,logitme.hispan!$B:$X,7,0),4),")")</f>
        <v>(0.7874)</v>
      </c>
      <c r="K56" s="27" t="str">
        <f>_xlfn.CONCAT("(",FIXED(VLOOKUP($L55,logitme.hispan!$B:$X,11,0),4),")")</f>
        <v>(0.5316)</v>
      </c>
    </row>
    <row r="57" spans="2:12" x14ac:dyDescent="0.25">
      <c r="B57" s="91" t="s">
        <v>135</v>
      </c>
      <c r="C57" s="15" t="str">
        <f>_xlfn.CONCAT(FIXED(VLOOKUP($L57,logitme.white!$B:$X,2,0),4)," ",VLOOKUP($L57,logitme.white!$B:$X,19,0))</f>
        <v xml:space="preserve">-0.3291 </v>
      </c>
      <c r="D57" s="42" t="str">
        <f>_xlfn.CONCAT(FIXED(VLOOKUP($L57,logitme.white!$B:$X,6,0),4)," ",VLOOKUP($L57,logitme.white!$B:$X,20,0))</f>
        <v>-0.7029 ^</v>
      </c>
      <c r="E57" s="40" t="str">
        <f>_xlfn.CONCAT(FIXED(VLOOKUP($L57,logitme.white!$B:$X,10,0),4)," ",VLOOKUP($L57,logitme.white!$B:$X,21,0))</f>
        <v xml:space="preserve">0.0088 </v>
      </c>
      <c r="F57" s="15" t="str">
        <f>_xlfn.CONCAT(FIXED(VLOOKUP($L57,logitme.black!$B:$X,2,0),4)," ",VLOOKUP($L57,logitme.black!$B:$X,19,0))</f>
        <v>-0.4222 ^</v>
      </c>
      <c r="G57" s="42" t="str">
        <f>_xlfn.CONCAT(FIXED(VLOOKUP($L57,logitme.black!$B:$X,6,0),4)," ",VLOOKUP($L57,logitme.black!$B:$X,20,0))</f>
        <v xml:space="preserve">0.0148 </v>
      </c>
      <c r="H57" s="40" t="str">
        <f>_xlfn.CONCAT(FIXED(VLOOKUP($L57,logitme.black!$B:$X,10,0),4)," ",VLOOKUP($L57,logitme.black!$B:$X,21,0))</f>
        <v>-0.6029 ^</v>
      </c>
      <c r="I57" s="15" t="str">
        <f>_xlfn.CONCAT(FIXED(VLOOKUP($L57,logitme.hispan!$B:$X,2,0),4)," ",VLOOKUP($L57,logitme.hispan!$B:$X,19,0))</f>
        <v>0.6641 ^</v>
      </c>
      <c r="J57" s="42" t="str">
        <f>_xlfn.CONCAT(FIXED(VLOOKUP($L57,logitme.hispan!$B:$X,6,0),4)," ",VLOOKUP($L57,logitme.hispan!$B:$X,20,0))</f>
        <v xml:space="preserve">-0.1890 </v>
      </c>
      <c r="K57" s="42" t="str">
        <f>_xlfn.CONCAT(FIXED(VLOOKUP($L57,logitme.hispan!$B:$X,10,0),4)," ",VLOOKUP($L57,logitme.hispan!$B:$X,21,0))</f>
        <v>1.1101 *</v>
      </c>
      <c r="L57" s="11" t="s">
        <v>46</v>
      </c>
    </row>
    <row r="58" spans="2:12" x14ac:dyDescent="0.25">
      <c r="B58" s="92"/>
      <c r="C58" s="13" t="str">
        <f>_xlfn.CONCAT("(",FIXED(VLOOKUP($L57,logitme.white!$B:$X,3,0),4),")")</f>
        <v>(0.2443)</v>
      </c>
      <c r="D58" s="27" t="str">
        <f>_xlfn.CONCAT("(",FIXED(VLOOKUP($L57,logitme.white!$B:$X,7,0),4),")")</f>
        <v>(0.3882)</v>
      </c>
      <c r="E58" s="41" t="str">
        <f>_xlfn.CONCAT("(",FIXED(VLOOKUP($L57,logitme.white!$B:$X,11,0),4),")")</f>
        <v>(0.3168)</v>
      </c>
      <c r="F58" s="13" t="str">
        <f>_xlfn.CONCAT("(",FIXED(VLOOKUP($L57,logitme.black!$B:$X,3,0),4),")")</f>
        <v>(0.2478)</v>
      </c>
      <c r="G58" s="27" t="str">
        <f>_xlfn.CONCAT("(",FIXED(VLOOKUP($L57,logitme.black!$B:$X,7,0),4),")")</f>
        <v>(0.4365)</v>
      </c>
      <c r="H58" s="41" t="str">
        <f>_xlfn.CONCAT("(",FIXED(VLOOKUP($L57,logitme.black!$B:$X,11,0),4),")")</f>
        <v>(0.3130)</v>
      </c>
      <c r="I58" s="13" t="str">
        <f>_xlfn.CONCAT("(",FIXED(VLOOKUP($L57,logitme.hispan!$B:$X,3,0),4),")")</f>
        <v>(0.4005)</v>
      </c>
      <c r="J58" s="27" t="str">
        <f>_xlfn.CONCAT("(",FIXED(VLOOKUP($L57,logitme.hispan!$B:$X,7,0),4),")")</f>
        <v>(0.7371)</v>
      </c>
      <c r="K58" s="27" t="str">
        <f>_xlfn.CONCAT("(",FIXED(VLOOKUP($L57,logitme.hispan!$B:$X,11,0),4),")")</f>
        <v>(0.5216)</v>
      </c>
    </row>
    <row r="59" spans="2:12" x14ac:dyDescent="0.25">
      <c r="B59" s="91" t="s">
        <v>134</v>
      </c>
      <c r="C59" s="15" t="str">
        <f>_xlfn.CONCAT(FIXED(VLOOKUP($L59,logitme.white!$B:$X,2,0),4)," ",VLOOKUP($L59,logitme.white!$B:$X,19,0))</f>
        <v xml:space="preserve">0.0245 </v>
      </c>
      <c r="D59" s="42" t="str">
        <f>_xlfn.CONCAT(FIXED(VLOOKUP($L59,logitme.white!$B:$X,6,0),4)," ",VLOOKUP($L59,logitme.white!$B:$X,20,0))</f>
        <v xml:space="preserve">-0.3069 </v>
      </c>
      <c r="E59" s="40" t="str">
        <f>_xlfn.CONCAT(FIXED(VLOOKUP($L59,logitme.white!$B:$X,10,0),4)," ",VLOOKUP($L59,logitme.white!$B:$X,21,0))</f>
        <v xml:space="preserve">0.2783 </v>
      </c>
      <c r="F59" s="15" t="str">
        <f>_xlfn.CONCAT(FIXED(VLOOKUP($L59,logitme.black!$B:$X,2,0),4)," ",VLOOKUP($L59,logitme.black!$B:$X,19,0))</f>
        <v xml:space="preserve">-0.2184 </v>
      </c>
      <c r="G59" s="42" t="str">
        <f>_xlfn.CONCAT(FIXED(VLOOKUP($L59,logitme.black!$B:$X,6,0),4)," ",VLOOKUP($L59,logitme.black!$B:$X,20,0))</f>
        <v xml:space="preserve">0.2845 </v>
      </c>
      <c r="H59" s="40" t="str">
        <f>_xlfn.CONCAT(FIXED(VLOOKUP($L59,logitme.black!$B:$X,10,0),4)," ",VLOOKUP($L59,logitme.black!$B:$X,21,0))</f>
        <v xml:space="preserve">-0.4180 </v>
      </c>
      <c r="I59" s="15" t="str">
        <f>_xlfn.CONCAT(FIXED(VLOOKUP($L59,logitme.hispan!$B:$X,2,0),4)," ",VLOOKUP($L59,logitme.hispan!$B:$X,19,0))</f>
        <v>0.7832 *</v>
      </c>
      <c r="J59" s="42" t="str">
        <f>_xlfn.CONCAT(FIXED(VLOOKUP($L59,logitme.hispan!$B:$X,6,0),4)," ",VLOOKUP($L59,logitme.hispan!$B:$X,20,0))</f>
        <v xml:space="preserve">-0.0602 </v>
      </c>
      <c r="K59" s="42" t="str">
        <f>_xlfn.CONCAT(FIXED(VLOOKUP($L59,logitme.hispan!$B:$X,10,0),4)," ",VLOOKUP($L59,logitme.hispan!$B:$X,21,0))</f>
        <v>1.2392 *</v>
      </c>
      <c r="L59" s="11" t="s">
        <v>130</v>
      </c>
    </row>
    <row r="60" spans="2:12" x14ac:dyDescent="0.25">
      <c r="B60" s="92"/>
      <c r="C60" s="13" t="str">
        <f>_xlfn.CONCAT("(",FIXED(VLOOKUP($L59,logitme.white!$B:$X,3,0),4),")")</f>
        <v>(0.2327)</v>
      </c>
      <c r="D60" s="27" t="str">
        <f>_xlfn.CONCAT("(",FIXED(VLOOKUP($L59,logitme.white!$B:$X,7,0),4),")")</f>
        <v>(0.3727)</v>
      </c>
      <c r="E60" s="41" t="str">
        <f>_xlfn.CONCAT("(",FIXED(VLOOKUP($L59,logitme.white!$B:$X,11,0),4),")")</f>
        <v>(0.3001)</v>
      </c>
      <c r="F60" s="13" t="str">
        <f>_xlfn.CONCAT("(",FIXED(VLOOKUP($L59,logitme.black!$B:$X,3,0),4),")")</f>
        <v>(0.2317)</v>
      </c>
      <c r="G60" s="27" t="str">
        <f>_xlfn.CONCAT("(",FIXED(VLOOKUP($L59,logitme.black!$B:$X,7,0),4),")")</f>
        <v>(0.4169)</v>
      </c>
      <c r="H60" s="41" t="str">
        <f>_xlfn.CONCAT("(",FIXED(VLOOKUP($L59,logitme.black!$B:$X,11,0),4),")")</f>
        <v>(0.2881)</v>
      </c>
      <c r="I60" s="13" t="str">
        <f>_xlfn.CONCAT("(",FIXED(VLOOKUP($L59,logitme.hispan!$B:$X,3,0),4),")")</f>
        <v>(0.3800)</v>
      </c>
      <c r="J60" s="27" t="str">
        <f>_xlfn.CONCAT("(",FIXED(VLOOKUP($L59,logitme.hispan!$B:$X,7,0),4),")")</f>
        <v>(0.7102)</v>
      </c>
      <c r="K60" s="27" t="str">
        <f>_xlfn.CONCAT("(",FIXED(VLOOKUP($L59,logitme.hispan!$B:$X,11,0),4),")")</f>
        <v>(0.4929)</v>
      </c>
    </row>
    <row r="61" spans="2:12" x14ac:dyDescent="0.25">
      <c r="B61" s="91" t="s">
        <v>106</v>
      </c>
      <c r="C61" s="15" t="str">
        <f>_xlfn.CONCAT(FIXED(VLOOKUP($L61,logitme.white!$B:$X,2,0),4)," ",VLOOKUP($L61,logitme.white!$B:$X,19,0))</f>
        <v>-0.1422 ^</v>
      </c>
      <c r="D61" s="42" t="str">
        <f>_xlfn.CONCAT(FIXED(VLOOKUP($L61,logitme.white!$B:$X,6,0),4)," ",VLOOKUP($L61,logitme.white!$B:$X,20,0))</f>
        <v xml:space="preserve">-0.1509 </v>
      </c>
      <c r="E61" s="40" t="str">
        <f>_xlfn.CONCAT(FIXED(VLOOKUP($L61,logitme.white!$B:$X,10,0),4)," ",VLOOKUP($L61,logitme.white!$B:$X,21,0))</f>
        <v xml:space="preserve">-0.1384 </v>
      </c>
      <c r="F61" s="15" t="str">
        <f>_xlfn.CONCAT(FIXED(VLOOKUP($L61,logitme.black!$B:$X,2,0),4)," ",VLOOKUP($L61,logitme.black!$B:$X,19,0))</f>
        <v xml:space="preserve">0.1135 </v>
      </c>
      <c r="G61" s="42" t="str">
        <f>_xlfn.CONCAT(FIXED(VLOOKUP($L61,logitme.black!$B:$X,6,0),4)," ",VLOOKUP($L61,logitme.black!$B:$X,20,0))</f>
        <v xml:space="preserve">0.1682 </v>
      </c>
      <c r="H61" s="40" t="str">
        <f>_xlfn.CONCAT(FIXED(VLOOKUP($L61,logitme.black!$B:$X,10,0),4)," ",VLOOKUP($L61,logitme.black!$B:$X,21,0))</f>
        <v xml:space="preserve">0.0902 </v>
      </c>
      <c r="I61" s="15" t="str">
        <f>_xlfn.CONCAT(FIXED(VLOOKUP($L61,logitme.hispan!$B:$X,2,0),4)," ",VLOOKUP($L61,logitme.hispan!$B:$X,19,0))</f>
        <v xml:space="preserve">0.1902 </v>
      </c>
      <c r="J61" s="42" t="str">
        <f>_xlfn.CONCAT(FIXED(VLOOKUP($L61,logitme.hispan!$B:$X,6,0),4)," ",VLOOKUP($L61,logitme.hispan!$B:$X,20,0))</f>
        <v xml:space="preserve">-0.0286 </v>
      </c>
      <c r="K61" s="42" t="str">
        <f>_xlfn.CONCAT(FIXED(VLOOKUP($L61,logitme.hispan!$B:$X,10,0),4)," ",VLOOKUP($L61,logitme.hispan!$B:$X,21,0))</f>
        <v xml:space="preserve">0.2420 </v>
      </c>
      <c r="L61" s="11" t="s">
        <v>106</v>
      </c>
    </row>
    <row r="62" spans="2:12" x14ac:dyDescent="0.25">
      <c r="B62" s="92"/>
      <c r="C62" s="13" t="str">
        <f>_xlfn.CONCAT("(",FIXED(VLOOKUP($L61,logitme.white!$B:$X,3,0),4),")")</f>
        <v>(0.0783)</v>
      </c>
      <c r="D62" s="27" t="str">
        <f>_xlfn.CONCAT("(",FIXED(VLOOKUP($L61,logitme.white!$B:$X,7,0),4),")")</f>
        <v>(0.1427)</v>
      </c>
      <c r="E62" s="41" t="str">
        <f>_xlfn.CONCAT("(",FIXED(VLOOKUP($L61,logitme.white!$B:$X,11,0),4),")")</f>
        <v>(0.0943)</v>
      </c>
      <c r="F62" s="13" t="str">
        <f>_xlfn.CONCAT("(",FIXED(VLOOKUP($L61,logitme.black!$B:$X,3,0),4),")")</f>
        <v>(0.0804)</v>
      </c>
      <c r="G62" s="27" t="str">
        <f>_xlfn.CONCAT("(",FIXED(VLOOKUP($L61,logitme.black!$B:$X,7,0),4),")")</f>
        <v>(0.1245)</v>
      </c>
      <c r="H62" s="41" t="str">
        <f>_xlfn.CONCAT("(",FIXED(VLOOKUP($L61,logitme.black!$B:$X,11,0),4),")")</f>
        <v>(0.1085)</v>
      </c>
      <c r="I62" s="13" t="str">
        <f>_xlfn.CONCAT("(",FIXED(VLOOKUP($L61,logitme.hispan!$B:$X,3,0),4),")")</f>
        <v>(0.1228)</v>
      </c>
      <c r="J62" s="27" t="str">
        <f>_xlfn.CONCAT("(",FIXED(VLOOKUP($L61,logitme.hispan!$B:$X,7,0),4),")")</f>
        <v>(0.2230)</v>
      </c>
      <c r="K62" s="27" t="str">
        <f>_xlfn.CONCAT("(",FIXED(VLOOKUP($L61,logitme.hispan!$B:$X,11,0),4),")")</f>
        <v>(0.1537)</v>
      </c>
    </row>
    <row r="63" spans="2:12" x14ac:dyDescent="0.25">
      <c r="B63" s="91" t="s">
        <v>20</v>
      </c>
      <c r="C63" s="16" t="str">
        <f>_xlfn.CONCAT(FIXED(VLOOKUP($L63,logitme.white!$B:$X,2,0),4)," ",VLOOKUP($L63,logitme.white!$B:$X,19,0))</f>
        <v>-1.6988 ***</v>
      </c>
      <c r="D63" s="42" t="str">
        <f>_xlfn.CONCAT(FIXED(VLOOKUP($L63,logitme.white!$B:$X,6,0),4)," ",VLOOKUP($L63,logitme.white!$B:$X,20,0))</f>
        <v>-1.7793 ***</v>
      </c>
      <c r="E63" s="40" t="str">
        <f>_xlfn.CONCAT(FIXED(VLOOKUP($L63,logitme.white!$B:$X,10,0),4)," ",VLOOKUP($L63,logitme.white!$B:$X,21,0))</f>
        <v>-1.3503 ***</v>
      </c>
      <c r="F63" s="16" t="str">
        <f>_xlfn.CONCAT(FIXED(VLOOKUP($L63,logitme.black!$B:$X,2,0),4)," ",VLOOKUP($L63,logitme.black!$B:$X,19,0))</f>
        <v>-2.4157 ***</v>
      </c>
      <c r="G63" s="42" t="str">
        <f>_xlfn.CONCAT(FIXED(VLOOKUP($L63,logitme.black!$B:$X,6,0),4)," ",VLOOKUP($L63,logitme.black!$B:$X,20,0))</f>
        <v>-2.3145 ***</v>
      </c>
      <c r="H63" s="40" t="str">
        <f>_xlfn.CONCAT(FIXED(VLOOKUP($L63,logitme.black!$B:$X,10,0),4)," ",VLOOKUP($L63,logitme.black!$B:$X,21,0))</f>
        <v>-2.4915 ***</v>
      </c>
      <c r="I63" s="16" t="str">
        <f>_xlfn.CONCAT(FIXED(VLOOKUP($L63,logitme.hispan!$B:$X,2,0),4)," ",VLOOKUP($L63,logitme.hispan!$B:$X,19,0))</f>
        <v>-1.9822 ***</v>
      </c>
      <c r="J63" s="42" t="str">
        <f>_xlfn.CONCAT(FIXED(VLOOKUP($L63,logitme.hispan!$B:$X,6,0),4)," ",VLOOKUP($L63,logitme.hispan!$B:$X,20,0))</f>
        <v>-2.5281 **</v>
      </c>
      <c r="K63" s="42" t="str">
        <f>_xlfn.CONCAT(FIXED(VLOOKUP($L63,logitme.hispan!$B:$X,10,0),4)," ",VLOOKUP($L63,logitme.hispan!$B:$X,21,0))</f>
        <v>-1.6444 ***</v>
      </c>
      <c r="L63" t="s">
        <v>171</v>
      </c>
    </row>
    <row r="64" spans="2:12" ht="15.75" thickBot="1" x14ac:dyDescent="0.3">
      <c r="B64" s="92"/>
      <c r="C64" s="17" t="str">
        <f>_xlfn.CONCAT("(",FIXED(VLOOKUP($L63,logitme.white!$B:$X,3,0),4),")")</f>
        <v>(0.1388)</v>
      </c>
      <c r="D64" s="43" t="str">
        <f>_xlfn.CONCAT("(",FIXED(VLOOKUP($L63,logitme.white!$B:$X,7,0),4),")")</f>
        <v>(0.4515)</v>
      </c>
      <c r="E64" s="44" t="str">
        <f>_xlfn.CONCAT("(",FIXED(VLOOKUP($L63,logitme.white!$B:$X,11,0),4),")")</f>
        <v>(0.1959)</v>
      </c>
      <c r="F64" s="17" t="str">
        <f>_xlfn.CONCAT("(",FIXED(VLOOKUP($L63,logitme.black!$B:$X,3,0),4),")")</f>
        <v>(0.1515)</v>
      </c>
      <c r="G64" s="43" t="str">
        <f>_xlfn.CONCAT("(",FIXED(VLOOKUP($L63,logitme.black!$B:$X,7,0),4),")")</f>
        <v>(0.2125)</v>
      </c>
      <c r="H64" s="44" t="str">
        <f>_xlfn.CONCAT("(",FIXED(VLOOKUP($L63,logitme.black!$B:$X,11,0),4),")")</f>
        <v>(0.2225)</v>
      </c>
      <c r="I64" s="17" t="str">
        <f>_xlfn.CONCAT("(",FIXED(VLOOKUP($L63,logitme.hispan!$B:$X,3,0),4),")")</f>
        <v>(0.1976)</v>
      </c>
      <c r="J64" s="43" t="str">
        <f>_xlfn.CONCAT("(",FIXED(VLOOKUP($L63,logitme.hispan!$B:$X,7,0),4),")")</f>
        <v>(0.7896)</v>
      </c>
      <c r="K64" s="43" t="str">
        <f>_xlfn.CONCAT("(",FIXED(VLOOKUP($L63,logitme.hispan!$B:$X,11,0),4),")")</f>
        <v>(0.2797)</v>
      </c>
    </row>
    <row r="65" spans="2:11" x14ac:dyDescent="0.25">
      <c r="B65" s="18" t="s">
        <v>107</v>
      </c>
      <c r="C65" s="15" t="s">
        <v>111</v>
      </c>
      <c r="D65" s="19" t="s">
        <v>111</v>
      </c>
      <c r="E65" s="20" t="s">
        <v>111</v>
      </c>
      <c r="F65" s="15" t="s">
        <v>111</v>
      </c>
      <c r="G65" s="19" t="s">
        <v>111</v>
      </c>
      <c r="H65" s="20" t="s">
        <v>111</v>
      </c>
      <c r="I65" s="15" t="s">
        <v>111</v>
      </c>
      <c r="J65" s="19" t="s">
        <v>111</v>
      </c>
      <c r="K65" s="20" t="s">
        <v>111</v>
      </c>
    </row>
    <row r="66" spans="2:11" x14ac:dyDescent="0.25">
      <c r="B66" s="18" t="s">
        <v>108</v>
      </c>
      <c r="C66" s="15" t="s">
        <v>111</v>
      </c>
      <c r="D66" s="19" t="s">
        <v>111</v>
      </c>
      <c r="E66" s="20" t="s">
        <v>111</v>
      </c>
      <c r="F66" s="15" t="s">
        <v>111</v>
      </c>
      <c r="G66" s="19" t="s">
        <v>111</v>
      </c>
      <c r="H66" s="20" t="s">
        <v>111</v>
      </c>
      <c r="I66" s="15" t="s">
        <v>111</v>
      </c>
      <c r="J66" s="19" t="s">
        <v>111</v>
      </c>
      <c r="K66" s="20" t="s">
        <v>111</v>
      </c>
    </row>
    <row r="67" spans="2:11" x14ac:dyDescent="0.25">
      <c r="B67" s="18" t="s">
        <v>170</v>
      </c>
      <c r="C67" s="45">
        <v>75298</v>
      </c>
      <c r="D67" s="31">
        <v>33508</v>
      </c>
      <c r="E67" s="46">
        <v>41790</v>
      </c>
      <c r="F67" s="45">
        <v>84108</v>
      </c>
      <c r="G67" s="31">
        <v>43657</v>
      </c>
      <c r="H67" s="46">
        <v>40451</v>
      </c>
      <c r="I67" s="45">
        <v>35318</v>
      </c>
      <c r="J67" s="31">
        <v>16300</v>
      </c>
      <c r="K67" s="31">
        <v>19018</v>
      </c>
    </row>
    <row r="68" spans="2:11" ht="15.75" thickBot="1" x14ac:dyDescent="0.3">
      <c r="B68" s="8" t="s">
        <v>301</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85" t="s">
        <v>333</v>
      </c>
      <c r="C1" s="85"/>
      <c r="D1" s="85"/>
      <c r="E1" s="85"/>
      <c r="F1" s="85"/>
    </row>
    <row r="2" spans="2:8" ht="15.75" x14ac:dyDescent="0.25">
      <c r="B2" s="98" t="s">
        <v>336</v>
      </c>
      <c r="C2" s="98"/>
      <c r="D2" s="98"/>
      <c r="E2" s="98"/>
      <c r="F2" s="98"/>
    </row>
    <row r="3" spans="2:8" ht="15.75" thickBot="1" x14ac:dyDescent="0.3">
      <c r="B3" s="25"/>
      <c r="C3" s="99" t="s">
        <v>110</v>
      </c>
      <c r="D3" s="100"/>
      <c r="E3" s="99" t="s">
        <v>146</v>
      </c>
      <c r="F3" s="100"/>
    </row>
    <row r="4" spans="2:8" x14ac:dyDescent="0.25">
      <c r="B4" s="91" t="s">
        <v>122</v>
      </c>
      <c r="C4" s="26" t="str">
        <f>_xlfn.CONCAT(ROUND(VLOOKUP($H4,'Interactions by Gender '!$B:$S,8,0),4)," ",VLOOKUP($H4,'Interactions by Gender '!$B:$S,17,0))</f>
        <v xml:space="preserve">-0.0381 </v>
      </c>
      <c r="D4" s="26" t="str">
        <f>_xlfn.CONCAT(ROUND(VLOOKUP($H4,'Interactions by Gender '!$B:$S,2,0),4)," ",VLOOKUP($H4,'Interactions by Gender '!$B:$S,15,0))</f>
        <v xml:space="preserve">-0.0573 </v>
      </c>
      <c r="E4" s="26" t="str">
        <f>_xlfn.CONCAT(ROUND(VLOOKUP($H4,'Interactions by Gender '!$B:$S,11,0),4)," ",VLOOKUP($H4,'Interactions by Gender '!$B:$S,18,0))</f>
        <v>-0.1047 ^</v>
      </c>
      <c r="F4" s="26" t="str">
        <f>_xlfn.CONCAT(ROUND(VLOOKUP($H4,'Interactions by Gender '!$B:$S,5,0),4)," ",VLOOKUP($H4,'Interactions by Gender '!$B:$S,16,0))</f>
        <v xml:space="preserve">-0.122 </v>
      </c>
      <c r="H4" s="11" t="s">
        <v>119</v>
      </c>
    </row>
    <row r="5" spans="2:8" x14ac:dyDescent="0.25">
      <c r="B5" s="92" t="s">
        <v>1</v>
      </c>
      <c r="C5" s="27" t="str">
        <f>_xlfn.CONCAT("(",ROUND(VLOOKUP($H4,'Interactions by Gender '!$B:$S,9,0),4),")")</f>
        <v>(0.0481)</v>
      </c>
      <c r="D5" s="27" t="str">
        <f>_xlfn.CONCAT("(",ROUND(VLOOKUP($H4,'Interactions by Gender '!$B:$S,3,0),4),")")</f>
        <v>(0.0625)</v>
      </c>
      <c r="E5" s="27" t="str">
        <f>_xlfn.CONCAT("(",ROUND(VLOOKUP($H4,'Interactions by Gender '!$B:$S,12,0),4),")")</f>
        <v>(0.0587)</v>
      </c>
      <c r="F5" s="27" t="str">
        <f>_xlfn.CONCAT("(",ROUND(VLOOKUP($H4,'Interactions by Gender '!$B:$S,6,0),4),")")</f>
        <v>(0.0799)</v>
      </c>
    </row>
    <row r="6" spans="2:8" x14ac:dyDescent="0.25">
      <c r="B6" s="91" t="s">
        <v>0</v>
      </c>
      <c r="C6" s="26" t="str">
        <f>_xlfn.CONCAT(ROUND(VLOOKUP($H6,'Interactions by Gender '!$B:$S,8,0),4)," ",VLOOKUP($H6,'Interactions by Gender '!$B:$S,17,0))</f>
        <v xml:space="preserve">-0.0179 </v>
      </c>
      <c r="D6" s="26" t="str">
        <f>_xlfn.CONCAT(ROUND(VLOOKUP($H6,'Interactions by Gender '!$B:$S,2,0),4)," ",VLOOKUP($H6,'Interactions by Gender '!$B:$S,15,0))</f>
        <v>-0.1071 **</v>
      </c>
      <c r="E6" s="26" t="str">
        <f>_xlfn.CONCAT(ROUND(VLOOKUP($H6,'Interactions by Gender '!$B:$S,11,0),4)," ",VLOOKUP($H6,'Interactions by Gender '!$B:$S,18,0))</f>
        <v xml:space="preserve">-0.0176 </v>
      </c>
      <c r="F6" s="26" t="str">
        <f>_xlfn.CONCAT(ROUND(VLOOKUP($H6,'Interactions by Gender '!$B:$S,5,0),4)," ",VLOOKUP($H6,'Interactions by Gender '!$B:$S,16,0))</f>
        <v>-0.0835 *</v>
      </c>
      <c r="H6" s="11" t="s">
        <v>10</v>
      </c>
    </row>
    <row r="7" spans="2:8" x14ac:dyDescent="0.25">
      <c r="B7" s="92" t="s">
        <v>1</v>
      </c>
      <c r="C7" s="27" t="str">
        <f>_xlfn.CONCAT("(",ROUND(VLOOKUP($H6,'Interactions by Gender '!$B:$S,9,0),4),")")</f>
        <v>(0.0268)</v>
      </c>
      <c r="D7" s="27" t="str">
        <f>_xlfn.CONCAT("(",ROUND(VLOOKUP($H6,'Interactions by Gender '!$B:$S,3,0),4),")")</f>
        <v>(0.0414)</v>
      </c>
      <c r="E7" s="27" t="str">
        <f>_xlfn.CONCAT("(",ROUND(VLOOKUP($H6,'Interactions by Gender '!$B:$S,12,0),4),")")</f>
        <v>(0.0246)</v>
      </c>
      <c r="F7" s="27" t="str">
        <f>_xlfn.CONCAT("(",ROUND(VLOOKUP($H6,'Interactions by Gender '!$B:$S,6,0),4),")")</f>
        <v>(0.0354)</v>
      </c>
    </row>
    <row r="8" spans="2:8" x14ac:dyDescent="0.25">
      <c r="B8" s="91" t="s">
        <v>2</v>
      </c>
      <c r="C8" s="26" t="str">
        <f>_xlfn.CONCAT(ROUND(VLOOKUP($H8,'Interactions by Gender '!$B:$S,8,0),4)," ",VLOOKUP($H8,'Interactions by Gender '!$B:$S,17,0))</f>
        <v>-0.0819 **</v>
      </c>
      <c r="D8" s="26" t="str">
        <f>_xlfn.CONCAT(ROUND(VLOOKUP($H8,'Interactions by Gender '!$B:$S,2,0),4)," ",VLOOKUP($H8,'Interactions by Gender '!$B:$S,15,0))</f>
        <v>-0.116 *</v>
      </c>
      <c r="E8" s="26" t="str">
        <f>_xlfn.CONCAT(ROUND(VLOOKUP($H8,'Interactions by Gender '!$B:$S,11,0),4)," ",VLOOKUP($H8,'Interactions by Gender '!$B:$S,18,0))</f>
        <v xml:space="preserve">-0.0262 </v>
      </c>
      <c r="F8" s="26" t="str">
        <f>_xlfn.CONCAT(ROUND(VLOOKUP($H8,'Interactions by Gender '!$B:$S,5,0),4)," ",VLOOKUP($H8,'Interactions by Gender '!$B:$S,16,0))</f>
        <v xml:space="preserve">-0.0048 </v>
      </c>
      <c r="H8" s="11" t="s">
        <v>12</v>
      </c>
    </row>
    <row r="9" spans="2:8" x14ac:dyDescent="0.25">
      <c r="B9" s="92" t="s">
        <v>1</v>
      </c>
      <c r="C9" s="27" t="str">
        <f>_xlfn.CONCAT("(",ROUND(VLOOKUP($H8,'Interactions by Gender '!$B:$S,9,0),4),")")</f>
        <v>(0.0295)</v>
      </c>
      <c r="D9" s="27" t="str">
        <f>_xlfn.CONCAT("(",ROUND(VLOOKUP($H8,'Interactions by Gender '!$B:$S,3,0),4),")")</f>
        <v>(0.0455)</v>
      </c>
      <c r="E9" s="27" t="str">
        <f>_xlfn.CONCAT("(",ROUND(VLOOKUP($H8,'Interactions by Gender '!$B:$S,12,0),4),")")</f>
        <v>(0.031)</v>
      </c>
      <c r="F9" s="27" t="str">
        <f>_xlfn.CONCAT("(",ROUND(VLOOKUP($H8,'Interactions by Gender '!$B:$S,6,0),4),")")</f>
        <v>(0.0461)</v>
      </c>
    </row>
    <row r="10" spans="2:8" x14ac:dyDescent="0.25">
      <c r="B10" s="91" t="s">
        <v>90</v>
      </c>
      <c r="C10" s="26" t="str">
        <f>_xlfn.CONCAT(ROUND(VLOOKUP($H10,'Interactions by Gender '!$B:$S,8,0),4)," ",VLOOKUP($H10,'Interactions by Gender '!$B:$S,17,0))</f>
        <v>-0.2018 ***</v>
      </c>
      <c r="D10" s="26" t="str">
        <f>_xlfn.CONCAT(ROUND(VLOOKUP($H10,'Interactions by Gender '!$B:$S,2,0),4)," ",VLOOKUP($H10,'Interactions by Gender '!$B:$S,15,0))</f>
        <v>-0.2517 ***</v>
      </c>
      <c r="E10" s="26" t="str">
        <f>_xlfn.CONCAT(ROUND(VLOOKUP($H10,'Interactions by Gender '!$B:$S,11,0),4)," ",VLOOKUP($H10,'Interactions by Gender '!$B:$S,18,0))</f>
        <v>-0.1579 ***</v>
      </c>
      <c r="F10" s="26" t="str">
        <f>_xlfn.CONCAT(ROUND(VLOOKUP($H10,'Interactions by Gender '!$B:$S,5,0),4)," ",VLOOKUP($H10,'Interactions by Gender '!$B:$S,16,0))</f>
        <v>-0.2014 ***</v>
      </c>
      <c r="H10" s="11" t="s">
        <v>23</v>
      </c>
    </row>
    <row r="11" spans="2:8" x14ac:dyDescent="0.25">
      <c r="B11" s="92"/>
      <c r="C11" s="27" t="str">
        <f>_xlfn.CONCAT("(",ROUND(VLOOKUP($H10,'Interactions by Gender '!$B:$S,9,0),4),")")</f>
        <v>(0.0328)</v>
      </c>
      <c r="D11" s="27" t="str">
        <f>_xlfn.CONCAT("(",ROUND(VLOOKUP($H10,'Interactions by Gender '!$B:$S,3,0),4),")")</f>
        <v>(0.0423)</v>
      </c>
      <c r="E11" s="27" t="str">
        <f>_xlfn.CONCAT("(",ROUND(VLOOKUP($H10,'Interactions by Gender '!$B:$S,12,0),4),")")</f>
        <v>(0.0317)</v>
      </c>
      <c r="F11" s="27" t="str">
        <f>_xlfn.CONCAT("(",ROUND(VLOOKUP($H10,'Interactions by Gender '!$B:$S,6,0),4),")")</f>
        <v>(0.0393)</v>
      </c>
    </row>
    <row r="12" spans="2:8" x14ac:dyDescent="0.25">
      <c r="B12" s="91" t="s">
        <v>138</v>
      </c>
      <c r="C12" s="26"/>
      <c r="D12" s="26" t="str">
        <f>_xlfn.CONCAT(ROUND(VLOOKUP($H12,'Interactions by Gender '!$B:$S,2,0),4)," ",VLOOKUP($H12,'Interactions by Gender '!$B:$S,15,0))</f>
        <v xml:space="preserve">-0.0144 </v>
      </c>
      <c r="E12" s="26"/>
      <c r="F12" s="26" t="str">
        <f>_xlfn.CONCAT(ROUND(VLOOKUP($H12,'Interactions by Gender '!$B:$S,5,0),4)," ",VLOOKUP($H12,'Interactions by Gender '!$B:$S,16,0))</f>
        <v xml:space="preserve">0.0227 </v>
      </c>
      <c r="H12" s="11" t="s">
        <v>137</v>
      </c>
    </row>
    <row r="13" spans="2:8" x14ac:dyDescent="0.25">
      <c r="B13" s="92" t="s">
        <v>1</v>
      </c>
      <c r="C13" s="27"/>
      <c r="D13" s="27" t="str">
        <f>_xlfn.CONCAT("(",ROUND(VLOOKUP($H12,'Interactions by Gender '!$B:$S,3,0),4),")")</f>
        <v>(0.1115)</v>
      </c>
      <c r="E13" s="27"/>
      <c r="F13" s="27" t="str">
        <f>_xlfn.CONCAT("(",ROUND(VLOOKUP($H12,'Interactions by Gender '!$B:$S,6,0),4),")")</f>
        <v>(0.1342)</v>
      </c>
    </row>
    <row r="14" spans="2:8" x14ac:dyDescent="0.25">
      <c r="B14" s="91" t="s">
        <v>140</v>
      </c>
      <c r="C14" s="26"/>
      <c r="D14" s="26" t="str">
        <f>_xlfn.CONCAT(ROUND(VLOOKUP($H14,'Interactions by Gender '!$B:$S,2,0),4)," ",VLOOKUP($H14,'Interactions by Gender '!$B:$S,15,0))</f>
        <v>0.1383 *</v>
      </c>
      <c r="E14" s="26"/>
      <c r="F14" s="26" t="str">
        <f>_xlfn.CONCAT(ROUND(VLOOKUP($H14,'Interactions by Gender '!$B:$S,5,0),4)," ",VLOOKUP($H14,'Interactions by Gender '!$B:$S,16,0))</f>
        <v>0.1459 **</v>
      </c>
      <c r="H14" s="11" t="s">
        <v>85</v>
      </c>
    </row>
    <row r="15" spans="2:8" x14ac:dyDescent="0.25">
      <c r="B15" s="92" t="s">
        <v>1</v>
      </c>
      <c r="C15" s="27"/>
      <c r="D15" s="27" t="str">
        <f>_xlfn.CONCAT("(",ROUND(VLOOKUP($H14,'Interactions by Gender '!$B:$S,3,0),4),")")</f>
        <v>(0.0592)</v>
      </c>
      <c r="E15" s="27"/>
      <c r="F15" s="27" t="str">
        <f>_xlfn.CONCAT("(",ROUND(VLOOKUP($H14,'Interactions by Gender '!$B:$S,6,0),4),")")</f>
        <v>(0.0544)</v>
      </c>
    </row>
    <row r="16" spans="2:8" x14ac:dyDescent="0.25">
      <c r="B16" s="91" t="s">
        <v>142</v>
      </c>
      <c r="C16" s="26"/>
      <c r="D16" s="26" t="str">
        <f>_xlfn.CONCAT(ROUND(VLOOKUP($H16,'Interactions by Gender '!$B:$S,2,0),4)," ",VLOOKUP($H16,'Interactions by Gender '!$B:$S,15,0))</f>
        <v xml:space="preserve">0.075 </v>
      </c>
      <c r="E16" s="26"/>
      <c r="F16" s="26" t="str">
        <f>_xlfn.CONCAT(ROUND(VLOOKUP($H16,'Interactions by Gender '!$B:$S,5,0),4)," ",VLOOKUP($H16,'Interactions by Gender '!$B:$S,16,0))</f>
        <v xml:space="preserve">0.0088 </v>
      </c>
      <c r="H16" s="11" t="s">
        <v>86</v>
      </c>
    </row>
    <row r="17" spans="2:8" x14ac:dyDescent="0.25">
      <c r="B17" s="92" t="s">
        <v>1</v>
      </c>
      <c r="C17" s="27"/>
      <c r="D17" s="27" t="str">
        <f>_xlfn.CONCAT("(",ROUND(VLOOKUP($H16,'Interactions by Gender '!$B:$S,3,0),4),")")</f>
        <v>(0.0631)</v>
      </c>
      <c r="E17" s="27"/>
      <c r="F17" s="27" t="str">
        <f>_xlfn.CONCAT("(",ROUND(VLOOKUP($H16,'Interactions by Gender '!$B:$S,6,0),4),")")</f>
        <v>(0.0683)</v>
      </c>
    </row>
    <row r="18" spans="2:8" x14ac:dyDescent="0.25">
      <c r="B18" s="91" t="s">
        <v>91</v>
      </c>
      <c r="C18" s="26" t="str">
        <f>_xlfn.CONCAT(ROUND(VLOOKUP($H18,'Interactions by Gender '!$B:$S,8,0),4)," ",VLOOKUP($H18,'Interactions by Gender '!$B:$S,17,0))</f>
        <v xml:space="preserve">0.0131 </v>
      </c>
      <c r="D18" s="26" t="str">
        <f>_xlfn.CONCAT(ROUND(VLOOKUP($H18,'Interactions by Gender '!$B:$S,2,0),4)," ",VLOOKUP($H18,'Interactions by Gender '!$B:$S,15,0))</f>
        <v xml:space="preserve">-0.0398 </v>
      </c>
      <c r="E18" s="26" t="str">
        <f>_xlfn.CONCAT(ROUND(VLOOKUP($H18,'Interactions by Gender '!$B:$S,11,0),4)," ",VLOOKUP($H18,'Interactions by Gender '!$B:$S,18,0))</f>
        <v xml:space="preserve">-0.0172 </v>
      </c>
      <c r="F18" s="26" t="str">
        <f>_xlfn.CONCAT(ROUND(VLOOKUP($H18,'Interactions by Gender '!$B:$S,5,0),4)," ",VLOOKUP($H18,'Interactions by Gender '!$B:$S,16,0))</f>
        <v xml:space="preserve">-0.0239 </v>
      </c>
      <c r="H18" s="11" t="s">
        <v>24</v>
      </c>
    </row>
    <row r="19" spans="2:8" x14ac:dyDescent="0.25">
      <c r="B19" s="92"/>
      <c r="C19" s="27" t="str">
        <f>_xlfn.CONCAT("(",ROUND(VLOOKUP($H18,'Interactions by Gender '!$B:$S,9,0),4),")")</f>
        <v>(0.0363)</v>
      </c>
      <c r="D19" s="27" t="str">
        <f>_xlfn.CONCAT("(",ROUND(VLOOKUP($H18,'Interactions by Gender '!$B:$S,3,0),4),")")</f>
        <v>(0.0472)</v>
      </c>
      <c r="E19" s="27" t="str">
        <f>_xlfn.CONCAT("(",ROUND(VLOOKUP($H18,'Interactions by Gender '!$B:$S,12,0),4),")")</f>
        <v>(0.0339)</v>
      </c>
      <c r="F19" s="27" t="str">
        <f>_xlfn.CONCAT("(",ROUND(VLOOKUP($H18,'Interactions by Gender '!$B:$S,6,0),4),")")</f>
        <v>(0.0464)</v>
      </c>
    </row>
    <row r="20" spans="2:8" x14ac:dyDescent="0.25">
      <c r="B20" s="91" t="s">
        <v>139</v>
      </c>
      <c r="C20" s="26"/>
      <c r="D20" s="26" t="str">
        <f>_xlfn.CONCAT(ROUND(VLOOKUP($H20,'Interactions by Gender '!$B:$S,2,0),4)," ",VLOOKUP($H20,'Interactions by Gender '!$B:$S,15,0))</f>
        <v xml:space="preserve">0.1436 </v>
      </c>
      <c r="E20" s="26"/>
      <c r="F20" s="26" t="str">
        <f>_xlfn.CONCAT(ROUND(VLOOKUP($H20,'Interactions by Gender '!$B:$S,5,0),4)," ",VLOOKUP($H20,'Interactions by Gender '!$B:$S,16,0))</f>
        <v xml:space="preserve">0.0497 </v>
      </c>
      <c r="H20" s="11" t="s">
        <v>136</v>
      </c>
    </row>
    <row r="21" spans="2:8" x14ac:dyDescent="0.25">
      <c r="B21" s="92" t="s">
        <v>1</v>
      </c>
      <c r="C21" s="27"/>
      <c r="D21" s="27" t="str">
        <f>_xlfn.CONCAT("(",ROUND(VLOOKUP($H20,'Interactions by Gender '!$B:$S,3,0),4),")")</f>
        <v>(0.1429)</v>
      </c>
      <c r="E21" s="27"/>
      <c r="F21" s="27" t="str">
        <f>_xlfn.CONCAT("(",ROUND(VLOOKUP($H20,'Interactions by Gender '!$B:$S,6,0),4),")")</f>
        <v>(0.1627)</v>
      </c>
    </row>
    <row r="22" spans="2:8" x14ac:dyDescent="0.25">
      <c r="B22" s="91" t="s">
        <v>141</v>
      </c>
      <c r="C22" s="26"/>
      <c r="D22" s="26" t="str">
        <f>_xlfn.CONCAT(ROUND(VLOOKUP($H22,'Interactions by Gender '!$B:$S,2,0),4)," ",VLOOKUP($H22,'Interactions by Gender '!$B:$S,15,0))</f>
        <v>0.1823 *</v>
      </c>
      <c r="E22" s="26"/>
      <c r="F22" s="26" t="str">
        <f>_xlfn.CONCAT(ROUND(VLOOKUP($H22,'Interactions by Gender '!$B:$S,5,0),4)," ",VLOOKUP($H22,'Interactions by Gender '!$B:$S,16,0))</f>
        <v xml:space="preserve">0.0854 </v>
      </c>
      <c r="H22" s="11" t="s">
        <v>87</v>
      </c>
    </row>
    <row r="23" spans="2:8" x14ac:dyDescent="0.25">
      <c r="B23" s="92" t="s">
        <v>1</v>
      </c>
      <c r="C23" s="27"/>
      <c r="D23" s="27" t="str">
        <f>_xlfn.CONCAT("(",ROUND(VLOOKUP($H22,'Interactions by Gender '!$B:$S,3,0),4),")")</f>
        <v>(0.0722)</v>
      </c>
      <c r="E23" s="27"/>
      <c r="F23" s="27" t="str">
        <f>_xlfn.CONCAT("(",ROUND(VLOOKUP($H22,'Interactions by Gender '!$B:$S,6,0),4),")")</f>
        <v>(0.0639)</v>
      </c>
    </row>
    <row r="24" spans="2:8" x14ac:dyDescent="0.25">
      <c r="B24" s="91" t="s">
        <v>143</v>
      </c>
      <c r="C24" s="26"/>
      <c r="D24" s="26" t="str">
        <f>_xlfn.CONCAT(ROUND(VLOOKUP($H24,'Interactions by Gender '!$B:$S,2,0),4)," ",VLOOKUP($H24,'Interactions by Gender '!$B:$S,15,0))</f>
        <v xml:space="preserve">0.0328 </v>
      </c>
      <c r="E24" s="26"/>
      <c r="F24" s="26" t="str">
        <f>_xlfn.CONCAT(ROUND(VLOOKUP($H24,'Interactions by Gender '!$B:$S,5,0),4)," ",VLOOKUP($H24,'Interactions by Gender '!$B:$S,16,0))</f>
        <v xml:space="preserve">-0.0902 </v>
      </c>
      <c r="H24" s="11" t="s">
        <v>88</v>
      </c>
    </row>
    <row r="25" spans="2:8" x14ac:dyDescent="0.25">
      <c r="B25" s="92" t="s">
        <v>1</v>
      </c>
      <c r="C25" s="27"/>
      <c r="D25" s="27" t="str">
        <f>_xlfn.CONCAT("(",ROUND(VLOOKUP($H24,'Interactions by Gender '!$B:$S,3,0),4),")")</f>
        <v>(0.0776)</v>
      </c>
      <c r="E25" s="27"/>
      <c r="F25" s="27" t="str">
        <f>_xlfn.CONCAT("(",ROUND(VLOOKUP($H24,'Interactions by Gender '!$B:$S,6,0),4),")")</f>
        <v>(0.0771)</v>
      </c>
    </row>
    <row r="26" spans="2:8" x14ac:dyDescent="0.25">
      <c r="B26" s="91" t="s">
        <v>31</v>
      </c>
      <c r="C26" s="26" t="str">
        <f>_xlfn.CONCAT(ROUND(VLOOKUP($H26,'Interactions by Gender '!$B:$S,8,0),4)," ",VLOOKUP($H26,'Interactions by Gender '!$B:$S,17,0))</f>
        <v>-0.055 ***</v>
      </c>
      <c r="D26" s="26" t="str">
        <f>_xlfn.CONCAT(ROUND(VLOOKUP($H26,'Interactions by Gender '!$B:$S,2,0),4)," ",VLOOKUP($H26,'Interactions by Gender '!$B:$S,15,0))</f>
        <v>-0.0553 ***</v>
      </c>
      <c r="E26" s="26" t="str">
        <f>_xlfn.CONCAT(ROUND(VLOOKUP($H26,'Interactions by Gender '!$B:$S,11,0),4)," ",VLOOKUP($H26,'Interactions by Gender '!$B:$S,18,0))</f>
        <v>-0.0563 ***</v>
      </c>
      <c r="F26" s="26" t="str">
        <f>_xlfn.CONCAT(ROUND(VLOOKUP($H26,'Interactions by Gender '!$B:$S,5,0),4)," ",VLOOKUP($H26,'Interactions by Gender '!$B:$S,16,0))</f>
        <v>-0.0565 ***</v>
      </c>
      <c r="H26" s="11" t="s">
        <v>31</v>
      </c>
    </row>
    <row r="27" spans="2:8" x14ac:dyDescent="0.25">
      <c r="B27" s="92"/>
      <c r="C27" s="27" t="str">
        <f>_xlfn.CONCAT("(",ROUND(VLOOKUP($H26,'Interactions by Gender '!$B:$S,9,0),4),")")</f>
        <v>(0.0045)</v>
      </c>
      <c r="D27" s="27" t="str">
        <f>_xlfn.CONCAT("(",ROUND(VLOOKUP($H26,'Interactions by Gender '!$B:$S,3,0),4),")")</f>
        <v>(0.0045)</v>
      </c>
      <c r="E27" s="27" t="str">
        <f>_xlfn.CONCAT("(",ROUND(VLOOKUP($H26,'Interactions by Gender '!$B:$S,12,0),4),")")</f>
        <v>(0.0044)</v>
      </c>
      <c r="F27" s="27" t="str">
        <f>_xlfn.CONCAT("(",ROUND(VLOOKUP($H26,'Interactions by Gender '!$B:$S,6,0),4),")")</f>
        <v>(0.0044)</v>
      </c>
    </row>
    <row r="28" spans="2:8" x14ac:dyDescent="0.25">
      <c r="B28" s="91" t="s">
        <v>186</v>
      </c>
      <c r="C28" s="26" t="str">
        <f>_xlfn.CONCAT(ROUND(VLOOKUP($H28,'Interactions by Gender '!$B:$S,8,0),4)," ",VLOOKUP($H28,'Interactions by Gender '!$B:$S,17,0))</f>
        <v xml:space="preserve">-0.0199 </v>
      </c>
      <c r="D28" s="26" t="str">
        <f>_xlfn.CONCAT(ROUND(VLOOKUP($H28,'Interactions by Gender '!$B:$S,2,0),4)," ",VLOOKUP($H28,'Interactions by Gender '!$B:$S,15,0))</f>
        <v xml:space="preserve">-0.0189 </v>
      </c>
      <c r="E28" s="26" t="str">
        <f>_xlfn.CONCAT(ROUND(VLOOKUP($H28,'Interactions by Gender '!$B:$S,11,0),4)," ",VLOOKUP($H28,'Interactions by Gender '!$B:$S,18,0))</f>
        <v>-0.0931 **</v>
      </c>
      <c r="F28" s="26" t="str">
        <f>_xlfn.CONCAT(ROUND(VLOOKUP($H28,'Interactions by Gender '!$B:$S,5,0),4)," ",VLOOKUP($H28,'Interactions by Gender '!$B:$S,16,0))</f>
        <v>-0.0934 **</v>
      </c>
      <c r="H28" s="11" t="s">
        <v>172</v>
      </c>
    </row>
    <row r="29" spans="2:8" x14ac:dyDescent="0.25">
      <c r="B29" s="92"/>
      <c r="C29" s="27" t="str">
        <f>_xlfn.CONCAT("(",ROUND(VLOOKUP($H28,'Interactions by Gender '!$B:$S,9,0),4),")")</f>
        <v>(0.0324)</v>
      </c>
      <c r="D29" s="27" t="str">
        <f>_xlfn.CONCAT("(",ROUND(VLOOKUP($H28,'Interactions by Gender '!$B:$S,3,0),4),")")</f>
        <v>(0.0324)</v>
      </c>
      <c r="E29" s="27" t="str">
        <f>_xlfn.CONCAT("(",ROUND(VLOOKUP($H28,'Interactions by Gender '!$B:$S,12,0),4),")")</f>
        <v>(0.0313)</v>
      </c>
      <c r="F29" s="27" t="str">
        <f>_xlfn.CONCAT("(",ROUND(VLOOKUP($H28,'Interactions by Gender '!$B:$S,6,0),4),")")</f>
        <v>(0.0313)</v>
      </c>
    </row>
    <row r="30" spans="2:8" x14ac:dyDescent="0.25">
      <c r="B30" s="91" t="s">
        <v>92</v>
      </c>
      <c r="C30" s="26" t="str">
        <f>_xlfn.CONCAT(ROUND(VLOOKUP($H30,'Interactions by Gender '!$B:$S,8,0),4)," ",VLOOKUP($H30,'Interactions by Gender '!$B:$S,17,0))</f>
        <v xml:space="preserve">0.0061 </v>
      </c>
      <c r="D30" s="26" t="str">
        <f>_xlfn.CONCAT(ROUND(VLOOKUP($H30,'Interactions by Gender '!$B:$S,2,0),4)," ",VLOOKUP($H30,'Interactions by Gender '!$B:$S,15,0))</f>
        <v xml:space="preserve">0.0091 </v>
      </c>
      <c r="E30" s="26" t="str">
        <f>_xlfn.CONCAT(ROUND(VLOOKUP($H30,'Interactions by Gender '!$B:$S,11,0),4)," ",VLOOKUP($H30,'Interactions by Gender '!$B:$S,18,0))</f>
        <v>0.0616 ^</v>
      </c>
      <c r="F30" s="26" t="str">
        <f>_xlfn.CONCAT(ROUND(VLOOKUP($H30,'Interactions by Gender '!$B:$S,5,0),4)," ",VLOOKUP($H30,'Interactions by Gender '!$B:$S,16,0))</f>
        <v>0.061 ^</v>
      </c>
      <c r="H30" s="11" t="s">
        <v>25</v>
      </c>
    </row>
    <row r="31" spans="2:8" x14ac:dyDescent="0.25">
      <c r="B31" s="92"/>
      <c r="C31" s="27" t="str">
        <f>_xlfn.CONCAT("(",ROUND(VLOOKUP($H30,'Interactions by Gender '!$B:$S,9,0),4),")")</f>
        <v>(0.0318)</v>
      </c>
      <c r="D31" s="27" t="str">
        <f>_xlfn.CONCAT("(",ROUND(VLOOKUP($H30,'Interactions by Gender '!$B:$S,3,0),4),")")</f>
        <v>(0.0319)</v>
      </c>
      <c r="E31" s="27" t="str">
        <f>_xlfn.CONCAT("(",ROUND(VLOOKUP($H30,'Interactions by Gender '!$B:$S,12,0),4),")")</f>
        <v>(0.0362)</v>
      </c>
      <c r="F31" s="27" t="str">
        <f>_xlfn.CONCAT("(",ROUND(VLOOKUP($H30,'Interactions by Gender '!$B:$S,6,0),4),")")</f>
        <v>(0.0362)</v>
      </c>
    </row>
    <row r="32" spans="2:8" x14ac:dyDescent="0.25">
      <c r="B32" s="91" t="s">
        <v>93</v>
      </c>
      <c r="C32" s="26" t="str">
        <f>_xlfn.CONCAT(ROUND(VLOOKUP($H32,'Interactions by Gender '!$B:$S,8,0),4)," ",VLOOKUP($H32,'Interactions by Gender '!$B:$S,17,0))</f>
        <v xml:space="preserve">-0.0419 </v>
      </c>
      <c r="D32" s="26" t="str">
        <f>_xlfn.CONCAT(ROUND(VLOOKUP($H32,'Interactions by Gender '!$B:$S,2,0),4)," ",VLOOKUP($H32,'Interactions by Gender '!$B:$S,15,0))</f>
        <v xml:space="preserve">-0.0347 </v>
      </c>
      <c r="E32" s="26" t="str">
        <f>_xlfn.CONCAT(ROUND(VLOOKUP($H32,'Interactions by Gender '!$B:$S,11,0),4)," ",VLOOKUP($H32,'Interactions by Gender '!$B:$S,18,0))</f>
        <v xml:space="preserve">-0.0763 </v>
      </c>
      <c r="F32" s="26" t="str">
        <f>_xlfn.CONCAT(ROUND(VLOOKUP($H32,'Interactions by Gender '!$B:$S,5,0),4)," ",VLOOKUP($H32,'Interactions by Gender '!$B:$S,16,0))</f>
        <v xml:space="preserve">-0.0752 </v>
      </c>
      <c r="H32" s="11" t="s">
        <v>26</v>
      </c>
    </row>
    <row r="33" spans="2:8" x14ac:dyDescent="0.25">
      <c r="B33" s="92"/>
      <c r="C33" s="27" t="str">
        <f>_xlfn.CONCAT("(",ROUND(VLOOKUP($H32,'Interactions by Gender '!$B:$S,9,0),4),")")</f>
        <v>(0.0486)</v>
      </c>
      <c r="D33" s="27" t="str">
        <f>_xlfn.CONCAT("(",ROUND(VLOOKUP($H32,'Interactions by Gender '!$B:$S,3,0),4),")")</f>
        <v>(0.0487)</v>
      </c>
      <c r="E33" s="27" t="str">
        <f>_xlfn.CONCAT("(",ROUND(VLOOKUP($H32,'Interactions by Gender '!$B:$S,12,0),4),")")</f>
        <v>(0.0573)</v>
      </c>
      <c r="F33" s="27" t="str">
        <f>_xlfn.CONCAT("(",ROUND(VLOOKUP($H32,'Interactions by Gender '!$B:$S,6,0),4),")")</f>
        <v>(0.0573)</v>
      </c>
    </row>
    <row r="34" spans="2:8" x14ac:dyDescent="0.25">
      <c r="B34" s="91" t="s">
        <v>32</v>
      </c>
      <c r="C34" s="26" t="str">
        <f>_xlfn.CONCAT(ROUND(VLOOKUP($H34,'Interactions by Gender '!$B:$S,8,0),4)," ",VLOOKUP($H34,'Interactions by Gender '!$B:$S,17,0))</f>
        <v xml:space="preserve">0.004 </v>
      </c>
      <c r="D34" s="26" t="str">
        <f>_xlfn.CONCAT(ROUND(VLOOKUP($H34,'Interactions by Gender '!$B:$S,2,0),4)," ",VLOOKUP($H34,'Interactions by Gender '!$B:$S,15,0))</f>
        <v xml:space="preserve">0.0044 </v>
      </c>
      <c r="E34" s="26" t="str">
        <f>_xlfn.CONCAT(ROUND(VLOOKUP($H34,'Interactions by Gender '!$B:$S,11,0),4)," ",VLOOKUP($H34,'Interactions by Gender '!$B:$S,18,0))</f>
        <v>0.0438 *</v>
      </c>
      <c r="F34" s="26" t="str">
        <f>_xlfn.CONCAT(ROUND(VLOOKUP($H34,'Interactions by Gender '!$B:$S,5,0),4)," ",VLOOKUP($H34,'Interactions by Gender '!$B:$S,16,0))</f>
        <v>0.045 *</v>
      </c>
      <c r="H34" s="11" t="s">
        <v>32</v>
      </c>
    </row>
    <row r="35" spans="2:8" x14ac:dyDescent="0.25">
      <c r="B35" s="92"/>
      <c r="C35" s="27" t="str">
        <f>_xlfn.CONCAT("(",ROUND(VLOOKUP($H34,'Interactions by Gender '!$B:$S,9,0),4),")")</f>
        <v>(0.0148)</v>
      </c>
      <c r="D35" s="27" t="str">
        <f>_xlfn.CONCAT("(",ROUND(VLOOKUP($H34,'Interactions by Gender '!$B:$S,3,0),4),")")</f>
        <v>(0.0148)</v>
      </c>
      <c r="E35" s="27" t="str">
        <f>_xlfn.CONCAT("(",ROUND(VLOOKUP($H34,'Interactions by Gender '!$B:$S,12,0),4),")")</f>
        <v>(0.0184)</v>
      </c>
      <c r="F35" s="27" t="str">
        <f>_xlfn.CONCAT("(",ROUND(VLOOKUP($H34,'Interactions by Gender '!$B:$S,6,0),4),")")</f>
        <v>(0.0184)</v>
      </c>
    </row>
    <row r="36" spans="2:8" x14ac:dyDescent="0.25">
      <c r="B36" s="91" t="s">
        <v>94</v>
      </c>
      <c r="C36" s="26" t="str">
        <f>_xlfn.CONCAT(ROUND(VLOOKUP($H36,'Interactions by Gender '!$B:$S,8,0),4)," ",VLOOKUP($H36,'Interactions by Gender '!$B:$S,17,0))</f>
        <v>0.0279 ***</v>
      </c>
      <c r="D36" s="26" t="str">
        <f>_xlfn.CONCAT(ROUND(VLOOKUP($H36,'Interactions by Gender '!$B:$S,2,0),4)," ",VLOOKUP($H36,'Interactions by Gender '!$B:$S,15,0))</f>
        <v>0.0281 ***</v>
      </c>
      <c r="E36" s="26" t="str">
        <f>_xlfn.CONCAT(ROUND(VLOOKUP($H36,'Interactions by Gender '!$B:$S,11,0),4)," ",VLOOKUP($H36,'Interactions by Gender '!$B:$S,18,0))</f>
        <v>0.0123 **</v>
      </c>
      <c r="F36" s="26" t="str">
        <f>_xlfn.CONCAT(ROUND(VLOOKUP($H36,'Interactions by Gender '!$B:$S,5,0),4)," ",VLOOKUP($H36,'Interactions by Gender '!$B:$S,16,0))</f>
        <v>0.0123 **</v>
      </c>
      <c r="H36" s="11" t="s">
        <v>33</v>
      </c>
    </row>
    <row r="37" spans="2:8" x14ac:dyDescent="0.25">
      <c r="B37" s="92"/>
      <c r="C37" s="27" t="str">
        <f>_xlfn.CONCAT("(",ROUND(VLOOKUP($H36,'Interactions by Gender '!$B:$S,9,0),4),")")</f>
        <v>(0.0046)</v>
      </c>
      <c r="D37" s="27" t="str">
        <f>_xlfn.CONCAT("(",ROUND(VLOOKUP($H36,'Interactions by Gender '!$B:$S,3,0),4),")")</f>
        <v>(0.0046)</v>
      </c>
      <c r="E37" s="27" t="str">
        <f>_xlfn.CONCAT("(",ROUND(VLOOKUP($H36,'Interactions by Gender '!$B:$S,12,0),4),")")</f>
        <v>(0.0038)</v>
      </c>
      <c r="F37" s="27" t="str">
        <f>_xlfn.CONCAT("(",ROUND(VLOOKUP($H36,'Interactions by Gender '!$B:$S,6,0),4),")")</f>
        <v>(0.0038)</v>
      </c>
    </row>
    <row r="38" spans="2:8" x14ac:dyDescent="0.25">
      <c r="B38" s="91" t="s">
        <v>124</v>
      </c>
      <c r="C38" s="26" t="str">
        <f>_xlfn.CONCAT(ROUND(VLOOKUP($H38,'Interactions by Gender '!$B:$S,8,0),4)," ",VLOOKUP($H38,'Interactions by Gender '!$B:$S,17,0))</f>
        <v xml:space="preserve">0.0028 </v>
      </c>
      <c r="D38" s="26" t="str">
        <f>_xlfn.CONCAT(ROUND(VLOOKUP($H38,'Interactions by Gender '!$B:$S,2,0),4)," ",VLOOKUP($H38,'Interactions by Gender '!$B:$S,15,0))</f>
        <v xml:space="preserve">0.0027 </v>
      </c>
      <c r="E38" s="26" t="str">
        <f>_xlfn.CONCAT(ROUND(VLOOKUP($H38,'Interactions by Gender '!$B:$S,11,0),4)," ",VLOOKUP($H38,'Interactions by Gender '!$B:$S,18,0))</f>
        <v>-0.0229 ***</v>
      </c>
      <c r="F38" s="26" t="str">
        <f>_xlfn.CONCAT(ROUND(VLOOKUP($H38,'Interactions by Gender '!$B:$S,5,0),4)," ",VLOOKUP($H38,'Interactions by Gender '!$B:$S,16,0))</f>
        <v>-0.0231 ***</v>
      </c>
      <c r="H38" s="11" t="s">
        <v>117</v>
      </c>
    </row>
    <row r="39" spans="2:8" x14ac:dyDescent="0.25">
      <c r="B39" s="92"/>
      <c r="C39" s="27" t="str">
        <f>_xlfn.CONCAT("(",ROUND(VLOOKUP($H38,'Interactions by Gender '!$B:$S,9,0),4),")")</f>
        <v>(0.0068)</v>
      </c>
      <c r="D39" s="27" t="str">
        <f>_xlfn.CONCAT("(",ROUND(VLOOKUP($H38,'Interactions by Gender '!$B:$S,3,0),4),")")</f>
        <v>(0.0068)</v>
      </c>
      <c r="E39" s="27" t="str">
        <f>_xlfn.CONCAT("(",ROUND(VLOOKUP($H38,'Interactions by Gender '!$B:$S,12,0),4),")")</f>
        <v>(0.0068)</v>
      </c>
      <c r="F39" s="27" t="str">
        <f>_xlfn.CONCAT("(",ROUND(VLOOKUP($H38,'Interactions by Gender '!$B:$S,6,0),4),")")</f>
        <v>(0.0068)</v>
      </c>
    </row>
    <row r="40" spans="2:8" x14ac:dyDescent="0.25">
      <c r="B40" s="91" t="s">
        <v>95</v>
      </c>
      <c r="C40" s="26" t="str">
        <f>_xlfn.CONCAT(ROUND(VLOOKUP($H40,'Interactions by Gender '!$B:$S,8,0),4)," ",VLOOKUP($H40,'Interactions by Gender '!$B:$S,17,0))</f>
        <v xml:space="preserve">0.0252 </v>
      </c>
      <c r="D40" s="26" t="str">
        <f>_xlfn.CONCAT(ROUND(VLOOKUP($H40,'Interactions by Gender '!$B:$S,2,0),4)," ",VLOOKUP($H40,'Interactions by Gender '!$B:$S,15,0))</f>
        <v xml:space="preserve">0.0233 </v>
      </c>
      <c r="E40" s="26" t="str">
        <f>_xlfn.CONCAT(ROUND(VLOOKUP($H40,'Interactions by Gender '!$B:$S,11,0),4)," ",VLOOKUP($H40,'Interactions by Gender '!$B:$S,18,0))</f>
        <v>0.064 *</v>
      </c>
      <c r="F40" s="26" t="str">
        <f>_xlfn.CONCAT(ROUND(VLOOKUP($H40,'Interactions by Gender '!$B:$S,5,0),4)," ",VLOOKUP($H40,'Interactions by Gender '!$B:$S,16,0))</f>
        <v>0.065 *</v>
      </c>
      <c r="H40" s="11" t="s">
        <v>29</v>
      </c>
    </row>
    <row r="41" spans="2:8" x14ac:dyDescent="0.25">
      <c r="B41" s="92"/>
      <c r="C41" s="27" t="str">
        <f>_xlfn.CONCAT("(",ROUND(VLOOKUP($H40,'Interactions by Gender '!$B:$S,9,0),4),")")</f>
        <v>(0.0321)</v>
      </c>
      <c r="D41" s="27" t="str">
        <f>_xlfn.CONCAT("(",ROUND(VLOOKUP($H40,'Interactions by Gender '!$B:$S,3,0),4),")")</f>
        <v>(0.0322)</v>
      </c>
      <c r="E41" s="27" t="str">
        <f>_xlfn.CONCAT("(",ROUND(VLOOKUP($H40,'Interactions by Gender '!$B:$S,12,0),4),")")</f>
        <v>(0.0286)</v>
      </c>
      <c r="F41" s="27" t="str">
        <f>_xlfn.CONCAT("(",ROUND(VLOOKUP($H40,'Interactions by Gender '!$B:$S,6,0),4),")")</f>
        <v>(0.0286)</v>
      </c>
    </row>
    <row r="42" spans="2:8" x14ac:dyDescent="0.25">
      <c r="B42" s="91" t="s">
        <v>96</v>
      </c>
      <c r="C42" s="26" t="str">
        <f>_xlfn.CONCAT(ROUND(VLOOKUP($H42,'Interactions by Gender '!$B:$S,8,0),4)," ",VLOOKUP($H42,'Interactions by Gender '!$B:$S,17,0))</f>
        <v>0.1551 ***</v>
      </c>
      <c r="D42" s="26" t="str">
        <f>_xlfn.CONCAT(ROUND(VLOOKUP($H42,'Interactions by Gender '!$B:$S,2,0),4)," ",VLOOKUP($H42,'Interactions by Gender '!$B:$S,15,0))</f>
        <v>0.1537 ***</v>
      </c>
      <c r="E42" s="26" t="str">
        <f>_xlfn.CONCAT(ROUND(VLOOKUP($H42,'Interactions by Gender '!$B:$S,11,0),4)," ",VLOOKUP($H42,'Interactions by Gender '!$B:$S,18,0))</f>
        <v>0.1588 ***</v>
      </c>
      <c r="F42" s="26" t="str">
        <f>_xlfn.CONCAT(ROUND(VLOOKUP($H42,'Interactions by Gender '!$B:$S,5,0),4)," ",VLOOKUP($H42,'Interactions by Gender '!$B:$S,16,0))</f>
        <v>0.1574 ***</v>
      </c>
      <c r="H42" s="11" t="s">
        <v>30</v>
      </c>
    </row>
    <row r="43" spans="2:8" x14ac:dyDescent="0.25">
      <c r="B43" s="92"/>
      <c r="C43" s="27" t="str">
        <f>_xlfn.CONCAT("(",ROUND(VLOOKUP($H42,'Interactions by Gender '!$B:$S,9,0),4),")")</f>
        <v>(0.0327)</v>
      </c>
      <c r="D43" s="27" t="str">
        <f>_xlfn.CONCAT("(",ROUND(VLOOKUP($H42,'Interactions by Gender '!$B:$S,3,0),4),")")</f>
        <v>(0.0327)</v>
      </c>
      <c r="E43" s="27" t="str">
        <f>_xlfn.CONCAT("(",ROUND(VLOOKUP($H42,'Interactions by Gender '!$B:$S,12,0),4),")")</f>
        <v>(0.0322)</v>
      </c>
      <c r="F43" s="27" t="str">
        <f>_xlfn.CONCAT("(",ROUND(VLOOKUP($H42,'Interactions by Gender '!$B:$S,6,0),4),")")</f>
        <v>(0.0322)</v>
      </c>
    </row>
    <row r="44" spans="2:8" x14ac:dyDescent="0.25">
      <c r="B44" s="91" t="s">
        <v>97</v>
      </c>
      <c r="C44" s="26" t="str">
        <f>_xlfn.CONCAT(ROUND(VLOOKUP($H44,'Interactions by Gender '!$B:$S,8,0),4)," ",VLOOKUP($H44,'Interactions by Gender '!$B:$S,17,0))</f>
        <v>0.1193 *</v>
      </c>
      <c r="D44" s="26" t="str">
        <f>_xlfn.CONCAT(ROUND(VLOOKUP($H44,'Interactions by Gender '!$B:$S,2,0),4)," ",VLOOKUP($H44,'Interactions by Gender '!$B:$S,15,0))</f>
        <v>0.1127 *</v>
      </c>
      <c r="E44" s="26" t="str">
        <f>_xlfn.CONCAT(ROUND(VLOOKUP($H44,'Interactions by Gender '!$B:$S,11,0),4)," ",VLOOKUP($H44,'Interactions by Gender '!$B:$S,18,0))</f>
        <v>0.1016 ^</v>
      </c>
      <c r="F44" s="26" t="str">
        <f>_xlfn.CONCAT(ROUND(VLOOKUP($H44,'Interactions by Gender '!$B:$S,5,0),4)," ",VLOOKUP($H44,'Interactions by Gender '!$B:$S,16,0))</f>
        <v>0.1038 ^</v>
      </c>
      <c r="H44" s="11" t="s">
        <v>27</v>
      </c>
    </row>
    <row r="45" spans="2:8" x14ac:dyDescent="0.25">
      <c r="B45" s="92"/>
      <c r="C45" s="27" t="str">
        <f>_xlfn.CONCAT("(",ROUND(VLOOKUP($H44,'Interactions by Gender '!$B:$S,9,0),4),")")</f>
        <v>(0.0541)</v>
      </c>
      <c r="D45" s="27" t="str">
        <f>_xlfn.CONCAT("(",ROUND(VLOOKUP($H44,'Interactions by Gender '!$B:$S,3,0),4),")")</f>
        <v>(0.0541)</v>
      </c>
      <c r="E45" s="27" t="str">
        <f>_xlfn.CONCAT("(",ROUND(VLOOKUP($H44,'Interactions by Gender '!$B:$S,12,0),4),")")</f>
        <v>(0.0582)</v>
      </c>
      <c r="F45" s="27" t="str">
        <f>_xlfn.CONCAT("(",ROUND(VLOOKUP($H44,'Interactions by Gender '!$B:$S,6,0),4),")")</f>
        <v>(0.0582)</v>
      </c>
    </row>
    <row r="46" spans="2:8" x14ac:dyDescent="0.25">
      <c r="B46" s="91" t="s">
        <v>98</v>
      </c>
      <c r="C46" s="26" t="str">
        <f>_xlfn.CONCAT(ROUND(VLOOKUP($H46,'Interactions by Gender '!$B:$S,8,0),4)," ",VLOOKUP($H46,'Interactions by Gender '!$B:$S,17,0))</f>
        <v xml:space="preserve">0.031 </v>
      </c>
      <c r="D46" s="26" t="str">
        <f>_xlfn.CONCAT(ROUND(VLOOKUP($H46,'Interactions by Gender '!$B:$S,2,0),4)," ",VLOOKUP($H46,'Interactions by Gender '!$B:$S,15,0))</f>
        <v xml:space="preserve">0.0238 </v>
      </c>
      <c r="E46" s="26" t="str">
        <f>_xlfn.CONCAT(ROUND(VLOOKUP($H46,'Interactions by Gender '!$B:$S,11,0),4)," ",VLOOKUP($H46,'Interactions by Gender '!$B:$S,18,0))</f>
        <v xml:space="preserve">0.094 </v>
      </c>
      <c r="F46" s="26" t="str">
        <f>_xlfn.CONCAT(ROUND(VLOOKUP($H46,'Interactions by Gender '!$B:$S,5,0),4)," ",VLOOKUP($H46,'Interactions by Gender '!$B:$S,16,0))</f>
        <v xml:space="preserve">0.0976 </v>
      </c>
      <c r="H46" s="11" t="s">
        <v>28</v>
      </c>
    </row>
    <row r="47" spans="2:8" x14ac:dyDescent="0.25">
      <c r="B47" s="92"/>
      <c r="C47" s="27" t="str">
        <f>_xlfn.CONCAT("(",ROUND(VLOOKUP($H46,'Interactions by Gender '!$B:$S,9,0),4),")")</f>
        <v>(0.0726)</v>
      </c>
      <c r="D47" s="27" t="str">
        <f>_xlfn.CONCAT("(",ROUND(VLOOKUP($H46,'Interactions by Gender '!$B:$S,3,0),4),")")</f>
        <v>(0.0727)</v>
      </c>
      <c r="E47" s="27" t="str">
        <f>_xlfn.CONCAT("(",ROUND(VLOOKUP($H46,'Interactions by Gender '!$B:$S,12,0),4),")")</f>
        <v>(0.0828)</v>
      </c>
      <c r="F47" s="27" t="str">
        <f>_xlfn.CONCAT("(",ROUND(VLOOKUP($H46,'Interactions by Gender '!$B:$S,6,0),4),")")</f>
        <v>(0.0828)</v>
      </c>
    </row>
    <row r="48" spans="2:8" x14ac:dyDescent="0.25">
      <c r="B48" s="91" t="s">
        <v>34</v>
      </c>
      <c r="C48" s="26" t="str">
        <f>_xlfn.CONCAT(ROUND(VLOOKUP($H48,'Interactions by Gender '!$B:$S,8,0),4)," ",VLOOKUP($H48,'Interactions by Gender '!$B:$S,17,0))</f>
        <v>0.0048 ***</v>
      </c>
      <c r="D48" s="26" t="str">
        <f>_xlfn.CONCAT(ROUND(VLOOKUP($H48,'Interactions by Gender '!$B:$S,2,0),4)," ",VLOOKUP($H48,'Interactions by Gender '!$B:$S,15,0))</f>
        <v>0.0047 ***</v>
      </c>
      <c r="E48" s="26" t="str">
        <f>_xlfn.CONCAT(ROUND(VLOOKUP($H48,'Interactions by Gender '!$B:$S,11,0),4)," ",VLOOKUP($H48,'Interactions by Gender '!$B:$S,18,0))</f>
        <v>0.004 ***</v>
      </c>
      <c r="F48" s="26" t="str">
        <f>_xlfn.CONCAT(ROUND(VLOOKUP($H48,'Interactions by Gender '!$B:$S,5,0),4)," ",VLOOKUP($H48,'Interactions by Gender '!$B:$S,16,0))</f>
        <v>0.004 ***</v>
      </c>
      <c r="H48" s="11" t="s">
        <v>34</v>
      </c>
    </row>
    <row r="49" spans="2:8" x14ac:dyDescent="0.25">
      <c r="B49" s="92"/>
      <c r="C49" s="27" t="str">
        <f>_xlfn.CONCAT("(",ROUND(VLOOKUP($H48,'Interactions by Gender '!$B:$S,9,0),4),")")</f>
        <v>(0.0006)</v>
      </c>
      <c r="D49" s="27" t="str">
        <f>_xlfn.CONCAT("(",ROUND(VLOOKUP($H48,'Interactions by Gender '!$B:$S,3,0),4),")")</f>
        <v>(0.0006)</v>
      </c>
      <c r="E49" s="27" t="str">
        <f>_xlfn.CONCAT("(",ROUND(VLOOKUP($H48,'Interactions by Gender '!$B:$S,12,0),4),")")</f>
        <v>(0.0005)</v>
      </c>
      <c r="F49" s="27" t="str">
        <f>_xlfn.CONCAT("(",ROUND(VLOOKUP($H48,'Interactions by Gender '!$B:$S,6,0),4),")")</f>
        <v>(0.0005)</v>
      </c>
    </row>
    <row r="50" spans="2:8" x14ac:dyDescent="0.25">
      <c r="B50" s="91" t="s">
        <v>99</v>
      </c>
      <c r="C50" s="26" t="str">
        <f>_xlfn.CONCAT(ROUND(VLOOKUP($H50,'Interactions by Gender '!$B:$S,8,0),4)," ",VLOOKUP($H50,'Interactions by Gender '!$B:$S,17,0))</f>
        <v>-0.0005 **</v>
      </c>
      <c r="D50" s="26" t="str">
        <f>_xlfn.CONCAT(ROUND(VLOOKUP($H50,'Interactions by Gender '!$B:$S,2,0),4)," ",VLOOKUP($H50,'Interactions by Gender '!$B:$S,15,0))</f>
        <v>-0.0006 **</v>
      </c>
      <c r="E50" s="26" t="str">
        <f>_xlfn.CONCAT(ROUND(VLOOKUP($H50,'Interactions by Gender '!$B:$S,11,0),4)," ",VLOOKUP($H50,'Interactions by Gender '!$B:$S,18,0))</f>
        <v>-0.0005 **</v>
      </c>
      <c r="F50" s="26" t="str">
        <f>_xlfn.CONCAT(ROUND(VLOOKUP($H50,'Interactions by Gender '!$B:$S,5,0),4)," ",VLOOKUP($H50,'Interactions by Gender '!$B:$S,16,0))</f>
        <v>-0.0005 **</v>
      </c>
      <c r="H50" s="11" t="s">
        <v>35</v>
      </c>
    </row>
    <row r="51" spans="2:8" x14ac:dyDescent="0.25">
      <c r="B51" s="9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9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0.0005 ***</v>
      </c>
      <c r="F52" s="26" t="str">
        <f>_xlfn.CONCAT(ROUND(VLOOKUP($H52,'Interactions by Gender '!$B:$S,5,0),4)," ",VLOOKUP($H52,'Interactions by Gender '!$B:$S,16,0))</f>
        <v>0.0005 ***</v>
      </c>
      <c r="H52" s="11" t="s">
        <v>36</v>
      </c>
    </row>
    <row r="53" spans="2:8" x14ac:dyDescent="0.25">
      <c r="B53" s="9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91" t="s">
        <v>101</v>
      </c>
      <c r="C54" s="26" t="str">
        <f>_xlfn.CONCAT(ROUND(VLOOKUP($H54,'Interactions by Gender '!$B:$S,8,0),4)," ",VLOOKUP($H54,'Interactions by Gender '!$B:$S,17,0))</f>
        <v xml:space="preserve">-0.0307 </v>
      </c>
      <c r="D54" s="26" t="str">
        <f>_xlfn.CONCAT(ROUND(VLOOKUP($H54,'Interactions by Gender '!$B:$S,2,0),4)," ",VLOOKUP($H54,'Interactions by Gender '!$B:$S,15,0))</f>
        <v xml:space="preserve">-0.0301 </v>
      </c>
      <c r="E54" s="26" t="str">
        <f>_xlfn.CONCAT(ROUND(VLOOKUP($H54,'Interactions by Gender '!$B:$S,11,0),4)," ",VLOOKUP($H54,'Interactions by Gender '!$B:$S,18,0))</f>
        <v xml:space="preserve">-0.0283 </v>
      </c>
      <c r="F54" s="26" t="str">
        <f>_xlfn.CONCAT(ROUND(VLOOKUP($H54,'Interactions by Gender '!$B:$S,5,0),4)," ",VLOOKUP($H54,'Interactions by Gender '!$B:$S,16,0))</f>
        <v xml:space="preserve">-0.0269 </v>
      </c>
      <c r="H54" s="11" t="s">
        <v>37</v>
      </c>
    </row>
    <row r="55" spans="2:8" x14ac:dyDescent="0.25">
      <c r="B55" s="92"/>
      <c r="C55" s="27" t="str">
        <f>_xlfn.CONCAT("(",ROUND(VLOOKUP($H54,'Interactions by Gender '!$B:$S,9,0),4),")")</f>
        <v>(0.0228)</v>
      </c>
      <c r="D55" s="27" t="str">
        <f>_xlfn.CONCAT("(",ROUND(VLOOKUP($H54,'Interactions by Gender '!$B:$S,3,0),4),")")</f>
        <v>(0.0228)</v>
      </c>
      <c r="E55" s="27" t="str">
        <f>_xlfn.CONCAT("(",ROUND(VLOOKUP($H54,'Interactions by Gender '!$B:$S,12,0),4),")")</f>
        <v>(0.0229)</v>
      </c>
      <c r="F55" s="27" t="str">
        <f>_xlfn.CONCAT("(",ROUND(VLOOKUP($H54,'Interactions by Gender '!$B:$S,6,0),4),")")</f>
        <v>(0.0229)</v>
      </c>
    </row>
    <row r="56" spans="2:8" x14ac:dyDescent="0.25">
      <c r="B56" s="91" t="s">
        <v>102</v>
      </c>
      <c r="C56" s="26" t="str">
        <f>_xlfn.CONCAT(ROUND(VLOOKUP($H56,'Interactions by Gender '!$B:$S,8,0),4)," ",VLOOKUP($H56,'Interactions by Gender '!$B:$S,17,0))</f>
        <v xml:space="preserve">0.0085 </v>
      </c>
      <c r="D56" s="26" t="str">
        <f>_xlfn.CONCAT(ROUND(VLOOKUP($H56,'Interactions by Gender '!$B:$S,2,0),4)," ",VLOOKUP($H56,'Interactions by Gender '!$B:$S,15,0))</f>
        <v xml:space="preserve">0.0096 </v>
      </c>
      <c r="E56" s="26" t="str">
        <f>_xlfn.CONCAT(ROUND(VLOOKUP($H56,'Interactions by Gender '!$B:$S,11,0),4)," ",VLOOKUP($H56,'Interactions by Gender '!$B:$S,18,0))</f>
        <v>-0.0941 **</v>
      </c>
      <c r="F56" s="26" t="str">
        <f>_xlfn.CONCAT(ROUND(VLOOKUP($H56,'Interactions by Gender '!$B:$S,5,0),4)," ",VLOOKUP($H56,'Interactions by Gender '!$B:$S,16,0))</f>
        <v>-0.0903 **</v>
      </c>
      <c r="H56" s="11" t="s">
        <v>38</v>
      </c>
    </row>
    <row r="57" spans="2:8" x14ac:dyDescent="0.25">
      <c r="B57" s="92"/>
      <c r="C57" s="27" t="str">
        <f>_xlfn.CONCAT("(",ROUND(VLOOKUP($H56,'Interactions by Gender '!$B:$S,9,0),4),")")</f>
        <v>(0.0331)</v>
      </c>
      <c r="D57" s="27" t="str">
        <f>_xlfn.CONCAT("(",ROUND(VLOOKUP($H56,'Interactions by Gender '!$B:$S,3,0),4),")")</f>
        <v>(0.0331)</v>
      </c>
      <c r="E57" s="27" t="str">
        <f>_xlfn.CONCAT("(",ROUND(VLOOKUP($H56,'Interactions by Gender '!$B:$S,12,0),4),")")</f>
        <v>(0.0343)</v>
      </c>
      <c r="F57" s="27" t="str">
        <f>_xlfn.CONCAT("(",ROUND(VLOOKUP($H56,'Interactions by Gender '!$B:$S,6,0),4),")")</f>
        <v>(0.0344)</v>
      </c>
    </row>
    <row r="58" spans="2:8" x14ac:dyDescent="0.25">
      <c r="B58" s="91" t="s">
        <v>126</v>
      </c>
      <c r="C58" s="26" t="str">
        <f>_xlfn.CONCAT(ROUND(VLOOKUP($H58,'Interactions by Gender '!$B:$S,8,0),4)," ",VLOOKUP($H58,'Interactions by Gender '!$B:$S,17,0))</f>
        <v xml:space="preserve">-0.0024 </v>
      </c>
      <c r="D58" s="26" t="str">
        <f>_xlfn.CONCAT(ROUND(VLOOKUP($H58,'Interactions by Gender '!$B:$S,2,0),4)," ",VLOOKUP($H58,'Interactions by Gender '!$B:$S,15,0))</f>
        <v xml:space="preserve">-0.0029 </v>
      </c>
      <c r="E58" s="26" t="str">
        <f>_xlfn.CONCAT(ROUND(VLOOKUP($H58,'Interactions by Gender '!$B:$S,11,0),4)," ",VLOOKUP($H58,'Interactions by Gender '!$B:$S,18,0))</f>
        <v>-0.1715 ***</v>
      </c>
      <c r="F58" s="26" t="str">
        <f>_xlfn.CONCAT(ROUND(VLOOKUP($H58,'Interactions by Gender '!$B:$S,5,0),4)," ",VLOOKUP($H58,'Interactions by Gender '!$B:$S,16,0))</f>
        <v>-0.1706 ***</v>
      </c>
      <c r="H58" s="11" t="s">
        <v>39</v>
      </c>
    </row>
    <row r="59" spans="2:8" x14ac:dyDescent="0.25">
      <c r="B59" s="92"/>
      <c r="C59" s="27" t="str">
        <f>_xlfn.CONCAT("(",ROUND(VLOOKUP($H58,'Interactions by Gender '!$B:$S,9,0),4),")")</f>
        <v>(0.039)</v>
      </c>
      <c r="D59" s="27" t="str">
        <f>_xlfn.CONCAT("(",ROUND(VLOOKUP($H58,'Interactions by Gender '!$B:$S,3,0),4),")")</f>
        <v>(0.0391)</v>
      </c>
      <c r="E59" s="27" t="str">
        <f>_xlfn.CONCAT("(",ROUND(VLOOKUP($H58,'Interactions by Gender '!$B:$S,12,0),4),")")</f>
        <v>(0.0363)</v>
      </c>
      <c r="F59" s="27" t="str">
        <f>_xlfn.CONCAT("(",ROUND(VLOOKUP($H58,'Interactions by Gender '!$B:$S,6,0),4),")")</f>
        <v>(0.0363)</v>
      </c>
    </row>
    <row r="60" spans="2:8" x14ac:dyDescent="0.25">
      <c r="B60" s="91" t="s">
        <v>125</v>
      </c>
      <c r="C60" s="26" t="str">
        <f>_xlfn.CONCAT(ROUND(VLOOKUP($H60,'Interactions by Gender '!$B:$S,8,0),4)," ",VLOOKUP($H60,'Interactions by Gender '!$B:$S,17,0))</f>
        <v>-0.2162 ***</v>
      </c>
      <c r="D60" s="26" t="str">
        <f>_xlfn.CONCAT(ROUND(VLOOKUP($H60,'Interactions by Gender '!$B:$S,2,0),4)," ",VLOOKUP($H60,'Interactions by Gender '!$B:$S,15,0))</f>
        <v>-0.2135 ***</v>
      </c>
      <c r="E60" s="26" t="str">
        <f>_xlfn.CONCAT(ROUND(VLOOKUP($H60,'Interactions by Gender '!$B:$S,11,0),4)," ",VLOOKUP($H60,'Interactions by Gender '!$B:$S,18,0))</f>
        <v>-0.2543 ***</v>
      </c>
      <c r="F60" s="26" t="str">
        <f>_xlfn.CONCAT(ROUND(VLOOKUP($H60,'Interactions by Gender '!$B:$S,5,0),4)," ",VLOOKUP($H60,'Interactions by Gender '!$B:$S,16,0))</f>
        <v>-0.2542 ***</v>
      </c>
      <c r="H60" s="11" t="s">
        <v>40</v>
      </c>
    </row>
    <row r="61" spans="2:8" x14ac:dyDescent="0.25">
      <c r="B61" s="92"/>
      <c r="C61" s="27" t="str">
        <f>_xlfn.CONCAT("(",ROUND(VLOOKUP($H60,'Interactions by Gender '!$B:$S,9,0),4),")")</f>
        <v>(0.0418)</v>
      </c>
      <c r="D61" s="27" t="str">
        <f>_xlfn.CONCAT("(",ROUND(VLOOKUP($H60,'Interactions by Gender '!$B:$S,3,0),4),")")</f>
        <v>(0.0418)</v>
      </c>
      <c r="E61" s="27" t="str">
        <f>_xlfn.CONCAT("(",ROUND(VLOOKUP($H60,'Interactions by Gender '!$B:$S,12,0),4),")")</f>
        <v>(0.039)</v>
      </c>
      <c r="F61" s="27" t="str">
        <f>_xlfn.CONCAT("(",ROUND(VLOOKUP($H60,'Interactions by Gender '!$B:$S,6,0),4),")")</f>
        <v>(0.0389)</v>
      </c>
    </row>
    <row r="62" spans="2:8" x14ac:dyDescent="0.25">
      <c r="B62" s="91" t="s">
        <v>103</v>
      </c>
      <c r="C62" s="26" t="str">
        <f>_xlfn.CONCAT(ROUND(VLOOKUP($H62,'Interactions by Gender '!$B:$S,8,0),4)," ",VLOOKUP($H62,'Interactions by Gender '!$B:$S,17,0))</f>
        <v xml:space="preserve">-0.0497 </v>
      </c>
      <c r="D62" s="26" t="str">
        <f>_xlfn.CONCAT(ROUND(VLOOKUP($H62,'Interactions by Gender '!$B:$S,2,0),4)," ",VLOOKUP($H62,'Interactions by Gender '!$B:$S,15,0))</f>
        <v xml:space="preserve">-0.0493 </v>
      </c>
      <c r="E62" s="26" t="str">
        <f>_xlfn.CONCAT(ROUND(VLOOKUP($H62,'Interactions by Gender '!$B:$S,11,0),4)," ",VLOOKUP($H62,'Interactions by Gender '!$B:$S,18,0))</f>
        <v>-0.1648 ***</v>
      </c>
      <c r="F62" s="26" t="str">
        <f>_xlfn.CONCAT(ROUND(VLOOKUP($H62,'Interactions by Gender '!$B:$S,5,0),4)," ",VLOOKUP($H62,'Interactions by Gender '!$B:$S,16,0))</f>
        <v>-0.1627 ***</v>
      </c>
      <c r="H62" s="11" t="s">
        <v>41</v>
      </c>
    </row>
    <row r="63" spans="2:8" x14ac:dyDescent="0.25">
      <c r="B63" s="92"/>
      <c r="C63" s="27" t="str">
        <f>_xlfn.CONCAT("(",ROUND(VLOOKUP($H62,'Interactions by Gender '!$B:$S,9,0),4),")")</f>
        <v>(0.0345)</v>
      </c>
      <c r="D63" s="27" t="str">
        <f>_xlfn.CONCAT("(",ROUND(VLOOKUP($H62,'Interactions by Gender '!$B:$S,3,0),4),")")</f>
        <v>(0.0345)</v>
      </c>
      <c r="E63" s="27" t="str">
        <f>_xlfn.CONCAT("(",ROUND(VLOOKUP($H62,'Interactions by Gender '!$B:$S,12,0),4),")")</f>
        <v>(0.0331)</v>
      </c>
      <c r="F63" s="27" t="str">
        <f>_xlfn.CONCAT("(",ROUND(VLOOKUP($H62,'Interactions by Gender '!$B:$S,6,0),4),")")</f>
        <v>(0.0331)</v>
      </c>
    </row>
    <row r="64" spans="2:8" x14ac:dyDescent="0.25">
      <c r="B64" s="91" t="s">
        <v>104</v>
      </c>
      <c r="C64" s="26" t="str">
        <f>_xlfn.CONCAT(ROUND(VLOOKUP($H64,'Interactions by Gender '!$B:$S,8,0),4)," ",VLOOKUP($H64,'Interactions by Gender '!$B:$S,17,0))</f>
        <v>-0.0784 ***</v>
      </c>
      <c r="D64" s="26" t="str">
        <f>_xlfn.CONCAT(ROUND(VLOOKUP($H64,'Interactions by Gender '!$B:$S,2,0),4)," ",VLOOKUP($H64,'Interactions by Gender '!$B:$S,15,0))</f>
        <v>-0.0784 ***</v>
      </c>
      <c r="E64" s="26" t="str">
        <f>_xlfn.CONCAT(ROUND(VLOOKUP($H64,'Interactions by Gender '!$B:$S,11,0),4)," ",VLOOKUP($H64,'Interactions by Gender '!$B:$S,18,0))</f>
        <v>-0.078 ***</v>
      </c>
      <c r="F64" s="26" t="str">
        <f>_xlfn.CONCAT(ROUND(VLOOKUP($H64,'Interactions by Gender '!$B:$S,5,0),4)," ",VLOOKUP($H64,'Interactions by Gender '!$B:$S,16,0))</f>
        <v>-0.0778 ***</v>
      </c>
      <c r="H64" s="11" t="s">
        <v>43</v>
      </c>
    </row>
    <row r="65" spans="2:8" x14ac:dyDescent="0.25">
      <c r="B65" s="92"/>
      <c r="C65" s="27" t="str">
        <f>_xlfn.CONCAT("(",ROUND(VLOOKUP($H64,'Interactions by Gender '!$B:$S,9,0),4),")")</f>
        <v>(0.0062)</v>
      </c>
      <c r="D65" s="27" t="str">
        <f>_xlfn.CONCAT("(",ROUND(VLOOKUP($H64,'Interactions by Gender '!$B:$S,3,0),4),")")</f>
        <v>(0.0062)</v>
      </c>
      <c r="E65" s="27" t="str">
        <f>_xlfn.CONCAT("(",ROUND(VLOOKUP($H64,'Interactions by Gender '!$B:$S,12,0),4),")")</f>
        <v>(0.0059)</v>
      </c>
      <c r="F65" s="27" t="str">
        <f>_xlfn.CONCAT("(",ROUND(VLOOKUP($H64,'Interactions by Gender '!$B:$S,6,0),4),")")</f>
        <v>(0.0059)</v>
      </c>
    </row>
    <row r="66" spans="2:8" x14ac:dyDescent="0.25">
      <c r="B66" s="91" t="s">
        <v>105</v>
      </c>
      <c r="C66" s="26" t="str">
        <f>_xlfn.CONCAT(ROUND(VLOOKUP($H66,'Interactions by Gender '!$B:$S,8,0),4)," ",VLOOKUP($H66,'Interactions by Gender '!$B:$S,17,0))</f>
        <v xml:space="preserve">0.026 </v>
      </c>
      <c r="D66" s="26" t="str">
        <f>_xlfn.CONCAT(ROUND(VLOOKUP($H66,'Interactions by Gender '!$B:$S,2,0),4)," ",VLOOKUP($H66,'Interactions by Gender '!$B:$S,15,0))</f>
        <v xml:space="preserve">0.0258 </v>
      </c>
      <c r="E66" s="26" t="str">
        <f>_xlfn.CONCAT(ROUND(VLOOKUP($H66,'Interactions by Gender '!$B:$S,11,0),4)," ",VLOOKUP($H66,'Interactions by Gender '!$B:$S,18,0))</f>
        <v xml:space="preserve">0.0082 </v>
      </c>
      <c r="F66" s="26" t="str">
        <f>_xlfn.CONCAT(ROUND(VLOOKUP($H66,'Interactions by Gender '!$B:$S,5,0),4)," ",VLOOKUP($H66,'Interactions by Gender '!$B:$S,16,0))</f>
        <v xml:space="preserve">0.0076 </v>
      </c>
      <c r="H66" s="11" t="s">
        <v>44</v>
      </c>
    </row>
    <row r="67" spans="2:8" x14ac:dyDescent="0.25">
      <c r="B67" s="92"/>
      <c r="C67" s="27" t="str">
        <f>_xlfn.CONCAT("(",ROUND(VLOOKUP($H66,'Interactions by Gender '!$B:$S,9,0),4),")")</f>
        <v>(0.0184)</v>
      </c>
      <c r="D67" s="27" t="str">
        <f>_xlfn.CONCAT("(",ROUND(VLOOKUP($H66,'Interactions by Gender '!$B:$S,3,0),4),")")</f>
        <v>(0.0184)</v>
      </c>
      <c r="E67" s="27" t="str">
        <f>_xlfn.CONCAT("(",ROUND(VLOOKUP($H66,'Interactions by Gender '!$B:$S,12,0),4),")")</f>
        <v>(0.0179)</v>
      </c>
      <c r="F67" s="27" t="str">
        <f>_xlfn.CONCAT("(",ROUND(VLOOKUP($H66,'Interactions by Gender '!$B:$S,6,0),4),")")</f>
        <v>(0.0179)</v>
      </c>
    </row>
    <row r="68" spans="2:8" x14ac:dyDescent="0.25">
      <c r="B68" s="91" t="s">
        <v>145</v>
      </c>
      <c r="C68" s="26" t="str">
        <f>_xlfn.CONCAT(ROUND(VLOOKUP($H68,'Interactions by Gender '!$B:$S,8,0),4)," ",VLOOKUP($H68,'Interactions by Gender '!$B:$S,17,0))</f>
        <v xml:space="preserve">-0.3982 </v>
      </c>
      <c r="D68" s="26" t="str">
        <f>_xlfn.CONCAT(ROUND(VLOOKUP($H68,'Interactions by Gender '!$B:$S,2,0),4)," ",VLOOKUP($H68,'Interactions by Gender '!$B:$S,15,0))</f>
        <v xml:space="preserve">-0.4018 </v>
      </c>
      <c r="E68" s="26" t="str">
        <f>_xlfn.CONCAT(ROUND(VLOOKUP($H68,'Interactions by Gender '!$B:$S,11,0),4)," ",VLOOKUP($H68,'Interactions by Gender '!$B:$S,18,0))</f>
        <v>-0.3473 ^</v>
      </c>
      <c r="F68" s="26" t="str">
        <f>_xlfn.CONCAT(ROUND(VLOOKUP($H68,'Interactions by Gender '!$B:$S,5,0),4)," ",VLOOKUP($H68,'Interactions by Gender '!$B:$S,16,0))</f>
        <v>-0.3449 ^</v>
      </c>
      <c r="H68" s="11" t="s">
        <v>144</v>
      </c>
    </row>
    <row r="69" spans="2:8" x14ac:dyDescent="0.25">
      <c r="B69" s="92"/>
      <c r="C69" s="27" t="str">
        <f>_xlfn.CONCAT("(",ROUND(VLOOKUP($H68,'Interactions by Gender '!$B:$S,9,0),4),")")</f>
        <v>(0.2607)</v>
      </c>
      <c r="D69" s="27" t="str">
        <f>_xlfn.CONCAT("(",ROUND(VLOOKUP($H68,'Interactions by Gender '!$B:$S,3,0),4),")")</f>
        <v>(0.2609)</v>
      </c>
      <c r="E69" s="27" t="str">
        <f>_xlfn.CONCAT("(",ROUND(VLOOKUP($H68,'Interactions by Gender '!$B:$S,12,0),4),")")</f>
        <v>(0.206)</v>
      </c>
      <c r="F69" s="27" t="str">
        <f>_xlfn.CONCAT("(",ROUND(VLOOKUP($H68,'Interactions by Gender '!$B:$S,6,0),4),")")</f>
        <v>(0.2061)</v>
      </c>
    </row>
    <row r="70" spans="2:8" x14ac:dyDescent="0.25">
      <c r="B70" s="91" t="s">
        <v>131</v>
      </c>
      <c r="C70" s="26" t="str">
        <f>_xlfn.CONCAT(ROUND(VLOOKUP($H70,'Interactions by Gender '!$B:$S,8,0),4)," ",VLOOKUP($H70,'Interactions by Gender '!$B:$S,17,0))</f>
        <v xml:space="preserve">0.0643 </v>
      </c>
      <c r="D70" s="26" t="str">
        <f>_xlfn.CONCAT(ROUND(VLOOKUP($H70,'Interactions by Gender '!$B:$S,2,0),4)," ",VLOOKUP($H70,'Interactions by Gender '!$B:$S,15,0))</f>
        <v xml:space="preserve">0.056 </v>
      </c>
      <c r="E70" s="26" t="str">
        <f>_xlfn.CONCAT(ROUND(VLOOKUP($H70,'Interactions by Gender '!$B:$S,11,0),4)," ",VLOOKUP($H70,'Interactions by Gender '!$B:$S,18,0))</f>
        <v xml:space="preserve">-0.3173 </v>
      </c>
      <c r="F70" s="26" t="str">
        <f>_xlfn.CONCAT(ROUND(VLOOKUP($H70,'Interactions by Gender '!$B:$S,5,0),4)," ",VLOOKUP($H70,'Interactions by Gender '!$B:$S,16,0))</f>
        <v xml:space="preserve">-0.3233 </v>
      </c>
      <c r="H70" s="11" t="s">
        <v>45</v>
      </c>
    </row>
    <row r="71" spans="2:8" x14ac:dyDescent="0.25">
      <c r="B71" s="92"/>
      <c r="C71" s="27" t="str">
        <f>_xlfn.CONCAT("(",ROUND(VLOOKUP($H70,'Interactions by Gender '!$B:$S,9,0),4),")")</f>
        <v>(0.3311)</v>
      </c>
      <c r="D71" s="27" t="str">
        <f>_xlfn.CONCAT("(",ROUND(VLOOKUP($H70,'Interactions by Gender '!$B:$S,3,0),4),")")</f>
        <v>(0.3314)</v>
      </c>
      <c r="E71" s="27" t="str">
        <f>_xlfn.CONCAT("(",ROUND(VLOOKUP($H70,'Interactions by Gender '!$B:$S,12,0),4),")")</f>
        <v>(0.265)</v>
      </c>
      <c r="F71" s="27" t="str">
        <f>_xlfn.CONCAT("(",ROUND(VLOOKUP($H70,'Interactions by Gender '!$B:$S,6,0),4),")")</f>
        <v>(0.265)</v>
      </c>
    </row>
    <row r="72" spans="2:8" x14ac:dyDescent="0.25">
      <c r="B72" s="91" t="s">
        <v>132</v>
      </c>
      <c r="C72" s="26" t="str">
        <f>_xlfn.CONCAT(ROUND(VLOOKUP($H72,'Interactions by Gender '!$B:$S,8,0),4)," ",VLOOKUP($H72,'Interactions by Gender '!$B:$S,17,0))</f>
        <v xml:space="preserve">-0.3907 </v>
      </c>
      <c r="D72" s="26" t="str">
        <f>_xlfn.CONCAT(ROUND(VLOOKUP($H72,'Interactions by Gender '!$B:$S,2,0),4)," ",VLOOKUP($H72,'Interactions by Gender '!$B:$S,15,0))</f>
        <v xml:space="preserve">-0.3972 </v>
      </c>
      <c r="E72" s="26" t="str">
        <f>_xlfn.CONCAT(ROUND(VLOOKUP($H72,'Interactions by Gender '!$B:$S,11,0),4)," ",VLOOKUP($H72,'Interactions by Gender '!$B:$S,18,0))</f>
        <v xml:space="preserve">-0.2337 </v>
      </c>
      <c r="F72" s="26" t="str">
        <f>_xlfn.CONCAT(ROUND(VLOOKUP($H72,'Interactions by Gender '!$B:$S,5,0),4)," ",VLOOKUP($H72,'Interactions by Gender '!$B:$S,16,0))</f>
        <v xml:space="preserve">-0.2367 </v>
      </c>
      <c r="H72" s="11" t="s">
        <v>128</v>
      </c>
    </row>
    <row r="73" spans="2:8" x14ac:dyDescent="0.25">
      <c r="B73" s="92"/>
      <c r="C73" s="27" t="str">
        <f>_xlfn.CONCAT("(",ROUND(VLOOKUP($H72,'Interactions by Gender '!$B:$S,9,0),4),")")</f>
        <v>(0.2561)</v>
      </c>
      <c r="D73" s="27" t="str">
        <f>_xlfn.CONCAT("(",ROUND(VLOOKUP($H72,'Interactions by Gender '!$B:$S,3,0),4),")")</f>
        <v>(0.2562)</v>
      </c>
      <c r="E73" s="27" t="str">
        <f>_xlfn.CONCAT("(",ROUND(VLOOKUP($H72,'Interactions by Gender '!$B:$S,12,0),4),")")</f>
        <v>(0.1913)</v>
      </c>
      <c r="F73" s="27" t="str">
        <f>_xlfn.CONCAT("(",ROUND(VLOOKUP($H72,'Interactions by Gender '!$B:$S,6,0),4),")")</f>
        <v>(0.1914)</v>
      </c>
    </row>
    <row r="74" spans="2:8" x14ac:dyDescent="0.25">
      <c r="B74" s="91" t="s">
        <v>133</v>
      </c>
      <c r="C74" s="26" t="str">
        <f>_xlfn.CONCAT(ROUND(VLOOKUP($H74,'Interactions by Gender '!$B:$S,8,0),4)," ",VLOOKUP($H74,'Interactions by Gender '!$B:$S,17,0))</f>
        <v xml:space="preserve">-0.2014 </v>
      </c>
      <c r="D74" s="26" t="str">
        <f>_xlfn.CONCAT(ROUND(VLOOKUP($H74,'Interactions by Gender '!$B:$S,2,0),4)," ",VLOOKUP($H74,'Interactions by Gender '!$B:$S,15,0))</f>
        <v xml:space="preserve">-0.2073 </v>
      </c>
      <c r="E74" s="26" t="str">
        <f>_xlfn.CONCAT(ROUND(VLOOKUP($H74,'Interactions by Gender '!$B:$S,11,0),4)," ",VLOOKUP($H74,'Interactions by Gender '!$B:$S,18,0))</f>
        <v xml:space="preserve">-0.1967 </v>
      </c>
      <c r="F74" s="26" t="str">
        <f>_xlfn.CONCAT(ROUND(VLOOKUP($H74,'Interactions by Gender '!$B:$S,5,0),4)," ",VLOOKUP($H74,'Interactions by Gender '!$B:$S,16,0))</f>
        <v xml:space="preserve">-0.196 </v>
      </c>
      <c r="H74" s="11" t="s">
        <v>129</v>
      </c>
    </row>
    <row r="75" spans="2:8" x14ac:dyDescent="0.25">
      <c r="B75" s="92"/>
      <c r="C75" s="27" t="str">
        <f>_xlfn.CONCAT("(",ROUND(VLOOKUP($H74,'Interactions by Gender '!$B:$S,9,0),4),")")</f>
        <v>(0.257)</v>
      </c>
      <c r="D75" s="27" t="str">
        <f>_xlfn.CONCAT("(",ROUND(VLOOKUP($H74,'Interactions by Gender '!$B:$S,3,0),4),")")</f>
        <v>(0.2572)</v>
      </c>
      <c r="E75" s="27" t="str">
        <f>_xlfn.CONCAT("(",ROUND(VLOOKUP($H74,'Interactions by Gender '!$B:$S,12,0),4),")")</f>
        <v>(0.1869)</v>
      </c>
      <c r="F75" s="27" t="str">
        <f>_xlfn.CONCAT("(",ROUND(VLOOKUP($H74,'Interactions by Gender '!$B:$S,6,0),4),")")</f>
        <v>(0.187)</v>
      </c>
    </row>
    <row r="76" spans="2:8" x14ac:dyDescent="0.25">
      <c r="B76" s="91" t="s">
        <v>135</v>
      </c>
      <c r="C76" s="26" t="str">
        <f>_xlfn.CONCAT(ROUND(VLOOKUP($H76,'Interactions by Gender '!$B:$S,8,0),4)," ",VLOOKUP($H76,'Interactions by Gender '!$B:$S,17,0))</f>
        <v xml:space="preserve">-0.3799 </v>
      </c>
      <c r="D76" s="26" t="str">
        <f>_xlfn.CONCAT(ROUND(VLOOKUP($H76,'Interactions by Gender '!$B:$S,2,0),4)," ",VLOOKUP($H76,'Interactions by Gender '!$B:$S,15,0))</f>
        <v xml:space="preserve">-0.3888 </v>
      </c>
      <c r="E76" s="26" t="str">
        <f>_xlfn.CONCAT(ROUND(VLOOKUP($H76,'Interactions by Gender '!$B:$S,11,0),4)," ",VLOOKUP($H76,'Interactions by Gender '!$B:$S,18,0))</f>
        <v xml:space="preserve">-0.1209 </v>
      </c>
      <c r="F76" s="26" t="str">
        <f>_xlfn.CONCAT(ROUND(VLOOKUP($H76,'Interactions by Gender '!$B:$S,5,0),4)," ",VLOOKUP($H76,'Interactions by Gender '!$B:$S,16,0))</f>
        <v xml:space="preserve">-0.1203 </v>
      </c>
      <c r="H76" s="11" t="s">
        <v>46</v>
      </c>
    </row>
    <row r="77" spans="2:8" x14ac:dyDescent="0.25">
      <c r="B77" s="92"/>
      <c r="C77" s="27" t="str">
        <f>_xlfn.CONCAT("(",ROUND(VLOOKUP($H76,'Interactions by Gender '!$B:$S,9,0),4),")")</f>
        <v>(0.249)</v>
      </c>
      <c r="D77" s="27" t="str">
        <f>_xlfn.CONCAT("(",ROUND(VLOOKUP($H76,'Interactions by Gender '!$B:$S,3,0),4),")")</f>
        <v>(0.2492)</v>
      </c>
      <c r="E77" s="27" t="str">
        <f>_xlfn.CONCAT("(",ROUND(VLOOKUP($H76,'Interactions by Gender '!$B:$S,12,0),4),")")</f>
        <v>(0.1846)</v>
      </c>
      <c r="F77" s="27" t="str">
        <f>_xlfn.CONCAT("(",ROUND(VLOOKUP($H76,'Interactions by Gender '!$B:$S,6,0),4),")")</f>
        <v>(0.1848)</v>
      </c>
    </row>
    <row r="78" spans="2:8" x14ac:dyDescent="0.25">
      <c r="B78" s="91" t="s">
        <v>134</v>
      </c>
      <c r="C78" s="26" t="str">
        <f>_xlfn.CONCAT(ROUND(VLOOKUP($H78,'Interactions by Gender '!$B:$S,8,0),4)," ",VLOOKUP($H78,'Interactions by Gender '!$B:$S,17,0))</f>
        <v xml:space="preserve">-0.0586 </v>
      </c>
      <c r="D78" s="26" t="str">
        <f>_xlfn.CONCAT(ROUND(VLOOKUP($H78,'Interactions by Gender '!$B:$S,2,0),4)," ",VLOOKUP($H78,'Interactions by Gender '!$B:$S,15,0))</f>
        <v xml:space="preserve">-0.0633 </v>
      </c>
      <c r="E78" s="26" t="str">
        <f>_xlfn.CONCAT(ROUND(VLOOKUP($H78,'Interactions by Gender '!$B:$S,11,0),4)," ",VLOOKUP($H78,'Interactions by Gender '!$B:$S,18,0))</f>
        <v xml:space="preserve">0.0952 </v>
      </c>
      <c r="F78" s="26" t="str">
        <f>_xlfn.CONCAT(ROUND(VLOOKUP($H78,'Interactions by Gender '!$B:$S,5,0),4)," ",VLOOKUP($H78,'Interactions by Gender '!$B:$S,16,0))</f>
        <v xml:space="preserve">0.0953 </v>
      </c>
      <c r="H78" s="11" t="s">
        <v>130</v>
      </c>
    </row>
    <row r="79" spans="2:8" x14ac:dyDescent="0.25">
      <c r="B79" s="92"/>
      <c r="C79" s="27" t="str">
        <f>_xlfn.CONCAT("(",ROUND(VLOOKUP($H78,'Interactions by Gender '!$B:$S,9,0),4),")")</f>
        <v>(0.2381)</v>
      </c>
      <c r="D79" s="27" t="str">
        <f>_xlfn.CONCAT("(",ROUND(VLOOKUP($H78,'Interactions by Gender '!$B:$S,3,0),4),")")</f>
        <v>(0.2382)</v>
      </c>
      <c r="E79" s="27" t="str">
        <f>_xlfn.CONCAT("(",ROUND(VLOOKUP($H78,'Interactions by Gender '!$B:$S,12,0),4),")")</f>
        <v>(0.1721)</v>
      </c>
      <c r="F79" s="27" t="str">
        <f>_xlfn.CONCAT("(",ROUND(VLOOKUP($H78,'Interactions by Gender '!$B:$S,6,0),4),")")</f>
        <v>(0.1722)</v>
      </c>
    </row>
    <row r="80" spans="2:8" x14ac:dyDescent="0.25">
      <c r="B80" s="91" t="s">
        <v>106</v>
      </c>
      <c r="C80" s="26" t="str">
        <f>_xlfn.CONCAT(ROUND(VLOOKUP($H80,'Interactions by Gender '!$B:$S,8,0),4)," ",VLOOKUP($H80,'Interactions by Gender '!$B:$S,17,0))</f>
        <v xml:space="preserve">-0.0067 </v>
      </c>
      <c r="D80" s="26" t="str">
        <f>_xlfn.CONCAT(ROUND(VLOOKUP($H80,'Interactions by Gender '!$B:$S,2,0),4)," ",VLOOKUP($H80,'Interactions by Gender '!$B:$S,15,0))</f>
        <v xml:space="preserve">-0.0015 </v>
      </c>
      <c r="E80" s="26" t="str">
        <f>_xlfn.CONCAT(ROUND(VLOOKUP($H80,'Interactions by Gender '!$B:$S,11,0),4)," ",VLOOKUP($H80,'Interactions by Gender '!$B:$S,18,0))</f>
        <v xml:space="preserve">0.0186 </v>
      </c>
      <c r="F80" s="26" t="str">
        <f>_xlfn.CONCAT(ROUND(VLOOKUP($H80,'Interactions by Gender '!$B:$S,5,0),4)," ",VLOOKUP($H80,'Interactions by Gender '!$B:$S,16,0))</f>
        <v xml:space="preserve">0.0178 </v>
      </c>
      <c r="H80" s="11" t="s">
        <v>106</v>
      </c>
    </row>
    <row r="81" spans="2:6" x14ac:dyDescent="0.25">
      <c r="B81" s="92"/>
      <c r="C81" s="27" t="str">
        <f>_xlfn.CONCAT("(",ROUND(VLOOKUP($H80,'Interactions by Gender '!$B:$S,9,0),4),")")</f>
        <v>(0.081)</v>
      </c>
      <c r="D81" s="27" t="str">
        <f>_xlfn.CONCAT("(",ROUND(VLOOKUP($H80,'Interactions by Gender '!$B:$S,3,0),4),")")</f>
        <v>(0.0811)</v>
      </c>
      <c r="E81" s="27" t="str">
        <f>_xlfn.CONCAT("(",ROUND(VLOOKUP($H80,'Interactions by Gender '!$B:$S,12,0),4),")")</f>
        <v>(0.061)</v>
      </c>
      <c r="F81" s="27" t="str">
        <f>_xlfn.CONCAT("(",ROUND(VLOOKUP($H80,'Interactions by Gender '!$B:$S,6,0),4),")")</f>
        <v>(0.061)</v>
      </c>
    </row>
    <row r="82" spans="2:6" x14ac:dyDescent="0.25">
      <c r="B82" s="35" t="s">
        <v>170</v>
      </c>
      <c r="C82" s="31">
        <f>C90</f>
        <v>9718</v>
      </c>
      <c r="D82" s="31">
        <f>D90</f>
        <v>9718</v>
      </c>
      <c r="E82" s="31">
        <f>E90</f>
        <v>9875</v>
      </c>
      <c r="F82" s="31">
        <f>F90</f>
        <v>8956</v>
      </c>
    </row>
    <row r="83" spans="2:6" x14ac:dyDescent="0.25">
      <c r="B83" s="18" t="s">
        <v>107</v>
      </c>
      <c r="C83" s="26" t="s">
        <v>111</v>
      </c>
      <c r="D83" s="26" t="s">
        <v>111</v>
      </c>
      <c r="E83" s="26" t="s">
        <v>111</v>
      </c>
      <c r="F83" s="26" t="s">
        <v>111</v>
      </c>
    </row>
    <row r="84" spans="2:6" x14ac:dyDescent="0.25">
      <c r="B84" s="18" t="s">
        <v>108</v>
      </c>
      <c r="C84" s="26" t="s">
        <v>111</v>
      </c>
      <c r="D84" s="26" t="s">
        <v>111</v>
      </c>
      <c r="E84" s="26" t="s">
        <v>111</v>
      </c>
      <c r="F84" s="26" t="s">
        <v>111</v>
      </c>
    </row>
    <row r="85" spans="2:6" ht="15.75" thickBot="1" x14ac:dyDescent="0.3">
      <c r="B85" s="50" t="s">
        <v>112</v>
      </c>
      <c r="C85" s="43" t="str">
        <f>FIXED(C91,4)</f>
        <v>0.4046</v>
      </c>
      <c r="D85" s="43" t="str">
        <f>FIXED(D91,4)</f>
        <v>0.4046</v>
      </c>
      <c r="E85" s="43" t="str">
        <f>FIXED(E91,4)</f>
        <v>0.3809</v>
      </c>
      <c r="F85" s="43" t="str">
        <f>FIXED(F91,4)</f>
        <v>0.3787</v>
      </c>
    </row>
    <row r="86" spans="2:6" x14ac:dyDescent="0.25">
      <c r="B86" s="93" t="s">
        <v>281</v>
      </c>
      <c r="C86" s="93"/>
      <c r="D86" s="93"/>
      <c r="E86" s="93"/>
      <c r="F86" s="93"/>
    </row>
    <row r="87" spans="2:6" x14ac:dyDescent="0.25">
      <c r="B87" s="94"/>
      <c r="C87" s="94"/>
      <c r="D87" s="94"/>
      <c r="E87" s="94"/>
      <c r="F87" s="94"/>
    </row>
    <row r="88" spans="2:6" x14ac:dyDescent="0.25">
      <c r="B88" s="94"/>
      <c r="C88" s="94"/>
      <c r="D88" s="94"/>
      <c r="E88" s="94"/>
      <c r="F88" s="94"/>
    </row>
    <row r="89" spans="2:6" s="70" customFormat="1" x14ac:dyDescent="0.25">
      <c r="C89" s="71"/>
      <c r="D89" s="71"/>
      <c r="E89" s="71"/>
      <c r="F89" s="71"/>
    </row>
    <row r="90" spans="2:6" s="70" customFormat="1" x14ac:dyDescent="0.25">
      <c r="B90" s="70" t="s">
        <v>339</v>
      </c>
      <c r="C90" s="71">
        <v>9718</v>
      </c>
      <c r="D90" s="71">
        <v>9718</v>
      </c>
      <c r="E90" s="71">
        <v>9875</v>
      </c>
      <c r="F90" s="71">
        <v>8956</v>
      </c>
    </row>
    <row r="91" spans="2:6" s="70" customFormat="1" x14ac:dyDescent="0.25">
      <c r="B91" s="70" t="s">
        <v>342</v>
      </c>
      <c r="C91" s="72">
        <v>0.4046457</v>
      </c>
      <c r="D91" s="71">
        <v>0.40459469999999997</v>
      </c>
      <c r="E91" s="71">
        <v>0.3809263</v>
      </c>
      <c r="F91" s="71">
        <v>0.37868370000000001</v>
      </c>
    </row>
    <row r="92" spans="2:6" s="70" customFormat="1" x14ac:dyDescent="0.25">
      <c r="B92" s="70" t="s">
        <v>3</v>
      </c>
      <c r="C92" s="71">
        <v>157121.70000000001</v>
      </c>
      <c r="D92" s="71">
        <v>157123.70000000001</v>
      </c>
      <c r="E92" s="71">
        <v>160175.6</v>
      </c>
      <c r="F92" s="71">
        <v>160181.6</v>
      </c>
    </row>
    <row r="93" spans="2:6" s="70" customFormat="1" x14ac:dyDescent="0.25">
      <c r="B93" s="70" t="s">
        <v>4</v>
      </c>
      <c r="C93" s="71">
        <v>163525.9</v>
      </c>
      <c r="D93" s="71">
        <v>163560.9</v>
      </c>
      <c r="E93" s="71">
        <v>166350.9</v>
      </c>
      <c r="F93" s="71">
        <v>166349.20000000001</v>
      </c>
    </row>
    <row r="94" spans="2:6" s="70" customFormat="1" x14ac:dyDescent="0.25">
      <c r="B94" s="70" t="s">
        <v>340</v>
      </c>
      <c r="C94" s="71">
        <v>-77669.149999999994</v>
      </c>
      <c r="D94" s="71">
        <v>-77665.52</v>
      </c>
      <c r="E94" s="71">
        <v>-79229.89</v>
      </c>
      <c r="F94" s="71">
        <v>-79233.929999999993</v>
      </c>
    </row>
    <row r="95" spans="2:6" s="70" customFormat="1" x14ac:dyDescent="0.25">
      <c r="C95" s="71"/>
      <c r="D95" s="71"/>
      <c r="E95" s="71"/>
      <c r="F95" s="71"/>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sheetPr>
    <tabColor rgb="FFFF0000"/>
  </sheetPr>
  <dimension ref="C1:P22"/>
  <sheetViews>
    <sheetView tabSelected="1" workbookViewId="0">
      <selection activeCell="D32" sqref="D3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02"/>
      <c r="D1" s="102"/>
      <c r="E1" s="102"/>
      <c r="F1" s="102"/>
      <c r="H1" s="85" t="s">
        <v>334</v>
      </c>
      <c r="I1" s="85"/>
      <c r="J1" s="85"/>
      <c r="K1" s="85"/>
      <c r="L1" s="85"/>
      <c r="M1" s="85"/>
      <c r="N1" s="85"/>
      <c r="O1" s="85"/>
      <c r="P1" s="85"/>
    </row>
    <row r="2" spans="3:16" ht="18.75" x14ac:dyDescent="0.3">
      <c r="C2" s="107" t="s">
        <v>354</v>
      </c>
      <c r="D2" s="107"/>
      <c r="E2" s="107"/>
      <c r="F2" s="107"/>
      <c r="H2" s="86" t="s">
        <v>335</v>
      </c>
      <c r="I2" s="86"/>
      <c r="J2" s="86"/>
      <c r="K2" s="86"/>
      <c r="L2" s="86"/>
      <c r="M2" s="86"/>
      <c r="N2" s="86"/>
      <c r="O2" s="86"/>
      <c r="P2" s="86"/>
    </row>
    <row r="3" spans="3:16" ht="16.5" thickBot="1" x14ac:dyDescent="0.3">
      <c r="C3" s="25"/>
      <c r="D3" s="60" t="s">
        <v>122</v>
      </c>
      <c r="E3" s="60" t="s">
        <v>0</v>
      </c>
      <c r="F3" s="60" t="s">
        <v>2</v>
      </c>
      <c r="H3" s="61"/>
      <c r="I3" s="112" t="s">
        <v>330</v>
      </c>
      <c r="J3" s="112"/>
      <c r="K3" s="112"/>
      <c r="L3" s="112"/>
      <c r="M3" s="112"/>
      <c r="N3" s="113" t="s">
        <v>331</v>
      </c>
      <c r="O3" s="112"/>
      <c r="P3" s="112"/>
    </row>
    <row r="4" spans="3:16" ht="16.5" thickBot="1" x14ac:dyDescent="0.3">
      <c r="C4" s="105" t="s">
        <v>160</v>
      </c>
      <c r="D4" s="52" t="str">
        <f>_xlfn.CONCAT(FIXED(logitme.white!$C$3,4),logitme.white!$T$3)</f>
        <v>-0.0870</v>
      </c>
      <c r="E4" s="52" t="str">
        <f>_xlfn.CONCAT(FIXED(logitme.white!$C$4,4),logitme.white!$T$4)</f>
        <v>-0.0765**</v>
      </c>
      <c r="F4" s="52" t="str">
        <f>_xlfn.CONCAT(FIXED(logitme.white!$C$5,4),logitme.white!$T$5)</f>
        <v>-0.0360</v>
      </c>
      <c r="H4" s="25"/>
      <c r="I4" s="60" t="s">
        <v>122</v>
      </c>
      <c r="J4" s="60" t="s">
        <v>0</v>
      </c>
      <c r="K4" s="60" t="s">
        <v>2</v>
      </c>
      <c r="L4" s="59"/>
      <c r="M4" s="25"/>
      <c r="N4" s="63" t="s">
        <v>122</v>
      </c>
      <c r="O4" s="60" t="s">
        <v>0</v>
      </c>
      <c r="P4" s="60" t="s">
        <v>2</v>
      </c>
    </row>
    <row r="5" spans="3:16" x14ac:dyDescent="0.25">
      <c r="C5" s="106"/>
      <c r="D5" s="53" t="str">
        <f>_xlfn.CONCAT("(",FIXED(logitme.white!$D$3,4),")")</f>
        <v>(0.0531)</v>
      </c>
      <c r="E5" s="53" t="str">
        <f>_xlfn.CONCAT("(",FIXED(logitme.white!$D$4,4),")")</f>
        <v>(0.0290)</v>
      </c>
      <c r="F5" s="53" t="str">
        <f>_xlfn.CONCAT("(",FIXED(logitme.white!$D$5,4),")")</f>
        <v>(0.0353)</v>
      </c>
      <c r="H5" s="114" t="s">
        <v>160</v>
      </c>
      <c r="I5" s="80" t="str">
        <f>'Table 5 alt'!D4</f>
        <v>-0.0866^</v>
      </c>
      <c r="J5" s="80" t="str">
        <f>'Table 5 alt'!E4</f>
        <v>-0.0754**</v>
      </c>
      <c r="K5" s="80" t="str">
        <f>'Table 5 alt'!F4</f>
        <v>-0.0355</v>
      </c>
      <c r="L5" s="81" t="str">
        <f>'Table 5 alt'!G4</f>
        <v>Obs.</v>
      </c>
      <c r="M5" s="159">
        <f>'Table 5 alt'!H4</f>
        <v>8918</v>
      </c>
      <c r="N5" s="82" t="str">
        <f>D4</f>
        <v>-0.0870</v>
      </c>
      <c r="O5" s="82" t="str">
        <f t="shared" ref="O5:P20" si="0">E4</f>
        <v>-0.0765**</v>
      </c>
      <c r="P5" s="82" t="str">
        <f t="shared" si="0"/>
        <v>-0.0360</v>
      </c>
    </row>
    <row r="6" spans="3:16" x14ac:dyDescent="0.25">
      <c r="C6" s="105" t="s">
        <v>161</v>
      </c>
      <c r="D6" s="52" t="str">
        <f>_xlfn.CONCAT(FIXED(logitme.white!$G$3,4),logitme.white!$U$3)</f>
        <v>-0.0710</v>
      </c>
      <c r="E6" s="52" t="str">
        <f>_xlfn.CONCAT(FIXED(logitme.white!$G$4,4),logitme.white!$U$4)</f>
        <v>-0.0805^</v>
      </c>
      <c r="F6" s="52" t="str">
        <f>_xlfn.CONCAT(FIXED(logitme.white!$G$5,4),logitme.white!$U$5)</f>
        <v>-0.0848^</v>
      </c>
      <c r="H6" s="106"/>
      <c r="I6" s="53" t="str">
        <f>'Table 5 alt'!D5</f>
        <v>(0.0492)</v>
      </c>
      <c r="J6" s="53" t="str">
        <f>'Table 5 alt'!E5</f>
        <v>(0.0271)</v>
      </c>
      <c r="K6" s="53" t="str">
        <f>'Table 5 alt'!F5</f>
        <v>(0.0330)</v>
      </c>
      <c r="L6" s="83" t="str">
        <f>'Table 5 alt'!G5</f>
        <v>Std. Dev.</v>
      </c>
      <c r="M6" s="160" t="str">
        <f>'Table 5 alt'!H5</f>
        <v>0.3597</v>
      </c>
      <c r="N6" s="65" t="str">
        <f t="shared" ref="N6:N22" si="1">D5</f>
        <v>(0.0531)</v>
      </c>
      <c r="O6" s="65" t="str">
        <f t="shared" si="0"/>
        <v>(0.0290)</v>
      </c>
      <c r="P6" s="65" t="str">
        <f t="shared" si="0"/>
        <v>(0.0353)</v>
      </c>
    </row>
    <row r="7" spans="3:16" x14ac:dyDescent="0.25">
      <c r="C7" s="105"/>
      <c r="D7" s="52" t="str">
        <f>_xlfn.CONCAT("(",FIXED(logitme.white!$H$3,4),")")</f>
        <v>(0.0685)</v>
      </c>
      <c r="E7" s="52" t="str">
        <f>_xlfn.CONCAT("(",FIXED(logitme.white!$H$4,4),")")</f>
        <v>(0.0453)</v>
      </c>
      <c r="F7" s="52" t="str">
        <f>_xlfn.CONCAT("(",FIXED(logitme.white!$H$5,4),")")</f>
        <v>(0.0505)</v>
      </c>
      <c r="H7" s="103" t="s">
        <v>161</v>
      </c>
      <c r="I7" s="54" t="str">
        <f>'Table 5 alt'!D6</f>
        <v>-0.0633</v>
      </c>
      <c r="J7" s="54" t="str">
        <f>'Table 5 alt'!E6</f>
        <v>-0.0823*</v>
      </c>
      <c r="K7" s="54" t="str">
        <f>'Table 5 alt'!F6</f>
        <v>-0.0830^</v>
      </c>
      <c r="L7" s="84" t="str">
        <f>'Table 5 alt'!G6</f>
        <v>Obs.</v>
      </c>
      <c r="M7" s="161">
        <f>'Table 5 alt'!H6</f>
        <v>4236</v>
      </c>
      <c r="N7" s="66" t="str">
        <f t="shared" si="1"/>
        <v>-0.0710</v>
      </c>
      <c r="O7" s="66" t="str">
        <f t="shared" si="0"/>
        <v>-0.0805^</v>
      </c>
      <c r="P7" s="66" t="str">
        <f t="shared" si="0"/>
        <v>-0.0848^</v>
      </c>
    </row>
    <row r="8" spans="3:16" x14ac:dyDescent="0.25">
      <c r="C8" s="103" t="s">
        <v>162</v>
      </c>
      <c r="D8" s="54" t="str">
        <f>_xlfn.CONCAT(FIXED(logitme.white!$K$3,4),logitme.white!$V$3)</f>
        <v>-0.1189</v>
      </c>
      <c r="E8" s="54" t="str">
        <f>_xlfn.CONCAT(FIXED(logitme.white!$K$4,4),logitme.white!$V$4)</f>
        <v>-0.0740^</v>
      </c>
      <c r="F8" s="54" t="str">
        <f>_xlfn.CONCAT(FIXED(logitme.white!$K$5,4),logitme.white!$V$5)</f>
        <v>0.0062</v>
      </c>
      <c r="H8" s="106"/>
      <c r="I8" s="53" t="str">
        <f>'Table 5 alt'!D7</f>
        <v>(0.0630)</v>
      </c>
      <c r="J8" s="53" t="str">
        <f>'Table 5 alt'!E7</f>
        <v>(0.0419)</v>
      </c>
      <c r="K8" s="53" t="str">
        <f>'Table 5 alt'!F7</f>
        <v>(0.0468)</v>
      </c>
      <c r="L8" s="83" t="str">
        <f>'Table 5 alt'!G7</f>
        <v>Std. Dev.</v>
      </c>
      <c r="M8" s="160" t="str">
        <f>'Table 5 alt'!H7</f>
        <v>0.3906</v>
      </c>
      <c r="N8" s="65" t="str">
        <f t="shared" si="1"/>
        <v>(0.0685)</v>
      </c>
      <c r="O8" s="65" t="str">
        <f t="shared" si="0"/>
        <v>(0.0453)</v>
      </c>
      <c r="P8" s="65" t="str">
        <f t="shared" si="0"/>
        <v>(0.0505)</v>
      </c>
    </row>
    <row r="9" spans="3:16" ht="15.75" thickBot="1" x14ac:dyDescent="0.3">
      <c r="C9" s="104"/>
      <c r="D9" s="55" t="str">
        <f>_xlfn.CONCAT("(",FIXED(logitme.white!$L$3,4),")")</f>
        <v>(0.0863)</v>
      </c>
      <c r="E9" s="55" t="str">
        <f>_xlfn.CONCAT("(",FIXED(logitme.white!$L$4,4),")")</f>
        <v>(0.0382)</v>
      </c>
      <c r="F9" s="55" t="str">
        <f>_xlfn.CONCAT("(",FIXED(logitme.white!$L$5,4),")")</f>
        <v>(0.0501)</v>
      </c>
      <c r="H9" s="105" t="s">
        <v>162</v>
      </c>
      <c r="I9" s="52" t="str">
        <f>'Table 5 alt'!D8</f>
        <v>-0.1264</v>
      </c>
      <c r="J9" s="52" t="str">
        <f>'Table 5 alt'!E8</f>
        <v>-0.0694^</v>
      </c>
      <c r="K9" s="52" t="str">
        <f>'Table 5 alt'!F8</f>
        <v>0.0080</v>
      </c>
      <c r="L9" s="78" t="str">
        <f>'Table 5 alt'!G8</f>
        <v>Obs.</v>
      </c>
      <c r="M9" s="162">
        <f>'Table 5 alt'!H8</f>
        <v>4682</v>
      </c>
      <c r="N9" s="64" t="str">
        <f t="shared" si="1"/>
        <v>-0.1189</v>
      </c>
      <c r="O9" s="64" t="str">
        <f t="shared" si="0"/>
        <v>-0.0740^</v>
      </c>
      <c r="P9" s="64" t="str">
        <f t="shared" si="0"/>
        <v>0.0062</v>
      </c>
    </row>
    <row r="10" spans="3:16" ht="15.75" thickBot="1" x14ac:dyDescent="0.3">
      <c r="C10" s="105" t="s">
        <v>163</v>
      </c>
      <c r="D10" s="52" t="str">
        <f>_xlfn.CONCAT(FIXED(logitme.black!$C$3,4),logitme.black!$T$3)</f>
        <v>-0.1013</v>
      </c>
      <c r="E10" s="52" t="str">
        <f>_xlfn.CONCAT(FIXED(logitme.black!$C$4,4),logitme.black!$T$4)</f>
        <v>0.0248</v>
      </c>
      <c r="F10" s="52" t="str">
        <f>_xlfn.CONCAT(FIXED(logitme.black!$C$5,4),logitme.black!$T$5)</f>
        <v>-0.0437</v>
      </c>
      <c r="H10" s="104"/>
      <c r="I10" s="55" t="str">
        <f>'Table 5 alt'!D9</f>
        <v>(0.0804)</v>
      </c>
      <c r="J10" s="55" t="str">
        <f>'Table 5 alt'!E9</f>
        <v>(0.0360)</v>
      </c>
      <c r="K10" s="55" t="str">
        <f>'Table 5 alt'!F9</f>
        <v>(0.0472)</v>
      </c>
      <c r="L10" s="79" t="str">
        <f>'Table 5 alt'!G9</f>
        <v>Std. Dev.</v>
      </c>
      <c r="M10" s="163" t="str">
        <f>'Table 5 alt'!H9</f>
        <v>0.3369</v>
      </c>
      <c r="N10" s="67" t="str">
        <f t="shared" si="1"/>
        <v>(0.0863)</v>
      </c>
      <c r="O10" s="67" t="str">
        <f t="shared" si="0"/>
        <v>(0.0382)</v>
      </c>
      <c r="P10" s="67" t="str">
        <f t="shared" si="0"/>
        <v>(0.0501)</v>
      </c>
    </row>
    <row r="11" spans="3:16" x14ac:dyDescent="0.25">
      <c r="C11" s="106"/>
      <c r="D11" s="53" t="str">
        <f>_xlfn.CONCAT("(",FIXED(logitme.black!$D$3,4),")")</f>
        <v>(0.0731)</v>
      </c>
      <c r="E11" s="53" t="str">
        <f>_xlfn.CONCAT("(",FIXED(logitme.black!$D$4,4),")")</f>
        <v>(0.0319)</v>
      </c>
      <c r="F11" s="53" t="str">
        <f>_xlfn.CONCAT("(",FIXED(logitme.black!$D$5,4),")")</f>
        <v>(0.0363)</v>
      </c>
      <c r="H11" s="114" t="s">
        <v>163</v>
      </c>
      <c r="I11" s="80" t="str">
        <f>'Table 5 alt'!D10</f>
        <v>-0.0969</v>
      </c>
      <c r="J11" s="80" t="str">
        <f>'Table 5 alt'!E10</f>
        <v>0.0262</v>
      </c>
      <c r="K11" s="80" t="str">
        <f>'Table 5 alt'!F10</f>
        <v>-0.0436</v>
      </c>
      <c r="L11" s="81" t="str">
        <f>'Table 5 alt'!G10</f>
        <v>Obs.</v>
      </c>
      <c r="M11" s="159">
        <f>'Table 5 alt'!H10</f>
        <v>7000</v>
      </c>
      <c r="N11" s="82" t="str">
        <f t="shared" si="1"/>
        <v>-0.1013</v>
      </c>
      <c r="O11" s="82" t="str">
        <f t="shared" si="0"/>
        <v>0.0248</v>
      </c>
      <c r="P11" s="82" t="str">
        <f t="shared" si="0"/>
        <v>-0.0437</v>
      </c>
    </row>
    <row r="12" spans="3:16" x14ac:dyDescent="0.25">
      <c r="C12" s="105" t="s">
        <v>164</v>
      </c>
      <c r="D12" s="52" t="str">
        <f>_xlfn.CONCAT(FIXED(logitme.black!$G$3,4),logitme.black!$U$3)</f>
        <v>-0.0920</v>
      </c>
      <c r="E12" s="52" t="str">
        <f>_xlfn.CONCAT(FIXED(logitme.black!$G$4,4),logitme.black!$U$4)</f>
        <v>0.0157</v>
      </c>
      <c r="F12" s="52" t="str">
        <f>_xlfn.CONCAT(FIXED(logitme.black!$G$5,4),logitme.black!$U$5)</f>
        <v>-0.0934^</v>
      </c>
      <c r="H12" s="106"/>
      <c r="I12" s="53" t="str">
        <f>'Table 5 alt'!D11</f>
        <v>(0.0701)</v>
      </c>
      <c r="J12" s="53" t="str">
        <f>'Table 5 alt'!E11</f>
        <v>(0.0305)</v>
      </c>
      <c r="K12" s="53" t="str">
        <f>'Table 5 alt'!F11</f>
        <v>(0.0348)</v>
      </c>
      <c r="L12" s="83" t="str">
        <f>'Table 5 alt'!G11</f>
        <v>Std. Dev.</v>
      </c>
      <c r="M12" s="160" t="str">
        <f>'Table 5 alt'!H11</f>
        <v>0.4305</v>
      </c>
      <c r="N12" s="65" t="str">
        <f t="shared" si="1"/>
        <v>(0.0731)</v>
      </c>
      <c r="O12" s="65" t="str">
        <f t="shared" si="0"/>
        <v>(0.0319)</v>
      </c>
      <c r="P12" s="65" t="str">
        <f t="shared" si="0"/>
        <v>(0.0363)</v>
      </c>
    </row>
    <row r="13" spans="3:16" x14ac:dyDescent="0.25">
      <c r="C13" s="105"/>
      <c r="D13" s="52" t="str">
        <f>_xlfn.CONCAT("(",FIXED(logitme.black!$H$3,4),")")</f>
        <v>(0.0968)</v>
      </c>
      <c r="E13" s="52" t="str">
        <f>_xlfn.CONCAT("(",FIXED(logitme.black!$H$4,4),")")</f>
        <v>(0.0457)</v>
      </c>
      <c r="F13" s="52" t="str">
        <f>_xlfn.CONCAT("(",FIXED(logitme.black!$H$5,4),")")</f>
        <v>(0.0493)</v>
      </c>
      <c r="H13" s="103" t="s">
        <v>164</v>
      </c>
      <c r="I13" s="54" t="str">
        <f>'Table 5 alt'!D12</f>
        <v>-0.0894</v>
      </c>
      <c r="J13" s="54" t="str">
        <f>'Table 5 alt'!E12</f>
        <v>0.0170</v>
      </c>
      <c r="K13" s="54" t="str">
        <f>'Table 5 alt'!F12</f>
        <v>-0.0895^</v>
      </c>
      <c r="L13" s="84" t="str">
        <f>'Table 5 alt'!G12</f>
        <v>Obs.</v>
      </c>
      <c r="M13" s="161">
        <f>'Table 5 alt'!H12</f>
        <v>3690</v>
      </c>
      <c r="N13" s="66" t="str">
        <f t="shared" si="1"/>
        <v>-0.0920</v>
      </c>
      <c r="O13" s="66" t="str">
        <f t="shared" si="0"/>
        <v>0.0157</v>
      </c>
      <c r="P13" s="66" t="str">
        <f t="shared" si="0"/>
        <v>-0.0934^</v>
      </c>
    </row>
    <row r="14" spans="3:16" x14ac:dyDescent="0.25">
      <c r="C14" s="103" t="s">
        <v>165</v>
      </c>
      <c r="D14" s="54" t="str">
        <f>_xlfn.CONCAT(FIXED(logitme.black!$K$3,4),logitme.black!$V$3)</f>
        <v>-0.1174</v>
      </c>
      <c r="E14" s="54" t="str">
        <f>_xlfn.CONCAT(FIXED(logitme.black!$K$4,4),logitme.black!$V$4)</f>
        <v>0.0361</v>
      </c>
      <c r="F14" s="54" t="str">
        <f>_xlfn.CONCAT(FIXED(logitme.black!$K$5,4),logitme.black!$V$5)</f>
        <v>-0.0146</v>
      </c>
      <c r="H14" s="106"/>
      <c r="I14" s="53" t="str">
        <f>'Table 5 alt'!D13</f>
        <v>(0.0928)</v>
      </c>
      <c r="J14" s="53" t="str">
        <f>'Table 5 alt'!E13</f>
        <v>(0.0435)</v>
      </c>
      <c r="K14" s="53" t="str">
        <f>'Table 5 alt'!F13</f>
        <v>(0.0472)</v>
      </c>
      <c r="L14" s="83" t="str">
        <f>'Table 5 alt'!G13</f>
        <v>Std. Dev.</v>
      </c>
      <c r="M14" s="160" t="str">
        <f>'Table 5 alt'!H13</f>
        <v>0.4148</v>
      </c>
      <c r="N14" s="65" t="str">
        <f t="shared" si="1"/>
        <v>(0.0968)</v>
      </c>
      <c r="O14" s="65" t="str">
        <f t="shared" si="0"/>
        <v>(0.0457)</v>
      </c>
      <c r="P14" s="65" t="str">
        <f t="shared" si="0"/>
        <v>(0.0493)</v>
      </c>
    </row>
    <row r="15" spans="3:16" ht="15.75" thickBot="1" x14ac:dyDescent="0.3">
      <c r="C15" s="104"/>
      <c r="D15" s="55" t="str">
        <f>_xlfn.CONCAT("(",FIXED(logitme.black!$L$3,4),")")</f>
        <v>(0.1142)</v>
      </c>
      <c r="E15" s="55" t="str">
        <f>_xlfn.CONCAT("(",FIXED(logitme.black!$L$4,4),")")</f>
        <v>(0.0455)</v>
      </c>
      <c r="F15" s="55" t="str">
        <f>_xlfn.CONCAT("(",FIXED(logitme.black!$L$5,4),")")</f>
        <v>(0.0555)</v>
      </c>
      <c r="H15" s="103" t="s">
        <v>165</v>
      </c>
      <c r="I15" s="54" t="str">
        <f>'Table 5 alt'!D14</f>
        <v>-0.1135</v>
      </c>
      <c r="J15" s="54" t="str">
        <f>'Table 5 alt'!E14</f>
        <v>0.0334</v>
      </c>
      <c r="K15" s="54" t="str">
        <f>'Table 5 alt'!F14</f>
        <v>-0.0177</v>
      </c>
      <c r="L15" s="84" t="str">
        <f>'Table 5 alt'!G14</f>
        <v>Obs.</v>
      </c>
      <c r="M15" s="161">
        <f>'Table 5 alt'!H14</f>
        <v>3310</v>
      </c>
      <c r="N15" s="66" t="str">
        <f t="shared" si="1"/>
        <v>-0.1174</v>
      </c>
      <c r="O15" s="66" t="str">
        <f t="shared" si="0"/>
        <v>0.0361</v>
      </c>
      <c r="P15" s="66" t="str">
        <f t="shared" si="0"/>
        <v>-0.0146</v>
      </c>
    </row>
    <row r="16" spans="3:16" x14ac:dyDescent="0.25">
      <c r="C16" s="105" t="s">
        <v>166</v>
      </c>
      <c r="D16" s="52" t="str">
        <f>_xlfn.CONCAT(FIXED(logitme.hispan!$C$3,4),logitme.hispan!$T$3)</f>
        <v>-0.0057</v>
      </c>
      <c r="E16" s="52" t="str">
        <f>_xlfn.CONCAT(FIXED(logitme.hispan!$C$4,4),logitme.hispan!$T$4)</f>
        <v>0.0247</v>
      </c>
      <c r="F16" s="52" t="str">
        <f>_xlfn.CONCAT(FIXED(logitme.hispan!$C$5,4),logitme.hispan!$T$5)</f>
        <v>-0.1320**</v>
      </c>
      <c r="H16" s="106"/>
      <c r="I16" s="53" t="str">
        <f>'Table 5 alt'!D15</f>
        <v>(0.1093)</v>
      </c>
      <c r="J16" s="53" t="str">
        <f>'Table 5 alt'!E15</f>
        <v>(0.0434)</v>
      </c>
      <c r="K16" s="53" t="str">
        <f>'Table 5 alt'!F15</f>
        <v>(0.0533)</v>
      </c>
      <c r="L16" s="83" t="str">
        <f>'Table 5 alt'!G15</f>
        <v>Std. Dev.</v>
      </c>
      <c r="M16" s="160" t="str">
        <f>'Table 5 alt'!H15</f>
        <v>0.4370</v>
      </c>
      <c r="N16" s="65" t="str">
        <f t="shared" si="1"/>
        <v>(0.1142)</v>
      </c>
      <c r="O16" s="65" t="str">
        <f t="shared" si="0"/>
        <v>(0.0455)</v>
      </c>
      <c r="P16" s="65" t="str">
        <f t="shared" si="0"/>
        <v>(0.0555)</v>
      </c>
    </row>
    <row r="17" spans="3:16" x14ac:dyDescent="0.25">
      <c r="C17" s="106"/>
      <c r="D17" s="53" t="str">
        <f>_xlfn.CONCAT("(",FIXED(logitme.hispan!$D$3,4),")")</f>
        <v>(0.1022)</v>
      </c>
      <c r="E17" s="53" t="str">
        <f>_xlfn.CONCAT("(",FIXED(logitme.hispan!$D$4,4),")")</f>
        <v>(0.0429)</v>
      </c>
      <c r="F17" s="53" t="str">
        <f>_xlfn.CONCAT("(",FIXED(logitme.hispan!$D$5,4),")")</f>
        <v>(0.0499)</v>
      </c>
      <c r="H17" s="103" t="s">
        <v>166</v>
      </c>
      <c r="I17" s="54" t="str">
        <f>'Table 5 alt'!D16</f>
        <v>0.0025</v>
      </c>
      <c r="J17" s="54" t="str">
        <f>'Table 5 alt'!E16</f>
        <v>0.0181</v>
      </c>
      <c r="K17" s="54" t="str">
        <f>'Table 5 alt'!F16</f>
        <v>-0.1311**</v>
      </c>
      <c r="L17" s="84" t="str">
        <f>'Table 5 alt'!G16</f>
        <v>Obs.</v>
      </c>
      <c r="M17" s="161">
        <f>'Table 5 alt'!H16</f>
        <v>3676</v>
      </c>
      <c r="N17" s="66" t="str">
        <f t="shared" si="1"/>
        <v>-0.0057</v>
      </c>
      <c r="O17" s="66" t="str">
        <f t="shared" si="0"/>
        <v>0.0247</v>
      </c>
      <c r="P17" s="66" t="str">
        <f t="shared" si="0"/>
        <v>-0.1320**</v>
      </c>
    </row>
    <row r="18" spans="3:16" x14ac:dyDescent="0.25">
      <c r="C18" s="103" t="s">
        <v>167</v>
      </c>
      <c r="D18" s="52" t="str">
        <f>_xlfn.CONCAT(FIXED(logitme.hispan!$G$3,4),logitme.hispan!$U$3)</f>
        <v>0.0641</v>
      </c>
      <c r="E18" s="52" t="str">
        <f>_xlfn.CONCAT(FIXED(logitme.hispan!$G$4,4),logitme.hispan!$U$4)</f>
        <v>0.0665</v>
      </c>
      <c r="F18" s="52" t="str">
        <f>_xlfn.CONCAT(FIXED(logitme.hispan!$G$5,4),logitme.hispan!$U$5)</f>
        <v>-0.1070</v>
      </c>
      <c r="H18" s="106"/>
      <c r="I18" s="53" t="str">
        <f>'Table 5 alt'!D17</f>
        <v>(0.0958)</v>
      </c>
      <c r="J18" s="53" t="str">
        <f>'Table 5 alt'!E17</f>
        <v>(0.0403)</v>
      </c>
      <c r="K18" s="53" t="str">
        <f>'Table 5 alt'!F17</f>
        <v>(0.0470)</v>
      </c>
      <c r="L18" s="83" t="str">
        <f>'Table 5 alt'!G17</f>
        <v>Std. Dev.</v>
      </c>
      <c r="M18" s="160" t="str">
        <f>'Table 5 alt'!H17</f>
        <v>0.3648</v>
      </c>
      <c r="N18" s="65" t="str">
        <f t="shared" si="1"/>
        <v>(0.1022)</v>
      </c>
      <c r="O18" s="65" t="str">
        <f t="shared" si="0"/>
        <v>(0.0429)</v>
      </c>
      <c r="P18" s="65" t="str">
        <f t="shared" si="0"/>
        <v>(0.0499)</v>
      </c>
    </row>
    <row r="19" spans="3:16" x14ac:dyDescent="0.25">
      <c r="C19" s="106"/>
      <c r="D19" s="52" t="str">
        <f>_xlfn.CONCAT("(",FIXED(logitme.hispan!$H$3,4),")")</f>
        <v>(0.1405)</v>
      </c>
      <c r="E19" s="52" t="str">
        <f>_xlfn.CONCAT("(",FIXED(logitme.hispan!$H$4,4),")")</f>
        <v>(0.0648)</v>
      </c>
      <c r="F19" s="52" t="str">
        <f>_xlfn.CONCAT("(",FIXED(logitme.hispan!$H$5,4),")")</f>
        <v>(0.0712)</v>
      </c>
      <c r="H19" s="103" t="s">
        <v>167</v>
      </c>
      <c r="I19" s="54" t="str">
        <f>'Table 5 alt'!D18</f>
        <v>0.0684</v>
      </c>
      <c r="J19" s="54" t="str">
        <f>'Table 5 alt'!E18</f>
        <v>0.0607</v>
      </c>
      <c r="K19" s="54" t="str">
        <f>'Table 5 alt'!F18</f>
        <v>-0.1038</v>
      </c>
      <c r="L19" s="84" t="str">
        <f>'Table 5 alt'!G18</f>
        <v>Obs.</v>
      </c>
      <c r="M19" s="161">
        <f>'Table 5 alt'!H18</f>
        <v>1792</v>
      </c>
      <c r="N19" s="66" t="str">
        <f t="shared" si="1"/>
        <v>0.0641</v>
      </c>
      <c r="O19" s="66" t="str">
        <f t="shared" si="0"/>
        <v>0.0665</v>
      </c>
      <c r="P19" s="66" t="str">
        <f t="shared" si="0"/>
        <v>-0.1070</v>
      </c>
    </row>
    <row r="20" spans="3:16" x14ac:dyDescent="0.25">
      <c r="C20" s="103" t="s">
        <v>168</v>
      </c>
      <c r="D20" s="54" t="str">
        <f>_xlfn.CONCAT(FIXED(logitme.hispan!$K$3,4),logitme.hispan!$V$3)</f>
        <v>-0.1032</v>
      </c>
      <c r="E20" s="54" t="str">
        <f>_xlfn.CONCAT(FIXED(logitme.hispan!$K$4,4),logitme.hispan!$V$4)</f>
        <v>-0.0098</v>
      </c>
      <c r="F20" s="54" t="str">
        <f>_xlfn.CONCAT(FIXED(logitme.hispan!$K$5,4),logitme.hispan!$V$5)</f>
        <v>-0.1334^</v>
      </c>
      <c r="H20" s="106"/>
      <c r="I20" s="53" t="str">
        <f>'Table 5 alt'!D19</f>
        <v>(0.1300)</v>
      </c>
      <c r="J20" s="53" t="str">
        <f>'Table 5 alt'!E19</f>
        <v>(0.0603)</v>
      </c>
      <c r="K20" s="53" t="str">
        <f>'Table 5 alt'!F19</f>
        <v>(0.0663)</v>
      </c>
      <c r="L20" s="83" t="str">
        <f>'Table 5 alt'!G19</f>
        <v>Std. Dev.</v>
      </c>
      <c r="M20" s="160" t="str">
        <f>'Table 5 alt'!H19</f>
        <v>0.3535</v>
      </c>
      <c r="N20" s="65" t="str">
        <f t="shared" si="1"/>
        <v>(0.1405)</v>
      </c>
      <c r="O20" s="65" t="str">
        <f t="shared" si="0"/>
        <v>(0.0648)</v>
      </c>
      <c r="P20" s="65" t="str">
        <f t="shared" si="0"/>
        <v>(0.0712)</v>
      </c>
    </row>
    <row r="21" spans="3:16" ht="15.75" thickBot="1" x14ac:dyDescent="0.3">
      <c r="C21" s="104"/>
      <c r="D21" s="55" t="str">
        <f>_xlfn.CONCAT("(",FIXED(logitme.hispan!$L$3,4),")")</f>
        <v>(0.1513)</v>
      </c>
      <c r="E21" s="55" t="str">
        <f>_xlfn.CONCAT("(",FIXED(logitme.hispan!$L$4,4),")")</f>
        <v>(0.0588)</v>
      </c>
      <c r="F21" s="55" t="str">
        <f>_xlfn.CONCAT("(",FIXED(logitme.hispan!$L$5,4),")")</f>
        <v>(0.0713)</v>
      </c>
      <c r="H21" s="105" t="s">
        <v>168</v>
      </c>
      <c r="I21" s="52" t="str">
        <f>'Table 5 alt'!D20</f>
        <v>-0.0873</v>
      </c>
      <c r="J21" s="52" t="str">
        <f>'Table 5 alt'!E20</f>
        <v>-0.0148</v>
      </c>
      <c r="K21" s="52" t="str">
        <f>'Table 5 alt'!F20</f>
        <v>-0.1300^</v>
      </c>
      <c r="L21" s="78" t="str">
        <f>'Table 5 alt'!G20</f>
        <v>Obs.</v>
      </c>
      <c r="M21" s="162">
        <f>'Table 5 alt'!H20</f>
        <v>1884</v>
      </c>
      <c r="N21" s="64" t="str">
        <f t="shared" si="1"/>
        <v>-0.1032</v>
      </c>
      <c r="O21" s="64" t="str">
        <f t="shared" ref="O21:O22" si="2">E20</f>
        <v>-0.0098</v>
      </c>
      <c r="P21" s="64" t="str">
        <f t="shared" ref="P21:P22" si="3">F20</f>
        <v>-0.1334^</v>
      </c>
    </row>
    <row r="22" spans="3:16" ht="15.75" thickBot="1" x14ac:dyDescent="0.3">
      <c r="H22" s="104"/>
      <c r="I22" s="55" t="str">
        <f>'Table 5 alt'!D21</f>
        <v>(0.1436)</v>
      </c>
      <c r="J22" s="55" t="str">
        <f>'Table 5 alt'!E21</f>
        <v>(0.0555)</v>
      </c>
      <c r="K22" s="55" t="str">
        <f>'Table 5 alt'!F21</f>
        <v>(0.0677)</v>
      </c>
      <c r="L22" s="79" t="str">
        <f>'Table 5 alt'!G21</f>
        <v>Std. Dev.</v>
      </c>
      <c r="M22" s="163" t="str">
        <f>'Table 5 alt'!H21</f>
        <v>0.3786</v>
      </c>
      <c r="N22" s="67" t="str">
        <f t="shared" si="1"/>
        <v>(0.1513)</v>
      </c>
      <c r="O22" s="67" t="str">
        <f t="shared" si="2"/>
        <v>(0.0588)</v>
      </c>
      <c r="P22" s="67" t="str">
        <f t="shared" si="3"/>
        <v>(0.0713)</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topLeftCell="S1" workbookViewId="0">
      <selection activeCell="AC1" sqref="AC1:AC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26730</v>
      </c>
      <c r="C1" s="24">
        <v>4891.9049999999997</v>
      </c>
      <c r="D1" s="24">
        <v>2592.7460000000001</v>
      </c>
      <c r="E1">
        <v>2</v>
      </c>
      <c r="F1" s="23">
        <v>9022</v>
      </c>
      <c r="H1" t="s">
        <v>19</v>
      </c>
      <c r="I1" s="23">
        <v>12883</v>
      </c>
      <c r="J1" s="24">
        <v>4806.01</v>
      </c>
      <c r="K1" s="24">
        <v>2589.5259999999998</v>
      </c>
      <c r="L1">
        <v>2</v>
      </c>
      <c r="M1" s="23">
        <v>9022</v>
      </c>
      <c r="O1" t="s">
        <v>19</v>
      </c>
      <c r="P1" s="23">
        <v>6870</v>
      </c>
      <c r="Q1" s="24">
        <v>4885.3289999999997</v>
      </c>
      <c r="R1" s="24">
        <v>2632.2190000000001</v>
      </c>
      <c r="S1">
        <v>2</v>
      </c>
      <c r="T1" s="23">
        <v>9020</v>
      </c>
      <c r="V1" t="s">
        <v>19</v>
      </c>
      <c r="W1" s="23">
        <v>5855</v>
      </c>
      <c r="X1" s="24">
        <v>5125.4629999999997</v>
      </c>
      <c r="Y1" s="24">
        <v>2557.3470000000002</v>
      </c>
      <c r="Z1">
        <v>4</v>
      </c>
      <c r="AA1" s="23">
        <v>9018</v>
      </c>
      <c r="AC1" t="s">
        <v>19</v>
      </c>
      <c r="AD1" s="23">
        <v>1122</v>
      </c>
      <c r="AE1" s="24">
        <v>4699.6549999999997</v>
      </c>
      <c r="AF1" s="24">
        <v>2492.6579999999999</v>
      </c>
      <c r="AG1">
        <v>3</v>
      </c>
      <c r="AH1" s="23">
        <v>9002</v>
      </c>
    </row>
    <row r="2" spans="1:34" x14ac:dyDescent="0.25">
      <c r="A2" t="s">
        <v>197</v>
      </c>
      <c r="B2" s="23">
        <v>26730</v>
      </c>
      <c r="C2">
        <v>14.159000000000001</v>
      </c>
      <c r="D2">
        <v>21.3</v>
      </c>
      <c r="E2">
        <v>1</v>
      </c>
      <c r="F2">
        <v>404</v>
      </c>
      <c r="H2" t="s">
        <v>197</v>
      </c>
      <c r="I2" s="23">
        <v>12883</v>
      </c>
      <c r="J2">
        <v>12.9</v>
      </c>
      <c r="K2">
        <v>19.992999999999999</v>
      </c>
      <c r="L2">
        <v>1</v>
      </c>
      <c r="M2">
        <v>328</v>
      </c>
      <c r="O2" t="s">
        <v>197</v>
      </c>
      <c r="P2" s="23">
        <v>6870</v>
      </c>
      <c r="Q2">
        <v>14.862</v>
      </c>
      <c r="R2">
        <v>21.498999999999999</v>
      </c>
      <c r="S2">
        <v>1</v>
      </c>
      <c r="T2">
        <v>338</v>
      </c>
      <c r="V2" t="s">
        <v>197</v>
      </c>
      <c r="W2" s="23">
        <v>5855</v>
      </c>
      <c r="X2">
        <v>16.286999999999999</v>
      </c>
      <c r="Y2">
        <v>23.794</v>
      </c>
      <c r="Z2">
        <v>1</v>
      </c>
      <c r="AA2">
        <v>404</v>
      </c>
      <c r="AC2" t="s">
        <v>197</v>
      </c>
      <c r="AD2" s="23">
        <v>1122</v>
      </c>
      <c r="AE2">
        <v>13.21</v>
      </c>
      <c r="AF2">
        <v>19.734000000000002</v>
      </c>
      <c r="AG2">
        <v>1</v>
      </c>
      <c r="AH2">
        <v>189</v>
      </c>
    </row>
    <row r="3" spans="1:34" x14ac:dyDescent="0.25">
      <c r="A3" t="s">
        <v>196</v>
      </c>
      <c r="B3" s="23">
        <v>26730</v>
      </c>
      <c r="C3">
        <v>26.129000000000001</v>
      </c>
      <c r="D3">
        <v>6.4329999999999998</v>
      </c>
      <c r="E3">
        <v>7.8319999999999999</v>
      </c>
      <c r="F3">
        <v>74.427000000000007</v>
      </c>
      <c r="H3" t="s">
        <v>196</v>
      </c>
      <c r="I3" s="23">
        <v>12883</v>
      </c>
      <c r="J3">
        <v>21.92</v>
      </c>
      <c r="K3">
        <v>1.73</v>
      </c>
      <c r="L3">
        <v>18.509</v>
      </c>
      <c r="M3">
        <v>24.998000000000001</v>
      </c>
      <c r="O3" t="s">
        <v>196</v>
      </c>
      <c r="P3" s="23">
        <v>6870</v>
      </c>
      <c r="Q3">
        <v>27.219000000000001</v>
      </c>
      <c r="R3">
        <v>1.458</v>
      </c>
      <c r="S3">
        <v>25.001000000000001</v>
      </c>
      <c r="T3">
        <v>29.998000000000001</v>
      </c>
      <c r="V3" t="s">
        <v>196</v>
      </c>
      <c r="W3" s="23">
        <v>5855</v>
      </c>
      <c r="X3">
        <v>35.801000000000002</v>
      </c>
      <c r="Y3">
        <v>5.5369999999999999</v>
      </c>
      <c r="Z3">
        <v>30.001000000000001</v>
      </c>
      <c r="AA3">
        <v>74.427000000000007</v>
      </c>
      <c r="AC3" t="s">
        <v>196</v>
      </c>
      <c r="AD3" s="23">
        <v>1122</v>
      </c>
      <c r="AE3">
        <v>17.312999999999999</v>
      </c>
      <c r="AF3">
        <v>1.38</v>
      </c>
      <c r="AG3">
        <v>7.8319999999999999</v>
      </c>
      <c r="AH3">
        <v>18.498999999999999</v>
      </c>
    </row>
    <row r="4" spans="1:34" x14ac:dyDescent="0.25">
      <c r="A4" t="s">
        <v>31</v>
      </c>
      <c r="B4" s="23">
        <v>26730</v>
      </c>
      <c r="C4">
        <v>23.925999999999998</v>
      </c>
      <c r="D4">
        <v>5.242</v>
      </c>
      <c r="E4">
        <v>17</v>
      </c>
      <c r="F4">
        <v>39</v>
      </c>
      <c r="H4" t="s">
        <v>31</v>
      </c>
      <c r="I4" s="23">
        <v>12883</v>
      </c>
      <c r="J4">
        <v>22.803000000000001</v>
      </c>
      <c r="K4">
        <v>4.8330000000000002</v>
      </c>
      <c r="L4">
        <v>17</v>
      </c>
      <c r="M4">
        <v>39</v>
      </c>
      <c r="O4" t="s">
        <v>31</v>
      </c>
      <c r="P4" s="23">
        <v>6870</v>
      </c>
      <c r="Q4">
        <v>24.844999999999999</v>
      </c>
      <c r="R4">
        <v>5.3</v>
      </c>
      <c r="S4">
        <v>17</v>
      </c>
      <c r="T4">
        <v>39</v>
      </c>
      <c r="V4" t="s">
        <v>31</v>
      </c>
      <c r="W4" s="23">
        <v>5855</v>
      </c>
      <c r="X4">
        <v>25.774999999999999</v>
      </c>
      <c r="Y4">
        <v>5.3650000000000002</v>
      </c>
      <c r="Z4">
        <v>17</v>
      </c>
      <c r="AA4">
        <v>39</v>
      </c>
      <c r="AC4" t="s">
        <v>31</v>
      </c>
      <c r="AD4" s="23">
        <v>1122</v>
      </c>
      <c r="AE4">
        <v>21.530999999999999</v>
      </c>
      <c r="AF4">
        <v>4.6029999999999998</v>
      </c>
      <c r="AG4">
        <v>17</v>
      </c>
      <c r="AH4">
        <v>38</v>
      </c>
    </row>
    <row r="5" spans="1:34" x14ac:dyDescent="0.25">
      <c r="A5" t="s">
        <v>172</v>
      </c>
      <c r="B5" s="23">
        <v>26730</v>
      </c>
      <c r="C5">
        <v>0.59399999999999997</v>
      </c>
      <c r="D5">
        <v>0.49099999999999999</v>
      </c>
      <c r="E5">
        <v>0</v>
      </c>
      <c r="F5">
        <v>1</v>
      </c>
      <c r="H5" t="s">
        <v>172</v>
      </c>
      <c r="I5" s="23">
        <v>12883</v>
      </c>
      <c r="J5">
        <v>0.504</v>
      </c>
      <c r="K5">
        <v>0.5</v>
      </c>
      <c r="L5">
        <v>0</v>
      </c>
      <c r="M5">
        <v>1</v>
      </c>
      <c r="O5" t="s">
        <v>172</v>
      </c>
      <c r="P5" s="23">
        <v>6870</v>
      </c>
      <c r="Q5">
        <v>0.67800000000000005</v>
      </c>
      <c r="R5">
        <v>0.46700000000000003</v>
      </c>
      <c r="S5">
        <v>0</v>
      </c>
      <c r="T5">
        <v>1</v>
      </c>
      <c r="V5" t="s">
        <v>172</v>
      </c>
      <c r="W5" s="23">
        <v>5855</v>
      </c>
      <c r="X5">
        <v>0.73699999999999999</v>
      </c>
      <c r="Y5">
        <v>0.44</v>
      </c>
      <c r="Z5">
        <v>0</v>
      </c>
      <c r="AA5">
        <v>1</v>
      </c>
      <c r="AC5" t="s">
        <v>172</v>
      </c>
      <c r="AD5" s="23">
        <v>1122</v>
      </c>
      <c r="AE5">
        <v>0.374</v>
      </c>
      <c r="AF5">
        <v>0.48399999999999999</v>
      </c>
      <c r="AG5">
        <v>0</v>
      </c>
      <c r="AH5">
        <v>1</v>
      </c>
    </row>
    <row r="6" spans="1:34" x14ac:dyDescent="0.25">
      <c r="A6" t="s">
        <v>32</v>
      </c>
      <c r="B6" s="23">
        <v>26730</v>
      </c>
      <c r="C6">
        <v>0.41099999999999998</v>
      </c>
      <c r="D6">
        <v>0.746</v>
      </c>
      <c r="E6">
        <v>0</v>
      </c>
      <c r="F6">
        <v>10</v>
      </c>
      <c r="H6" t="s">
        <v>32</v>
      </c>
      <c r="I6" s="23">
        <v>12883</v>
      </c>
      <c r="J6">
        <v>0.34300000000000003</v>
      </c>
      <c r="K6">
        <v>0.70099999999999996</v>
      </c>
      <c r="L6">
        <v>0</v>
      </c>
      <c r="M6">
        <v>10</v>
      </c>
      <c r="O6" t="s">
        <v>32</v>
      </c>
      <c r="P6" s="23">
        <v>6870</v>
      </c>
      <c r="Q6">
        <v>0.44700000000000001</v>
      </c>
      <c r="R6">
        <v>0.76300000000000001</v>
      </c>
      <c r="S6">
        <v>0</v>
      </c>
      <c r="T6">
        <v>5</v>
      </c>
      <c r="V6" t="s">
        <v>32</v>
      </c>
      <c r="W6" s="23">
        <v>5855</v>
      </c>
      <c r="X6">
        <v>0.53400000000000003</v>
      </c>
      <c r="Y6">
        <v>0.81399999999999995</v>
      </c>
      <c r="Z6">
        <v>0</v>
      </c>
      <c r="AA6">
        <v>6</v>
      </c>
      <c r="AC6" t="s">
        <v>32</v>
      </c>
      <c r="AD6" s="23">
        <v>1122</v>
      </c>
      <c r="AE6">
        <v>0.33</v>
      </c>
      <c r="AF6">
        <v>0.68</v>
      </c>
      <c r="AG6">
        <v>0</v>
      </c>
      <c r="AH6">
        <v>5</v>
      </c>
    </row>
    <row r="7" spans="1:34" x14ac:dyDescent="0.25">
      <c r="A7" t="s">
        <v>117</v>
      </c>
      <c r="B7" s="23">
        <v>26730</v>
      </c>
      <c r="C7">
        <v>3.6619999999999999</v>
      </c>
      <c r="D7">
        <v>1.788</v>
      </c>
      <c r="E7">
        <v>1</v>
      </c>
      <c r="F7">
        <v>19</v>
      </c>
      <c r="H7" t="s">
        <v>117</v>
      </c>
      <c r="I7" s="23">
        <v>12883</v>
      </c>
      <c r="J7">
        <v>3.65</v>
      </c>
      <c r="K7">
        <v>1.7649999999999999</v>
      </c>
      <c r="L7">
        <v>1</v>
      </c>
      <c r="M7">
        <v>19</v>
      </c>
      <c r="O7" t="s">
        <v>117</v>
      </c>
      <c r="P7" s="23">
        <v>6870</v>
      </c>
      <c r="Q7">
        <v>3.6339999999999999</v>
      </c>
      <c r="R7">
        <v>1.8089999999999999</v>
      </c>
      <c r="S7">
        <v>1</v>
      </c>
      <c r="T7">
        <v>17</v>
      </c>
      <c r="V7" t="s">
        <v>117</v>
      </c>
      <c r="W7" s="23">
        <v>5855</v>
      </c>
      <c r="X7">
        <v>3.7</v>
      </c>
      <c r="Y7">
        <v>1.8140000000000001</v>
      </c>
      <c r="Z7">
        <v>1</v>
      </c>
      <c r="AA7">
        <v>15</v>
      </c>
      <c r="AC7" t="s">
        <v>117</v>
      </c>
      <c r="AD7" s="23">
        <v>1122</v>
      </c>
      <c r="AE7">
        <v>3.76</v>
      </c>
      <c r="AF7">
        <v>1.7849999999999999</v>
      </c>
      <c r="AG7">
        <v>1</v>
      </c>
      <c r="AH7">
        <v>15</v>
      </c>
    </row>
    <row r="8" spans="1:34" x14ac:dyDescent="0.25">
      <c r="A8" t="s">
        <v>33</v>
      </c>
      <c r="B8" s="23">
        <v>26730</v>
      </c>
      <c r="C8">
        <v>10.445</v>
      </c>
      <c r="D8">
        <v>2.544</v>
      </c>
      <c r="E8">
        <v>0</v>
      </c>
      <c r="F8">
        <v>13.753</v>
      </c>
      <c r="H8" t="s">
        <v>33</v>
      </c>
      <c r="I8" s="23">
        <v>12883</v>
      </c>
      <c r="J8">
        <v>10.499000000000001</v>
      </c>
      <c r="K8">
        <v>2.4929999999999999</v>
      </c>
      <c r="L8">
        <v>0</v>
      </c>
      <c r="M8">
        <v>13.753</v>
      </c>
      <c r="O8" t="s">
        <v>33</v>
      </c>
      <c r="P8" s="23">
        <v>6870</v>
      </c>
      <c r="Q8">
        <v>10.44</v>
      </c>
      <c r="R8">
        <v>2.5609999999999999</v>
      </c>
      <c r="S8">
        <v>0</v>
      </c>
      <c r="T8">
        <v>13.753</v>
      </c>
      <c r="V8" t="s">
        <v>33</v>
      </c>
      <c r="W8" s="23">
        <v>5855</v>
      </c>
      <c r="X8">
        <v>10.34</v>
      </c>
      <c r="Y8">
        <v>2.649</v>
      </c>
      <c r="Z8">
        <v>0</v>
      </c>
      <c r="AA8">
        <v>13.753</v>
      </c>
      <c r="AC8" t="s">
        <v>33</v>
      </c>
      <c r="AD8" s="23">
        <v>1122</v>
      </c>
      <c r="AE8">
        <v>10.397</v>
      </c>
      <c r="AF8">
        <v>2.4500000000000002</v>
      </c>
      <c r="AG8">
        <v>0</v>
      </c>
      <c r="AH8">
        <v>13.644</v>
      </c>
    </row>
    <row r="9" spans="1:34" x14ac:dyDescent="0.25">
      <c r="A9" t="s">
        <v>43</v>
      </c>
      <c r="B9" s="23">
        <v>26730</v>
      </c>
      <c r="C9">
        <v>5.8109999999999999</v>
      </c>
      <c r="D9">
        <v>1.768</v>
      </c>
      <c r="E9">
        <v>3.4</v>
      </c>
      <c r="F9">
        <v>11</v>
      </c>
      <c r="H9" t="s">
        <v>43</v>
      </c>
      <c r="I9" s="23">
        <v>12883</v>
      </c>
      <c r="J9">
        <v>5.6340000000000003</v>
      </c>
      <c r="K9">
        <v>1.645</v>
      </c>
      <c r="L9">
        <v>3.4</v>
      </c>
      <c r="M9">
        <v>11</v>
      </c>
      <c r="O9" t="s">
        <v>43</v>
      </c>
      <c r="P9" s="23">
        <v>6870</v>
      </c>
      <c r="Q9">
        <v>5.9530000000000003</v>
      </c>
      <c r="R9">
        <v>1.8260000000000001</v>
      </c>
      <c r="S9">
        <v>3.4</v>
      </c>
      <c r="T9">
        <v>11</v>
      </c>
      <c r="V9" t="s">
        <v>43</v>
      </c>
      <c r="W9" s="23">
        <v>5855</v>
      </c>
      <c r="X9">
        <v>6.1109999999999998</v>
      </c>
      <c r="Y9">
        <v>1.9319999999999999</v>
      </c>
      <c r="Z9">
        <v>3.4</v>
      </c>
      <c r="AA9">
        <v>11</v>
      </c>
      <c r="AC9" t="s">
        <v>43</v>
      </c>
      <c r="AD9" s="23">
        <v>1122</v>
      </c>
      <c r="AE9">
        <v>5.4020000000000001</v>
      </c>
      <c r="AF9">
        <v>1.54</v>
      </c>
      <c r="AG9">
        <v>3.4</v>
      </c>
      <c r="AH9">
        <v>11</v>
      </c>
    </row>
    <row r="10" spans="1:34" x14ac:dyDescent="0.25">
      <c r="A10" t="s">
        <v>34</v>
      </c>
      <c r="B10" s="23">
        <v>26730</v>
      </c>
      <c r="C10">
        <v>38.488</v>
      </c>
      <c r="D10">
        <v>28.478999999999999</v>
      </c>
      <c r="E10">
        <v>0</v>
      </c>
      <c r="F10">
        <v>100</v>
      </c>
      <c r="H10" t="s">
        <v>34</v>
      </c>
      <c r="I10" s="23">
        <v>12883</v>
      </c>
      <c r="J10">
        <v>40.482999999999997</v>
      </c>
      <c r="K10">
        <v>29.256</v>
      </c>
      <c r="L10">
        <v>0</v>
      </c>
      <c r="M10">
        <v>100</v>
      </c>
      <c r="O10" t="s">
        <v>34</v>
      </c>
      <c r="P10" s="23">
        <v>6870</v>
      </c>
      <c r="Q10">
        <v>37.301000000000002</v>
      </c>
      <c r="R10">
        <v>27.969000000000001</v>
      </c>
      <c r="S10">
        <v>0</v>
      </c>
      <c r="T10">
        <v>100</v>
      </c>
      <c r="V10" t="s">
        <v>34</v>
      </c>
      <c r="W10" s="23">
        <v>5855</v>
      </c>
      <c r="X10">
        <v>36.036999999999999</v>
      </c>
      <c r="Y10">
        <v>27.07</v>
      </c>
      <c r="Z10">
        <v>0</v>
      </c>
      <c r="AA10">
        <v>100</v>
      </c>
      <c r="AC10" t="s">
        <v>34</v>
      </c>
      <c r="AD10" s="23">
        <v>1122</v>
      </c>
      <c r="AE10">
        <v>35.64</v>
      </c>
      <c r="AF10">
        <v>28.1</v>
      </c>
      <c r="AG10">
        <v>0</v>
      </c>
      <c r="AH10">
        <v>100</v>
      </c>
    </row>
    <row r="11" spans="1:34" x14ac:dyDescent="0.25">
      <c r="A11" t="s">
        <v>44</v>
      </c>
      <c r="B11" s="23">
        <v>26730</v>
      </c>
      <c r="C11">
        <v>7.6999999999999999E-2</v>
      </c>
      <c r="D11">
        <v>0.53100000000000003</v>
      </c>
      <c r="E11">
        <v>0</v>
      </c>
      <c r="F11">
        <v>10</v>
      </c>
      <c r="H11" t="s">
        <v>44</v>
      </c>
      <c r="I11" s="23">
        <v>12883</v>
      </c>
      <c r="J11">
        <v>9.0999999999999998E-2</v>
      </c>
      <c r="K11">
        <v>0.56499999999999995</v>
      </c>
      <c r="L11">
        <v>0</v>
      </c>
      <c r="M11">
        <v>9</v>
      </c>
      <c r="O11" t="s">
        <v>44</v>
      </c>
      <c r="P11" s="23">
        <v>6870</v>
      </c>
      <c r="Q11">
        <v>6.5000000000000002E-2</v>
      </c>
      <c r="R11">
        <v>0.48899999999999999</v>
      </c>
      <c r="S11">
        <v>0</v>
      </c>
      <c r="T11">
        <v>10</v>
      </c>
      <c r="V11" t="s">
        <v>44</v>
      </c>
      <c r="W11" s="23">
        <v>5855</v>
      </c>
      <c r="X11">
        <v>5.8999999999999997E-2</v>
      </c>
      <c r="Y11">
        <v>0.48799999999999999</v>
      </c>
      <c r="Z11">
        <v>0</v>
      </c>
      <c r="AA11">
        <v>9</v>
      </c>
      <c r="AC11" t="s">
        <v>44</v>
      </c>
      <c r="AD11" s="23">
        <v>1122</v>
      </c>
      <c r="AE11">
        <v>9.0999999999999998E-2</v>
      </c>
      <c r="AF11">
        <v>0.59199999999999997</v>
      </c>
      <c r="AG11">
        <v>0</v>
      </c>
      <c r="AH11">
        <v>8</v>
      </c>
    </row>
    <row r="12" spans="1:34" x14ac:dyDescent="0.25">
      <c r="A12" t="s">
        <v>35</v>
      </c>
      <c r="B12" s="23">
        <v>26730</v>
      </c>
      <c r="C12">
        <v>27.524000000000001</v>
      </c>
      <c r="D12">
        <v>68.944000000000003</v>
      </c>
      <c r="E12">
        <v>0</v>
      </c>
      <c r="F12" s="23">
        <v>1083</v>
      </c>
      <c r="H12" t="s">
        <v>35</v>
      </c>
      <c r="I12" s="23">
        <v>12883</v>
      </c>
      <c r="J12">
        <v>23.747</v>
      </c>
      <c r="K12">
        <v>61.783000000000001</v>
      </c>
      <c r="L12">
        <v>0</v>
      </c>
      <c r="M12" s="23">
        <v>944</v>
      </c>
      <c r="O12" t="s">
        <v>35</v>
      </c>
      <c r="P12" s="23">
        <v>6870</v>
      </c>
      <c r="Q12">
        <v>30.765999999999998</v>
      </c>
      <c r="R12">
        <v>74.106999999999999</v>
      </c>
      <c r="S12">
        <v>0</v>
      </c>
      <c r="T12" s="23">
        <v>1083</v>
      </c>
      <c r="V12" t="s">
        <v>35</v>
      </c>
      <c r="W12" s="23">
        <v>5855</v>
      </c>
      <c r="X12">
        <v>34.503</v>
      </c>
      <c r="Y12">
        <v>80.41</v>
      </c>
      <c r="Z12">
        <v>0</v>
      </c>
      <c r="AA12" s="23">
        <v>959</v>
      </c>
      <c r="AC12" t="s">
        <v>35</v>
      </c>
      <c r="AD12" s="23">
        <v>1122</v>
      </c>
      <c r="AE12">
        <v>14.616</v>
      </c>
      <c r="AF12">
        <v>37.496000000000002</v>
      </c>
      <c r="AG12">
        <v>0</v>
      </c>
      <c r="AH12">
        <v>460</v>
      </c>
    </row>
    <row r="13" spans="1:34" x14ac:dyDescent="0.25">
      <c r="A13" t="s">
        <v>36</v>
      </c>
      <c r="B13" s="23">
        <v>26730</v>
      </c>
      <c r="C13">
        <v>229.37</v>
      </c>
      <c r="D13">
        <v>207.642</v>
      </c>
      <c r="E13">
        <v>0</v>
      </c>
      <c r="F13" s="23">
        <v>1199</v>
      </c>
      <c r="H13" t="s">
        <v>36</v>
      </c>
      <c r="I13" s="23">
        <v>12883</v>
      </c>
      <c r="J13">
        <v>193.21600000000001</v>
      </c>
      <c r="K13">
        <v>185.04400000000001</v>
      </c>
      <c r="L13">
        <v>0</v>
      </c>
      <c r="M13" s="23">
        <v>1146</v>
      </c>
      <c r="O13" t="s">
        <v>36</v>
      </c>
      <c r="P13" s="23">
        <v>6870</v>
      </c>
      <c r="Q13">
        <v>259.73099999999999</v>
      </c>
      <c r="R13">
        <v>218.73400000000001</v>
      </c>
      <c r="S13">
        <v>0</v>
      </c>
      <c r="T13" s="23">
        <v>1199</v>
      </c>
      <c r="V13" t="s">
        <v>36</v>
      </c>
      <c r="W13" s="23">
        <v>5855</v>
      </c>
      <c r="X13">
        <v>290.18</v>
      </c>
      <c r="Y13">
        <v>226.73500000000001</v>
      </c>
      <c r="Z13">
        <v>0</v>
      </c>
      <c r="AA13" s="23">
        <v>1186</v>
      </c>
      <c r="AC13" t="s">
        <v>36</v>
      </c>
      <c r="AD13" s="23">
        <v>1122</v>
      </c>
      <c r="AE13">
        <v>141.27799999999999</v>
      </c>
      <c r="AF13">
        <v>158.625</v>
      </c>
      <c r="AG13">
        <v>0</v>
      </c>
      <c r="AH13">
        <v>933</v>
      </c>
    </row>
    <row r="14" spans="1:34" x14ac:dyDescent="0.25">
      <c r="A14" t="s">
        <v>106</v>
      </c>
      <c r="B14" s="23">
        <v>26730</v>
      </c>
      <c r="C14">
        <v>2.1000000000000001E-2</v>
      </c>
      <c r="D14">
        <v>0.14199999999999999</v>
      </c>
      <c r="E14">
        <v>0</v>
      </c>
      <c r="F14">
        <v>1</v>
      </c>
      <c r="H14" t="s">
        <v>106</v>
      </c>
      <c r="I14" s="23">
        <v>12883</v>
      </c>
      <c r="J14">
        <v>1.7999999999999999E-2</v>
      </c>
      <c r="K14">
        <v>0.13400000000000001</v>
      </c>
      <c r="L14">
        <v>0</v>
      </c>
      <c r="M14">
        <v>1</v>
      </c>
      <c r="O14" t="s">
        <v>106</v>
      </c>
      <c r="P14" s="23">
        <v>6870</v>
      </c>
      <c r="Q14">
        <v>2.5000000000000001E-2</v>
      </c>
      <c r="R14">
        <v>0.156</v>
      </c>
      <c r="S14">
        <v>0</v>
      </c>
      <c r="T14">
        <v>1</v>
      </c>
      <c r="V14" t="s">
        <v>106</v>
      </c>
      <c r="W14" s="23">
        <v>5855</v>
      </c>
      <c r="X14">
        <v>2.3E-2</v>
      </c>
      <c r="Y14">
        <v>0.14899999999999999</v>
      </c>
      <c r="Z14">
        <v>0</v>
      </c>
      <c r="AA14">
        <v>1</v>
      </c>
      <c r="AC14" t="s">
        <v>106</v>
      </c>
      <c r="AD14" s="23">
        <v>1122</v>
      </c>
      <c r="AE14">
        <v>0.01</v>
      </c>
      <c r="AF14">
        <v>9.9000000000000005E-2</v>
      </c>
      <c r="AG14">
        <v>0</v>
      </c>
      <c r="AH14">
        <v>1</v>
      </c>
    </row>
    <row r="15" spans="1:34" x14ac:dyDescent="0.25">
      <c r="A15" t="s">
        <v>195</v>
      </c>
      <c r="B15" s="23">
        <v>26730</v>
      </c>
      <c r="C15">
        <v>0.51200000000000001</v>
      </c>
      <c r="D15">
        <v>0.5</v>
      </c>
      <c r="E15">
        <v>0</v>
      </c>
      <c r="F15">
        <v>1</v>
      </c>
      <c r="H15" t="s">
        <v>195</v>
      </c>
      <c r="I15" s="23">
        <v>12883</v>
      </c>
      <c r="J15">
        <v>0.53400000000000003</v>
      </c>
      <c r="K15">
        <v>0.499</v>
      </c>
      <c r="L15">
        <v>0</v>
      </c>
      <c r="M15">
        <v>1</v>
      </c>
      <c r="O15" t="s">
        <v>195</v>
      </c>
      <c r="P15" s="23">
        <v>6870</v>
      </c>
      <c r="Q15">
        <v>0.56299999999999994</v>
      </c>
      <c r="R15">
        <v>0.496</v>
      </c>
      <c r="S15">
        <v>0</v>
      </c>
      <c r="T15">
        <v>1</v>
      </c>
      <c r="V15" t="s">
        <v>195</v>
      </c>
      <c r="W15" s="23">
        <v>5855</v>
      </c>
      <c r="X15">
        <v>0.42899999999999999</v>
      </c>
      <c r="Y15">
        <v>0.495</v>
      </c>
      <c r="Z15">
        <v>0</v>
      </c>
      <c r="AA15">
        <v>1</v>
      </c>
      <c r="AC15" t="s">
        <v>195</v>
      </c>
      <c r="AD15" s="23">
        <v>1122</v>
      </c>
      <c r="AE15">
        <v>0.379</v>
      </c>
      <c r="AF15">
        <v>0.48499999999999999</v>
      </c>
      <c r="AG15">
        <v>0</v>
      </c>
      <c r="AH15">
        <v>1</v>
      </c>
    </row>
    <row r="16" spans="1:34" x14ac:dyDescent="0.25">
      <c r="A16" t="s">
        <v>123</v>
      </c>
      <c r="B16" s="23">
        <v>26730</v>
      </c>
      <c r="C16">
        <v>0.48799999999999999</v>
      </c>
      <c r="D16">
        <v>0.5</v>
      </c>
      <c r="E16">
        <v>0</v>
      </c>
      <c r="F16">
        <v>1</v>
      </c>
      <c r="H16" t="s">
        <v>123</v>
      </c>
      <c r="I16" s="23">
        <v>12883</v>
      </c>
      <c r="J16">
        <v>0.46600000000000003</v>
      </c>
      <c r="K16">
        <v>0.499</v>
      </c>
      <c r="L16">
        <v>0</v>
      </c>
      <c r="M16">
        <v>1</v>
      </c>
      <c r="O16" t="s">
        <v>123</v>
      </c>
      <c r="P16" s="23">
        <v>6870</v>
      </c>
      <c r="Q16">
        <v>0.437</v>
      </c>
      <c r="R16">
        <v>0.496</v>
      </c>
      <c r="S16">
        <v>0</v>
      </c>
      <c r="T16">
        <v>1</v>
      </c>
      <c r="V16" t="s">
        <v>123</v>
      </c>
      <c r="W16" s="23">
        <v>5855</v>
      </c>
      <c r="X16">
        <v>0.57099999999999995</v>
      </c>
      <c r="Y16">
        <v>0.495</v>
      </c>
      <c r="Z16">
        <v>0</v>
      </c>
      <c r="AA16">
        <v>1</v>
      </c>
      <c r="AC16" t="s">
        <v>123</v>
      </c>
      <c r="AD16" s="23">
        <v>1122</v>
      </c>
      <c r="AE16">
        <v>0.621</v>
      </c>
      <c r="AF16">
        <v>0.48499999999999999</v>
      </c>
      <c r="AG16">
        <v>0</v>
      </c>
      <c r="AH16">
        <v>1</v>
      </c>
    </row>
    <row r="17" spans="1:34" x14ac:dyDescent="0.25">
      <c r="A17" t="s">
        <v>194</v>
      </c>
      <c r="B17" s="23">
        <v>26730</v>
      </c>
      <c r="C17">
        <v>0.48199999999999998</v>
      </c>
      <c r="D17">
        <v>0.5</v>
      </c>
      <c r="E17">
        <v>0</v>
      </c>
      <c r="F17">
        <v>1</v>
      </c>
      <c r="H17" t="s">
        <v>194</v>
      </c>
      <c r="I17" s="23">
        <v>12883</v>
      </c>
      <c r="J17">
        <v>1</v>
      </c>
      <c r="K17">
        <v>0</v>
      </c>
      <c r="L17">
        <v>1</v>
      </c>
      <c r="M17">
        <v>1</v>
      </c>
      <c r="O17" t="s">
        <v>194</v>
      </c>
      <c r="P17" s="23">
        <v>6870</v>
      </c>
      <c r="Q17">
        <v>0</v>
      </c>
      <c r="R17">
        <v>0</v>
      </c>
      <c r="S17">
        <v>0</v>
      </c>
      <c r="T17">
        <v>0</v>
      </c>
      <c r="V17" t="s">
        <v>194</v>
      </c>
      <c r="W17" s="23">
        <v>5855</v>
      </c>
      <c r="X17">
        <v>0</v>
      </c>
      <c r="Y17">
        <v>0</v>
      </c>
      <c r="Z17">
        <v>0</v>
      </c>
      <c r="AA17">
        <v>0</v>
      </c>
      <c r="AC17" t="s">
        <v>194</v>
      </c>
      <c r="AD17" s="23">
        <v>1122</v>
      </c>
      <c r="AE17">
        <v>0</v>
      </c>
      <c r="AF17">
        <v>0</v>
      </c>
      <c r="AG17">
        <v>0</v>
      </c>
      <c r="AH17">
        <v>0</v>
      </c>
    </row>
    <row r="18" spans="1:34" x14ac:dyDescent="0.25">
      <c r="A18" t="s">
        <v>119</v>
      </c>
      <c r="B18" s="23">
        <v>26730</v>
      </c>
      <c r="C18">
        <v>4.2000000000000003E-2</v>
      </c>
      <c r="D18">
        <v>0.20100000000000001</v>
      </c>
      <c r="E18">
        <v>0</v>
      </c>
      <c r="F18">
        <v>1</v>
      </c>
      <c r="H18" t="s">
        <v>119</v>
      </c>
      <c r="I18" s="23">
        <v>12883</v>
      </c>
      <c r="J18">
        <v>0</v>
      </c>
      <c r="K18">
        <v>0</v>
      </c>
      <c r="L18">
        <v>0</v>
      </c>
      <c r="M18">
        <v>0</v>
      </c>
      <c r="O18" t="s">
        <v>119</v>
      </c>
      <c r="P18" s="23">
        <v>6870</v>
      </c>
      <c r="Q18">
        <v>0</v>
      </c>
      <c r="R18">
        <v>0</v>
      </c>
      <c r="S18">
        <v>0</v>
      </c>
      <c r="T18">
        <v>0</v>
      </c>
      <c r="V18" t="s">
        <v>119</v>
      </c>
      <c r="W18" s="23">
        <v>5855</v>
      </c>
      <c r="X18">
        <v>0</v>
      </c>
      <c r="Y18">
        <v>0</v>
      </c>
      <c r="Z18">
        <v>0</v>
      </c>
      <c r="AA18">
        <v>0</v>
      </c>
      <c r="AC18" t="s">
        <v>119</v>
      </c>
      <c r="AD18" s="23">
        <v>1122</v>
      </c>
      <c r="AE18">
        <v>1</v>
      </c>
      <c r="AF18">
        <v>0</v>
      </c>
      <c r="AG18">
        <v>1</v>
      </c>
      <c r="AH18">
        <v>1</v>
      </c>
    </row>
    <row r="19" spans="1:34" x14ac:dyDescent="0.25">
      <c r="A19" t="s">
        <v>10</v>
      </c>
      <c r="B19" s="23">
        <v>26730</v>
      </c>
      <c r="C19">
        <v>0.25700000000000001</v>
      </c>
      <c r="D19">
        <v>0.437</v>
      </c>
      <c r="E19">
        <v>0</v>
      </c>
      <c r="F19">
        <v>1</v>
      </c>
      <c r="H19" t="s">
        <v>10</v>
      </c>
      <c r="I19" s="23">
        <v>12883</v>
      </c>
      <c r="J19">
        <v>0</v>
      </c>
      <c r="K19">
        <v>0</v>
      </c>
      <c r="L19">
        <v>0</v>
      </c>
      <c r="M19">
        <v>0</v>
      </c>
      <c r="O19" t="s">
        <v>10</v>
      </c>
      <c r="P19" s="23">
        <v>6870</v>
      </c>
      <c r="Q19">
        <v>1</v>
      </c>
      <c r="R19">
        <v>0</v>
      </c>
      <c r="S19">
        <v>1</v>
      </c>
      <c r="T19">
        <v>1</v>
      </c>
      <c r="V19" t="s">
        <v>10</v>
      </c>
      <c r="W19" s="23">
        <v>5855</v>
      </c>
      <c r="X19">
        <v>0</v>
      </c>
      <c r="Y19">
        <v>0</v>
      </c>
      <c r="Z19">
        <v>0</v>
      </c>
      <c r="AA19">
        <v>0</v>
      </c>
      <c r="AC19" t="s">
        <v>10</v>
      </c>
      <c r="AD19" s="23">
        <v>1122</v>
      </c>
      <c r="AE19">
        <v>0</v>
      </c>
      <c r="AF19">
        <v>0</v>
      </c>
      <c r="AG19">
        <v>0</v>
      </c>
      <c r="AH19">
        <v>0</v>
      </c>
    </row>
    <row r="20" spans="1:34" x14ac:dyDescent="0.25">
      <c r="A20" t="s">
        <v>12</v>
      </c>
      <c r="B20" s="23">
        <v>26730</v>
      </c>
      <c r="C20">
        <v>0.219</v>
      </c>
      <c r="D20">
        <v>0.41399999999999998</v>
      </c>
      <c r="E20">
        <v>0</v>
      </c>
      <c r="F20">
        <v>1</v>
      </c>
      <c r="H20" t="s">
        <v>12</v>
      </c>
      <c r="I20" s="23">
        <v>12883</v>
      </c>
      <c r="J20">
        <v>0</v>
      </c>
      <c r="K20">
        <v>0</v>
      </c>
      <c r="L20">
        <v>0</v>
      </c>
      <c r="M20">
        <v>0</v>
      </c>
      <c r="O20" t="s">
        <v>12</v>
      </c>
      <c r="P20" s="23">
        <v>6870</v>
      </c>
      <c r="Q20">
        <v>0</v>
      </c>
      <c r="R20">
        <v>0</v>
      </c>
      <c r="S20">
        <v>0</v>
      </c>
      <c r="T20">
        <v>0</v>
      </c>
      <c r="V20" t="s">
        <v>12</v>
      </c>
      <c r="W20" s="23">
        <v>5855</v>
      </c>
      <c r="X20">
        <v>1</v>
      </c>
      <c r="Y20">
        <v>0</v>
      </c>
      <c r="Z20">
        <v>1</v>
      </c>
      <c r="AA20">
        <v>1</v>
      </c>
      <c r="AC20" t="s">
        <v>12</v>
      </c>
      <c r="AD20" s="23">
        <v>1122</v>
      </c>
      <c r="AE20">
        <v>0</v>
      </c>
      <c r="AF20">
        <v>0</v>
      </c>
      <c r="AG20">
        <v>0</v>
      </c>
      <c r="AH20">
        <v>0</v>
      </c>
    </row>
    <row r="21" spans="1:34" x14ac:dyDescent="0.25">
      <c r="A21" t="s">
        <v>193</v>
      </c>
      <c r="B21" s="23">
        <v>26730</v>
      </c>
      <c r="C21">
        <v>0.45</v>
      </c>
      <c r="D21">
        <v>0.497</v>
      </c>
      <c r="E21">
        <v>0</v>
      </c>
      <c r="F21">
        <v>1</v>
      </c>
      <c r="H21" t="s">
        <v>193</v>
      </c>
      <c r="I21" s="23">
        <v>12883</v>
      </c>
      <c r="J21">
        <v>0.49299999999999999</v>
      </c>
      <c r="K21">
        <v>0.5</v>
      </c>
      <c r="L21">
        <v>0</v>
      </c>
      <c r="M21">
        <v>1</v>
      </c>
      <c r="O21" t="s">
        <v>193</v>
      </c>
      <c r="P21" s="23">
        <v>6870</v>
      </c>
      <c r="Q21">
        <v>0.42199999999999999</v>
      </c>
      <c r="R21">
        <v>0.49399999999999999</v>
      </c>
      <c r="S21">
        <v>0</v>
      </c>
      <c r="T21">
        <v>1</v>
      </c>
      <c r="V21" t="s">
        <v>193</v>
      </c>
      <c r="W21" s="23">
        <v>5855</v>
      </c>
      <c r="X21">
        <v>0.36499999999999999</v>
      </c>
      <c r="Y21">
        <v>0.48099999999999998</v>
      </c>
      <c r="Z21">
        <v>0</v>
      </c>
      <c r="AA21">
        <v>1</v>
      </c>
      <c r="AC21" t="s">
        <v>193</v>
      </c>
      <c r="AD21" s="23">
        <v>1122</v>
      </c>
      <c r="AE21">
        <v>0.56999999999999995</v>
      </c>
      <c r="AF21">
        <v>0.495</v>
      </c>
      <c r="AG21">
        <v>0</v>
      </c>
      <c r="AH21">
        <v>1</v>
      </c>
    </row>
    <row r="22" spans="1:34" x14ac:dyDescent="0.25">
      <c r="A22" t="s">
        <v>24</v>
      </c>
      <c r="B22" s="23">
        <v>26730</v>
      </c>
      <c r="C22">
        <v>0.189</v>
      </c>
      <c r="D22">
        <v>0.39200000000000002</v>
      </c>
      <c r="E22">
        <v>0</v>
      </c>
      <c r="F22">
        <v>1</v>
      </c>
      <c r="H22" t="s">
        <v>24</v>
      </c>
      <c r="I22" s="23">
        <v>12883</v>
      </c>
      <c r="J22">
        <v>0.16900000000000001</v>
      </c>
      <c r="K22">
        <v>0.375</v>
      </c>
      <c r="L22">
        <v>0</v>
      </c>
      <c r="M22">
        <v>1</v>
      </c>
      <c r="O22" t="s">
        <v>24</v>
      </c>
      <c r="P22" s="23">
        <v>6870</v>
      </c>
      <c r="Q22">
        <v>0.21199999999999999</v>
      </c>
      <c r="R22">
        <v>0.40899999999999997</v>
      </c>
      <c r="S22">
        <v>0</v>
      </c>
      <c r="T22">
        <v>1</v>
      </c>
      <c r="V22" t="s">
        <v>24</v>
      </c>
      <c r="W22" s="23">
        <v>5855</v>
      </c>
      <c r="X22">
        <v>0.218</v>
      </c>
      <c r="Y22">
        <v>0.41299999999999998</v>
      </c>
      <c r="Z22">
        <v>0</v>
      </c>
      <c r="AA22">
        <v>1</v>
      </c>
      <c r="AC22" t="s">
        <v>24</v>
      </c>
      <c r="AD22" s="23">
        <v>1122</v>
      </c>
      <c r="AE22">
        <v>0.13700000000000001</v>
      </c>
      <c r="AF22">
        <v>0.34399999999999997</v>
      </c>
      <c r="AG22">
        <v>0</v>
      </c>
      <c r="AH22">
        <v>1</v>
      </c>
    </row>
    <row r="23" spans="1:34" x14ac:dyDescent="0.25">
      <c r="A23" t="s">
        <v>23</v>
      </c>
      <c r="B23" s="23">
        <v>26730</v>
      </c>
      <c r="C23">
        <v>0.36099999999999999</v>
      </c>
      <c r="D23">
        <v>0.48</v>
      </c>
      <c r="E23">
        <v>0</v>
      </c>
      <c r="F23">
        <v>1</v>
      </c>
      <c r="H23" t="s">
        <v>23</v>
      </c>
      <c r="I23" s="23">
        <v>12883</v>
      </c>
      <c r="J23">
        <v>0.33800000000000002</v>
      </c>
      <c r="K23">
        <v>0.47299999999999998</v>
      </c>
      <c r="L23">
        <v>0</v>
      </c>
      <c r="M23">
        <v>1</v>
      </c>
      <c r="O23" t="s">
        <v>23</v>
      </c>
      <c r="P23" s="23">
        <v>6870</v>
      </c>
      <c r="Q23">
        <v>0.36699999999999999</v>
      </c>
      <c r="R23">
        <v>0.48199999999999998</v>
      </c>
      <c r="S23">
        <v>0</v>
      </c>
      <c r="T23">
        <v>1</v>
      </c>
      <c r="V23" t="s">
        <v>23</v>
      </c>
      <c r="W23" s="23">
        <v>5855</v>
      </c>
      <c r="X23">
        <v>0.41799999999999998</v>
      </c>
      <c r="Y23">
        <v>0.49299999999999999</v>
      </c>
      <c r="Z23">
        <v>0</v>
      </c>
      <c r="AA23">
        <v>1</v>
      </c>
      <c r="AC23" t="s">
        <v>23</v>
      </c>
      <c r="AD23" s="23">
        <v>1122</v>
      </c>
      <c r="AE23">
        <v>0.29299999999999998</v>
      </c>
      <c r="AF23">
        <v>0.45500000000000002</v>
      </c>
      <c r="AG23">
        <v>0</v>
      </c>
      <c r="AH23">
        <v>1</v>
      </c>
    </row>
    <row r="24" spans="1:34" x14ac:dyDescent="0.25">
      <c r="A24" t="s">
        <v>192</v>
      </c>
      <c r="B24" s="23">
        <v>26730</v>
      </c>
      <c r="C24">
        <v>0.21</v>
      </c>
      <c r="D24">
        <v>0.40699999999999997</v>
      </c>
      <c r="E24">
        <v>0</v>
      </c>
      <c r="F24">
        <v>1</v>
      </c>
      <c r="H24" t="s">
        <v>192</v>
      </c>
      <c r="I24" s="23">
        <v>12883</v>
      </c>
      <c r="J24">
        <v>0.215</v>
      </c>
      <c r="K24">
        <v>0.41099999999999998</v>
      </c>
      <c r="L24">
        <v>0</v>
      </c>
      <c r="M24">
        <v>1</v>
      </c>
      <c r="O24" t="s">
        <v>192</v>
      </c>
      <c r="P24" s="23">
        <v>6870</v>
      </c>
      <c r="Q24">
        <v>0.217</v>
      </c>
      <c r="R24">
        <v>0.41199999999999998</v>
      </c>
      <c r="S24">
        <v>0</v>
      </c>
      <c r="T24">
        <v>1</v>
      </c>
      <c r="V24" t="s">
        <v>192</v>
      </c>
      <c r="W24" s="23">
        <v>5855</v>
      </c>
      <c r="X24">
        <v>0.191</v>
      </c>
      <c r="Y24">
        <v>0.39300000000000002</v>
      </c>
      <c r="Z24">
        <v>0</v>
      </c>
      <c r="AA24">
        <v>1</v>
      </c>
      <c r="AC24" t="s">
        <v>192</v>
      </c>
      <c r="AD24" s="23">
        <v>1122</v>
      </c>
      <c r="AE24">
        <v>0.214</v>
      </c>
      <c r="AF24">
        <v>0.41</v>
      </c>
      <c r="AG24">
        <v>0</v>
      </c>
      <c r="AH24">
        <v>1</v>
      </c>
    </row>
    <row r="25" spans="1:34" x14ac:dyDescent="0.25">
      <c r="A25" t="s">
        <v>40</v>
      </c>
      <c r="B25" s="23">
        <v>26730</v>
      </c>
      <c r="C25">
        <v>0.151</v>
      </c>
      <c r="D25">
        <v>0.35799999999999998</v>
      </c>
      <c r="E25">
        <v>0</v>
      </c>
      <c r="F25">
        <v>1</v>
      </c>
      <c r="H25" t="s">
        <v>40</v>
      </c>
      <c r="I25" s="23">
        <v>12883</v>
      </c>
      <c r="J25">
        <v>0.161</v>
      </c>
      <c r="K25">
        <v>0.36799999999999999</v>
      </c>
      <c r="L25">
        <v>0</v>
      </c>
      <c r="M25">
        <v>1</v>
      </c>
      <c r="O25" t="s">
        <v>40</v>
      </c>
      <c r="P25" s="23">
        <v>6870</v>
      </c>
      <c r="Q25">
        <v>0.14099999999999999</v>
      </c>
      <c r="R25">
        <v>0.34799999999999998</v>
      </c>
      <c r="S25">
        <v>0</v>
      </c>
      <c r="T25">
        <v>1</v>
      </c>
      <c r="V25" t="s">
        <v>40</v>
      </c>
      <c r="W25" s="23">
        <v>5855</v>
      </c>
      <c r="X25">
        <v>0.13900000000000001</v>
      </c>
      <c r="Y25">
        <v>0.34599999999999997</v>
      </c>
      <c r="Z25">
        <v>0</v>
      </c>
      <c r="AA25">
        <v>1</v>
      </c>
      <c r="AC25" t="s">
        <v>40</v>
      </c>
      <c r="AD25" s="23">
        <v>1122</v>
      </c>
      <c r="AE25">
        <v>0.161</v>
      </c>
      <c r="AF25">
        <v>0.36799999999999999</v>
      </c>
      <c r="AG25">
        <v>0</v>
      </c>
      <c r="AH25">
        <v>1</v>
      </c>
    </row>
    <row r="26" spans="1:34" x14ac:dyDescent="0.25">
      <c r="A26" t="s">
        <v>41</v>
      </c>
      <c r="B26" s="23">
        <v>26730</v>
      </c>
      <c r="C26">
        <v>0.42499999999999999</v>
      </c>
      <c r="D26">
        <v>0.49399999999999999</v>
      </c>
      <c r="E26">
        <v>0</v>
      </c>
      <c r="F26">
        <v>1</v>
      </c>
      <c r="H26" t="s">
        <v>41</v>
      </c>
      <c r="I26" s="23">
        <v>12883</v>
      </c>
      <c r="J26">
        <v>0.41</v>
      </c>
      <c r="K26">
        <v>0.49199999999999999</v>
      </c>
      <c r="L26">
        <v>0</v>
      </c>
      <c r="M26">
        <v>1</v>
      </c>
      <c r="O26" t="s">
        <v>41</v>
      </c>
      <c r="P26" s="23">
        <v>6870</v>
      </c>
      <c r="Q26">
        <v>0.41499999999999998</v>
      </c>
      <c r="R26">
        <v>0.49299999999999999</v>
      </c>
      <c r="S26">
        <v>0</v>
      </c>
      <c r="T26">
        <v>1</v>
      </c>
      <c r="V26" t="s">
        <v>41</v>
      </c>
      <c r="W26" s="23">
        <v>5855</v>
      </c>
      <c r="X26">
        <v>0.46899999999999997</v>
      </c>
      <c r="Y26">
        <v>0.499</v>
      </c>
      <c r="Z26">
        <v>0</v>
      </c>
      <c r="AA26">
        <v>1</v>
      </c>
      <c r="AC26" t="s">
        <v>41</v>
      </c>
      <c r="AD26" s="23">
        <v>1122</v>
      </c>
      <c r="AE26">
        <v>0.435</v>
      </c>
      <c r="AF26">
        <v>0.496</v>
      </c>
      <c r="AG26">
        <v>0</v>
      </c>
      <c r="AH26">
        <v>1</v>
      </c>
    </row>
    <row r="27" spans="1:34" x14ac:dyDescent="0.25">
      <c r="A27" t="s">
        <v>39</v>
      </c>
      <c r="B27" s="23">
        <v>26730</v>
      </c>
      <c r="C27">
        <v>0.214</v>
      </c>
      <c r="D27">
        <v>0.41</v>
      </c>
      <c r="E27">
        <v>0</v>
      </c>
      <c r="F27">
        <v>1</v>
      </c>
      <c r="H27" t="s">
        <v>39</v>
      </c>
      <c r="I27" s="23">
        <v>12883</v>
      </c>
      <c r="J27">
        <v>0.214</v>
      </c>
      <c r="K27">
        <v>0.41</v>
      </c>
      <c r="L27">
        <v>0</v>
      </c>
      <c r="M27">
        <v>1</v>
      </c>
      <c r="O27" t="s">
        <v>39</v>
      </c>
      <c r="P27" s="23">
        <v>6870</v>
      </c>
      <c r="Q27">
        <v>0.22800000000000001</v>
      </c>
      <c r="R27">
        <v>0.41899999999999998</v>
      </c>
      <c r="S27">
        <v>0</v>
      </c>
      <c r="T27">
        <v>1</v>
      </c>
      <c r="V27" t="s">
        <v>39</v>
      </c>
      <c r="W27" s="23">
        <v>5855</v>
      </c>
      <c r="X27">
        <v>0.20100000000000001</v>
      </c>
      <c r="Y27">
        <v>0.40100000000000002</v>
      </c>
      <c r="Z27">
        <v>0</v>
      </c>
      <c r="AA27">
        <v>1</v>
      </c>
      <c r="AC27" t="s">
        <v>39</v>
      </c>
      <c r="AD27" s="23">
        <v>1122</v>
      </c>
      <c r="AE27">
        <v>0.19</v>
      </c>
      <c r="AF27">
        <v>0.39200000000000002</v>
      </c>
      <c r="AG27">
        <v>0</v>
      </c>
      <c r="AH27">
        <v>1</v>
      </c>
    </row>
    <row r="28" spans="1:34" x14ac:dyDescent="0.25">
      <c r="A28" t="s">
        <v>191</v>
      </c>
      <c r="B28" s="23">
        <v>26730</v>
      </c>
      <c r="C28">
        <v>0.81699999999999995</v>
      </c>
      <c r="D28">
        <v>0.38600000000000001</v>
      </c>
      <c r="E28">
        <v>0</v>
      </c>
      <c r="F28">
        <v>1</v>
      </c>
      <c r="H28" t="s">
        <v>191</v>
      </c>
      <c r="I28" s="23">
        <v>12883</v>
      </c>
      <c r="J28">
        <v>0.86599999999999999</v>
      </c>
      <c r="K28">
        <v>0.34</v>
      </c>
      <c r="L28">
        <v>0</v>
      </c>
      <c r="M28">
        <v>1</v>
      </c>
      <c r="O28" t="s">
        <v>191</v>
      </c>
      <c r="P28" s="23">
        <v>6870</v>
      </c>
      <c r="Q28">
        <v>0.77400000000000002</v>
      </c>
      <c r="R28">
        <v>0.41799999999999998</v>
      </c>
      <c r="S28">
        <v>0</v>
      </c>
      <c r="T28">
        <v>1</v>
      </c>
      <c r="V28" t="s">
        <v>191</v>
      </c>
      <c r="W28" s="23">
        <v>5855</v>
      </c>
      <c r="X28">
        <v>0.747</v>
      </c>
      <c r="Y28">
        <v>0.435</v>
      </c>
      <c r="Z28">
        <v>0</v>
      </c>
      <c r="AA28">
        <v>1</v>
      </c>
      <c r="AC28" t="s">
        <v>191</v>
      </c>
      <c r="AD28" s="23">
        <v>1122</v>
      </c>
      <c r="AE28">
        <v>0.89100000000000001</v>
      </c>
      <c r="AF28">
        <v>0.311</v>
      </c>
      <c r="AG28">
        <v>0</v>
      </c>
      <c r="AH28">
        <v>1</v>
      </c>
    </row>
    <row r="29" spans="1:34" x14ac:dyDescent="0.25">
      <c r="A29" t="s">
        <v>25</v>
      </c>
      <c r="B29" s="23">
        <v>26730</v>
      </c>
      <c r="C29">
        <v>0.13500000000000001</v>
      </c>
      <c r="D29">
        <v>0.34200000000000003</v>
      </c>
      <c r="E29">
        <v>0</v>
      </c>
      <c r="F29">
        <v>1</v>
      </c>
      <c r="H29" t="s">
        <v>25</v>
      </c>
      <c r="I29" s="23">
        <v>12883</v>
      </c>
      <c r="J29">
        <v>0.1</v>
      </c>
      <c r="K29">
        <v>0.3</v>
      </c>
      <c r="L29">
        <v>0</v>
      </c>
      <c r="M29">
        <v>1</v>
      </c>
      <c r="O29" t="s">
        <v>25</v>
      </c>
      <c r="P29" s="23">
        <v>6870</v>
      </c>
      <c r="Q29">
        <v>0.16300000000000001</v>
      </c>
      <c r="R29">
        <v>0.36899999999999999</v>
      </c>
      <c r="S29">
        <v>0</v>
      </c>
      <c r="T29">
        <v>1</v>
      </c>
      <c r="V29" t="s">
        <v>25</v>
      </c>
      <c r="W29" s="23">
        <v>5855</v>
      </c>
      <c r="X29">
        <v>0.19700000000000001</v>
      </c>
      <c r="Y29">
        <v>0.39700000000000002</v>
      </c>
      <c r="Z29">
        <v>0</v>
      </c>
      <c r="AA29">
        <v>1</v>
      </c>
      <c r="AC29" t="s">
        <v>25</v>
      </c>
      <c r="AD29" s="23">
        <v>1122</v>
      </c>
      <c r="AE29">
        <v>5.8999999999999997E-2</v>
      </c>
      <c r="AF29">
        <v>0.23499999999999999</v>
      </c>
      <c r="AG29">
        <v>0</v>
      </c>
      <c r="AH29">
        <v>1</v>
      </c>
    </row>
    <row r="30" spans="1:34" x14ac:dyDescent="0.25">
      <c r="A30" t="s">
        <v>26</v>
      </c>
      <c r="B30" s="23">
        <v>26730</v>
      </c>
      <c r="C30">
        <v>4.7E-2</v>
      </c>
      <c r="D30">
        <v>0.21199999999999999</v>
      </c>
      <c r="E30">
        <v>0</v>
      </c>
      <c r="F30">
        <v>1</v>
      </c>
      <c r="H30" t="s">
        <v>26</v>
      </c>
      <c r="I30" s="23">
        <v>12883</v>
      </c>
      <c r="J30">
        <v>3.4000000000000002E-2</v>
      </c>
      <c r="K30">
        <v>0.18099999999999999</v>
      </c>
      <c r="L30">
        <v>0</v>
      </c>
      <c r="M30">
        <v>1</v>
      </c>
      <c r="O30" t="s">
        <v>26</v>
      </c>
      <c r="P30" s="23">
        <v>6870</v>
      </c>
      <c r="Q30">
        <v>6.3E-2</v>
      </c>
      <c r="R30">
        <v>0.24299999999999999</v>
      </c>
      <c r="S30">
        <v>0</v>
      </c>
      <c r="T30">
        <v>1</v>
      </c>
      <c r="V30" t="s">
        <v>26</v>
      </c>
      <c r="W30" s="23">
        <v>5855</v>
      </c>
      <c r="X30">
        <v>5.7000000000000002E-2</v>
      </c>
      <c r="Y30">
        <v>0.23200000000000001</v>
      </c>
      <c r="Z30">
        <v>0</v>
      </c>
      <c r="AA30">
        <v>1</v>
      </c>
      <c r="AC30" t="s">
        <v>26</v>
      </c>
      <c r="AD30" s="23">
        <v>1122</v>
      </c>
      <c r="AE30">
        <v>0.05</v>
      </c>
      <c r="AF30">
        <v>0.218</v>
      </c>
      <c r="AG30">
        <v>0</v>
      </c>
      <c r="AH30">
        <v>1</v>
      </c>
    </row>
    <row r="31" spans="1:34" x14ac:dyDescent="0.25">
      <c r="A31" t="s">
        <v>190</v>
      </c>
      <c r="B31" s="23">
        <v>26730</v>
      </c>
      <c r="C31">
        <v>0.58799999999999997</v>
      </c>
      <c r="D31">
        <v>0.49199999999999999</v>
      </c>
      <c r="E31">
        <v>0</v>
      </c>
      <c r="F31">
        <v>1</v>
      </c>
      <c r="H31" t="s">
        <v>190</v>
      </c>
      <c r="I31" s="23">
        <v>12883</v>
      </c>
      <c r="J31">
        <v>0.66100000000000003</v>
      </c>
      <c r="K31">
        <v>0.47299999999999998</v>
      </c>
      <c r="L31">
        <v>0</v>
      </c>
      <c r="M31">
        <v>1</v>
      </c>
      <c r="O31" t="s">
        <v>190</v>
      </c>
      <c r="P31" s="23">
        <v>6870</v>
      </c>
      <c r="Q31">
        <v>0.58699999999999997</v>
      </c>
      <c r="R31">
        <v>0.49199999999999999</v>
      </c>
      <c r="S31">
        <v>0</v>
      </c>
      <c r="T31">
        <v>1</v>
      </c>
      <c r="V31" t="s">
        <v>190</v>
      </c>
      <c r="W31" s="23">
        <v>5855</v>
      </c>
      <c r="X31">
        <v>0.42099999999999999</v>
      </c>
      <c r="Y31">
        <v>0.49399999999999999</v>
      </c>
      <c r="Z31">
        <v>0</v>
      </c>
      <c r="AA31">
        <v>1</v>
      </c>
      <c r="AC31" t="s">
        <v>190</v>
      </c>
      <c r="AD31" s="23">
        <v>1122</v>
      </c>
      <c r="AE31">
        <v>0.62</v>
      </c>
      <c r="AF31">
        <v>0.48599999999999999</v>
      </c>
      <c r="AG31">
        <v>0</v>
      </c>
      <c r="AH31">
        <v>1</v>
      </c>
    </row>
    <row r="32" spans="1:34" x14ac:dyDescent="0.25">
      <c r="A32" t="s">
        <v>37</v>
      </c>
      <c r="B32" s="23">
        <v>26730</v>
      </c>
      <c r="C32">
        <v>0.29699999999999999</v>
      </c>
      <c r="D32">
        <v>0.45700000000000002</v>
      </c>
      <c r="E32">
        <v>0</v>
      </c>
      <c r="F32">
        <v>1</v>
      </c>
      <c r="H32" t="s">
        <v>37</v>
      </c>
      <c r="I32" s="23">
        <v>12883</v>
      </c>
      <c r="J32">
        <v>0.25600000000000001</v>
      </c>
      <c r="K32">
        <v>0.437</v>
      </c>
      <c r="L32">
        <v>0</v>
      </c>
      <c r="M32">
        <v>1</v>
      </c>
      <c r="O32" t="s">
        <v>37</v>
      </c>
      <c r="P32" s="23">
        <v>6870</v>
      </c>
      <c r="Q32">
        <v>0.30599999999999999</v>
      </c>
      <c r="R32">
        <v>0.46100000000000002</v>
      </c>
      <c r="S32">
        <v>0</v>
      </c>
      <c r="T32">
        <v>1</v>
      </c>
      <c r="V32" t="s">
        <v>37</v>
      </c>
      <c r="W32" s="23">
        <v>5855</v>
      </c>
      <c r="X32">
        <v>0.38300000000000001</v>
      </c>
      <c r="Y32">
        <v>0.48599999999999999</v>
      </c>
      <c r="Z32">
        <v>0</v>
      </c>
      <c r="AA32">
        <v>1</v>
      </c>
      <c r="AC32" t="s">
        <v>37</v>
      </c>
      <c r="AD32" s="23">
        <v>1122</v>
      </c>
      <c r="AE32">
        <v>0.26600000000000001</v>
      </c>
      <c r="AF32">
        <v>0.442</v>
      </c>
      <c r="AG32">
        <v>0</v>
      </c>
      <c r="AH32">
        <v>1</v>
      </c>
    </row>
    <row r="33" spans="1:34" x14ac:dyDescent="0.25">
      <c r="A33" t="s">
        <v>38</v>
      </c>
      <c r="B33" s="23">
        <v>26730</v>
      </c>
      <c r="C33">
        <v>0.115</v>
      </c>
      <c r="D33">
        <v>0.31900000000000001</v>
      </c>
      <c r="E33">
        <v>0</v>
      </c>
      <c r="F33">
        <v>1</v>
      </c>
      <c r="H33" t="s">
        <v>38</v>
      </c>
      <c r="I33" s="23">
        <v>12883</v>
      </c>
      <c r="J33">
        <v>8.2000000000000003E-2</v>
      </c>
      <c r="K33">
        <v>0.27500000000000002</v>
      </c>
      <c r="L33">
        <v>0</v>
      </c>
      <c r="M33">
        <v>1</v>
      </c>
      <c r="O33" t="s">
        <v>38</v>
      </c>
      <c r="P33" s="23">
        <v>6870</v>
      </c>
      <c r="Q33">
        <v>0.106</v>
      </c>
      <c r="R33">
        <v>0.308</v>
      </c>
      <c r="S33">
        <v>0</v>
      </c>
      <c r="T33">
        <v>1</v>
      </c>
      <c r="V33" t="s">
        <v>38</v>
      </c>
      <c r="W33" s="23">
        <v>5855</v>
      </c>
      <c r="X33">
        <v>0.19600000000000001</v>
      </c>
      <c r="Y33">
        <v>0.39700000000000002</v>
      </c>
      <c r="Z33">
        <v>0</v>
      </c>
      <c r="AA33">
        <v>1</v>
      </c>
      <c r="AC33" t="s">
        <v>38</v>
      </c>
      <c r="AD33" s="23">
        <v>1122</v>
      </c>
      <c r="AE33">
        <v>0.114</v>
      </c>
      <c r="AF33">
        <v>0.318</v>
      </c>
      <c r="AG33">
        <v>0</v>
      </c>
      <c r="AH33">
        <v>1</v>
      </c>
    </row>
    <row r="34" spans="1:34" x14ac:dyDescent="0.25">
      <c r="A34" t="s">
        <v>189</v>
      </c>
      <c r="B34" s="23">
        <v>26730</v>
      </c>
      <c r="C34">
        <v>0.26400000000000001</v>
      </c>
      <c r="D34">
        <v>0.441</v>
      </c>
      <c r="E34">
        <v>0</v>
      </c>
      <c r="F34">
        <v>1</v>
      </c>
      <c r="H34" t="s">
        <v>189</v>
      </c>
      <c r="I34" s="23">
        <v>12883</v>
      </c>
      <c r="J34">
        <v>0.28499999999999998</v>
      </c>
      <c r="K34">
        <v>0.45200000000000001</v>
      </c>
      <c r="L34">
        <v>0</v>
      </c>
      <c r="M34">
        <v>1</v>
      </c>
      <c r="O34" t="s">
        <v>189</v>
      </c>
      <c r="P34" s="23">
        <v>6870</v>
      </c>
      <c r="Q34">
        <v>0.23899999999999999</v>
      </c>
      <c r="R34">
        <v>0.42599999999999999</v>
      </c>
      <c r="S34">
        <v>0</v>
      </c>
      <c r="T34">
        <v>1</v>
      </c>
      <c r="V34" t="s">
        <v>189</v>
      </c>
      <c r="W34" s="23">
        <v>5855</v>
      </c>
      <c r="X34">
        <v>0.219</v>
      </c>
      <c r="Y34">
        <v>0.41399999999999998</v>
      </c>
      <c r="Z34">
        <v>0</v>
      </c>
      <c r="AA34">
        <v>1</v>
      </c>
      <c r="AC34" t="s">
        <v>189</v>
      </c>
      <c r="AD34" s="23">
        <v>1122</v>
      </c>
      <c r="AE34">
        <v>0.40600000000000003</v>
      </c>
      <c r="AF34">
        <v>0.49099999999999999</v>
      </c>
      <c r="AG34">
        <v>0</v>
      </c>
      <c r="AH34">
        <v>1</v>
      </c>
    </row>
    <row r="35" spans="1:34" x14ac:dyDescent="0.25">
      <c r="A35" t="s">
        <v>30</v>
      </c>
      <c r="B35" s="23">
        <v>26730</v>
      </c>
      <c r="C35">
        <v>0.35799999999999998</v>
      </c>
      <c r="D35">
        <v>0.48</v>
      </c>
      <c r="E35">
        <v>0</v>
      </c>
      <c r="F35">
        <v>1</v>
      </c>
      <c r="H35" t="s">
        <v>30</v>
      </c>
      <c r="I35" s="23">
        <v>12883</v>
      </c>
      <c r="J35">
        <v>0.34699999999999998</v>
      </c>
      <c r="K35">
        <v>0.47599999999999998</v>
      </c>
      <c r="L35">
        <v>0</v>
      </c>
      <c r="M35">
        <v>1</v>
      </c>
      <c r="O35" t="s">
        <v>30</v>
      </c>
      <c r="P35" s="23">
        <v>6870</v>
      </c>
      <c r="Q35">
        <v>0.36099999999999999</v>
      </c>
      <c r="R35">
        <v>0.48</v>
      </c>
      <c r="S35">
        <v>0</v>
      </c>
      <c r="T35">
        <v>1</v>
      </c>
      <c r="V35" t="s">
        <v>30</v>
      </c>
      <c r="W35" s="23">
        <v>5855</v>
      </c>
      <c r="X35">
        <v>0.39500000000000002</v>
      </c>
      <c r="Y35">
        <v>0.48899999999999999</v>
      </c>
      <c r="Z35">
        <v>0</v>
      </c>
      <c r="AA35">
        <v>1</v>
      </c>
      <c r="AC35" t="s">
        <v>30</v>
      </c>
      <c r="AD35" s="23">
        <v>1122</v>
      </c>
      <c r="AE35">
        <v>0.28199999999999997</v>
      </c>
      <c r="AF35">
        <v>0.45</v>
      </c>
      <c r="AG35">
        <v>0</v>
      </c>
      <c r="AH35">
        <v>1</v>
      </c>
    </row>
    <row r="36" spans="1:34" x14ac:dyDescent="0.25">
      <c r="A36" t="s">
        <v>29</v>
      </c>
      <c r="B36" s="23">
        <v>26730</v>
      </c>
      <c r="C36">
        <v>0.29199999999999998</v>
      </c>
      <c r="D36">
        <v>0.45500000000000002</v>
      </c>
      <c r="E36">
        <v>0</v>
      </c>
      <c r="F36">
        <v>1</v>
      </c>
      <c r="H36" t="s">
        <v>29</v>
      </c>
      <c r="I36" s="23">
        <v>12883</v>
      </c>
      <c r="J36">
        <v>0.27700000000000002</v>
      </c>
      <c r="K36">
        <v>0.44800000000000001</v>
      </c>
      <c r="L36">
        <v>0</v>
      </c>
      <c r="M36">
        <v>1</v>
      </c>
      <c r="O36" t="s">
        <v>29</v>
      </c>
      <c r="P36" s="23">
        <v>6870</v>
      </c>
      <c r="Q36">
        <v>0.31</v>
      </c>
      <c r="R36">
        <v>0.46300000000000002</v>
      </c>
      <c r="S36">
        <v>0</v>
      </c>
      <c r="T36">
        <v>1</v>
      </c>
      <c r="V36" t="s">
        <v>29</v>
      </c>
      <c r="W36" s="23">
        <v>5855</v>
      </c>
      <c r="X36">
        <v>0.311</v>
      </c>
      <c r="Y36">
        <v>0.46300000000000002</v>
      </c>
      <c r="Z36">
        <v>0</v>
      </c>
      <c r="AA36">
        <v>1</v>
      </c>
      <c r="AC36" t="s">
        <v>29</v>
      </c>
      <c r="AD36" s="23">
        <v>1122</v>
      </c>
      <c r="AE36">
        <v>0.252</v>
      </c>
      <c r="AF36">
        <v>0.434</v>
      </c>
      <c r="AG36">
        <v>0</v>
      </c>
      <c r="AH36">
        <v>1</v>
      </c>
    </row>
    <row r="37" spans="1:34" x14ac:dyDescent="0.25">
      <c r="A37" t="s">
        <v>27</v>
      </c>
      <c r="B37" s="23">
        <v>26730</v>
      </c>
      <c r="C37">
        <v>6.0999999999999999E-2</v>
      </c>
      <c r="D37">
        <v>0.24</v>
      </c>
      <c r="E37">
        <v>0</v>
      </c>
      <c r="F37">
        <v>1</v>
      </c>
      <c r="H37" t="s">
        <v>27</v>
      </c>
      <c r="I37" s="23">
        <v>12883</v>
      </c>
      <c r="J37">
        <v>6.5000000000000002E-2</v>
      </c>
      <c r="K37">
        <v>0.247</v>
      </c>
      <c r="L37">
        <v>0</v>
      </c>
      <c r="M37">
        <v>1</v>
      </c>
      <c r="O37" t="s">
        <v>27</v>
      </c>
      <c r="P37" s="23">
        <v>6870</v>
      </c>
      <c r="Q37">
        <v>6.5000000000000002E-2</v>
      </c>
      <c r="R37">
        <v>0.246</v>
      </c>
      <c r="S37">
        <v>0</v>
      </c>
      <c r="T37">
        <v>1</v>
      </c>
      <c r="V37" t="s">
        <v>27</v>
      </c>
      <c r="W37" s="23">
        <v>5855</v>
      </c>
      <c r="X37">
        <v>5.1999999999999998E-2</v>
      </c>
      <c r="Y37">
        <v>0.222</v>
      </c>
      <c r="Z37">
        <v>0</v>
      </c>
      <c r="AA37">
        <v>1</v>
      </c>
      <c r="AC37" t="s">
        <v>27</v>
      </c>
      <c r="AD37" s="23">
        <v>1122</v>
      </c>
      <c r="AE37">
        <v>4.4999999999999998E-2</v>
      </c>
      <c r="AF37">
        <v>0.20799999999999999</v>
      </c>
      <c r="AG37">
        <v>0</v>
      </c>
      <c r="AH37">
        <v>1</v>
      </c>
    </row>
    <row r="38" spans="1:34" x14ac:dyDescent="0.25">
      <c r="A38" t="s">
        <v>28</v>
      </c>
      <c r="B38" s="23">
        <v>26730</v>
      </c>
      <c r="C38">
        <v>2.4E-2</v>
      </c>
      <c r="D38">
        <v>0.154</v>
      </c>
      <c r="E38">
        <v>0</v>
      </c>
      <c r="F38">
        <v>1</v>
      </c>
      <c r="H38" t="s">
        <v>28</v>
      </c>
      <c r="I38" s="23">
        <v>12883</v>
      </c>
      <c r="J38">
        <v>2.5000000000000001E-2</v>
      </c>
      <c r="K38">
        <v>0.156</v>
      </c>
      <c r="L38">
        <v>0</v>
      </c>
      <c r="M38">
        <v>1</v>
      </c>
      <c r="O38" t="s">
        <v>28</v>
      </c>
      <c r="P38" s="23">
        <v>6870</v>
      </c>
      <c r="Q38">
        <v>2.5000000000000001E-2</v>
      </c>
      <c r="R38">
        <v>0.157</v>
      </c>
      <c r="S38">
        <v>0</v>
      </c>
      <c r="T38">
        <v>1</v>
      </c>
      <c r="V38" t="s">
        <v>28</v>
      </c>
      <c r="W38" s="23">
        <v>5855</v>
      </c>
      <c r="X38">
        <v>2.3E-2</v>
      </c>
      <c r="Y38">
        <v>0.151</v>
      </c>
      <c r="Z38">
        <v>0</v>
      </c>
      <c r="AA38">
        <v>1</v>
      </c>
      <c r="AC38" t="s">
        <v>28</v>
      </c>
      <c r="AD38" s="23">
        <v>1122</v>
      </c>
      <c r="AE38">
        <v>1.4E-2</v>
      </c>
      <c r="AF38">
        <v>0.11899999999999999</v>
      </c>
      <c r="AG38">
        <v>0</v>
      </c>
      <c r="AH38">
        <v>1</v>
      </c>
    </row>
    <row r="39" spans="1:34" x14ac:dyDescent="0.25">
      <c r="A39" t="s">
        <v>188</v>
      </c>
      <c r="B39" s="23">
        <v>26730</v>
      </c>
      <c r="C39">
        <v>0.629</v>
      </c>
      <c r="D39">
        <v>0.48299999999999998</v>
      </c>
      <c r="E39">
        <v>0</v>
      </c>
      <c r="F39">
        <v>1</v>
      </c>
      <c r="H39" t="s">
        <v>188</v>
      </c>
      <c r="I39" s="23">
        <v>12883</v>
      </c>
      <c r="J39">
        <v>0.64900000000000002</v>
      </c>
      <c r="K39">
        <v>0.47699999999999998</v>
      </c>
      <c r="L39">
        <v>0</v>
      </c>
      <c r="M39">
        <v>1</v>
      </c>
      <c r="O39" t="s">
        <v>188</v>
      </c>
      <c r="P39" s="23">
        <v>6870</v>
      </c>
      <c r="Q39">
        <v>0.61</v>
      </c>
      <c r="R39">
        <v>0.48799999999999999</v>
      </c>
      <c r="S39">
        <v>0</v>
      </c>
      <c r="T39">
        <v>1</v>
      </c>
      <c r="V39" t="s">
        <v>188</v>
      </c>
      <c r="W39" s="23">
        <v>5855</v>
      </c>
      <c r="X39">
        <v>0.59399999999999997</v>
      </c>
      <c r="Y39">
        <v>0.49099999999999999</v>
      </c>
      <c r="Z39">
        <v>0</v>
      </c>
      <c r="AA39">
        <v>1</v>
      </c>
      <c r="AC39" t="s">
        <v>188</v>
      </c>
      <c r="AD39" s="23">
        <v>1122</v>
      </c>
      <c r="AE39">
        <v>0.68700000000000006</v>
      </c>
      <c r="AF39">
        <v>0.46400000000000002</v>
      </c>
      <c r="AG39">
        <v>0</v>
      </c>
      <c r="AH39">
        <v>1</v>
      </c>
    </row>
    <row r="40" spans="1:34" x14ac:dyDescent="0.25">
      <c r="A40" t="s">
        <v>130</v>
      </c>
      <c r="B40" s="23">
        <v>26730</v>
      </c>
      <c r="C40">
        <v>0.32100000000000001</v>
      </c>
      <c r="D40">
        <v>0.46700000000000003</v>
      </c>
      <c r="E40">
        <v>0</v>
      </c>
      <c r="F40">
        <v>1</v>
      </c>
      <c r="H40" t="s">
        <v>130</v>
      </c>
      <c r="I40" s="23">
        <v>12883</v>
      </c>
      <c r="J40">
        <v>0.30299999999999999</v>
      </c>
      <c r="K40">
        <v>0.45900000000000002</v>
      </c>
      <c r="L40">
        <v>0</v>
      </c>
      <c r="M40">
        <v>1</v>
      </c>
      <c r="O40" t="s">
        <v>130</v>
      </c>
      <c r="P40" s="23">
        <v>6870</v>
      </c>
      <c r="Q40">
        <v>0.33800000000000002</v>
      </c>
      <c r="R40">
        <v>0.47299999999999998</v>
      </c>
      <c r="S40">
        <v>0</v>
      </c>
      <c r="T40">
        <v>1</v>
      </c>
      <c r="V40" t="s">
        <v>130</v>
      </c>
      <c r="W40" s="23">
        <v>5855</v>
      </c>
      <c r="X40">
        <v>0.35299999999999998</v>
      </c>
      <c r="Y40">
        <v>0.47799999999999998</v>
      </c>
      <c r="Z40">
        <v>0</v>
      </c>
      <c r="AA40">
        <v>1</v>
      </c>
      <c r="AC40" t="s">
        <v>130</v>
      </c>
      <c r="AD40" s="23">
        <v>1122</v>
      </c>
      <c r="AE40">
        <v>0.26500000000000001</v>
      </c>
      <c r="AF40">
        <v>0.441</v>
      </c>
      <c r="AG40">
        <v>0</v>
      </c>
      <c r="AH40">
        <v>1</v>
      </c>
    </row>
    <row r="41" spans="1:34" x14ac:dyDescent="0.25">
      <c r="A41" t="s">
        <v>144</v>
      </c>
      <c r="B41" s="23">
        <v>26730</v>
      </c>
      <c r="C41">
        <v>7.0000000000000001E-3</v>
      </c>
      <c r="D41">
        <v>8.1000000000000003E-2</v>
      </c>
      <c r="E41">
        <v>0</v>
      </c>
      <c r="F41">
        <v>1</v>
      </c>
      <c r="H41" t="s">
        <v>144</v>
      </c>
      <c r="I41" s="23">
        <v>12883</v>
      </c>
      <c r="J41">
        <v>6.0000000000000001E-3</v>
      </c>
      <c r="K41">
        <v>7.5999999999999998E-2</v>
      </c>
      <c r="L41">
        <v>0</v>
      </c>
      <c r="M41">
        <v>1</v>
      </c>
      <c r="O41" t="s">
        <v>144</v>
      </c>
      <c r="P41" s="23">
        <v>6870</v>
      </c>
      <c r="Q41">
        <v>6.0000000000000001E-3</v>
      </c>
      <c r="R41">
        <v>0.08</v>
      </c>
      <c r="S41">
        <v>0</v>
      </c>
      <c r="T41">
        <v>1</v>
      </c>
      <c r="V41" t="s">
        <v>144</v>
      </c>
      <c r="W41" s="23">
        <v>5855</v>
      </c>
      <c r="X41">
        <v>8.9999999999999993E-3</v>
      </c>
      <c r="Y41">
        <v>9.1999999999999998E-2</v>
      </c>
      <c r="Z41">
        <v>0</v>
      </c>
      <c r="AA41">
        <v>1</v>
      </c>
      <c r="AC41" t="s">
        <v>144</v>
      </c>
      <c r="AD41" s="23">
        <v>1122</v>
      </c>
      <c r="AE41">
        <v>8.0000000000000002E-3</v>
      </c>
      <c r="AF41">
        <v>8.8999999999999996E-2</v>
      </c>
      <c r="AG41">
        <v>0</v>
      </c>
      <c r="AH41">
        <v>1</v>
      </c>
    </row>
    <row r="42" spans="1:34" x14ac:dyDescent="0.25">
      <c r="A42" t="s">
        <v>46</v>
      </c>
      <c r="B42" s="23">
        <v>26730</v>
      </c>
      <c r="C42">
        <v>1.7999999999999999E-2</v>
      </c>
      <c r="D42">
        <v>0.13400000000000001</v>
      </c>
      <c r="E42">
        <v>0</v>
      </c>
      <c r="F42">
        <v>1</v>
      </c>
      <c r="H42" t="s">
        <v>46</v>
      </c>
      <c r="I42" s="23">
        <v>12883</v>
      </c>
      <c r="J42">
        <v>1.9E-2</v>
      </c>
      <c r="K42">
        <v>0.13500000000000001</v>
      </c>
      <c r="L42">
        <v>0</v>
      </c>
      <c r="M42">
        <v>1</v>
      </c>
      <c r="O42" t="s">
        <v>46</v>
      </c>
      <c r="P42" s="23">
        <v>6870</v>
      </c>
      <c r="Q42">
        <v>1.7999999999999999E-2</v>
      </c>
      <c r="R42">
        <v>0.13400000000000001</v>
      </c>
      <c r="S42">
        <v>0</v>
      </c>
      <c r="T42">
        <v>1</v>
      </c>
      <c r="V42" t="s">
        <v>46</v>
      </c>
      <c r="W42" s="23">
        <v>5855</v>
      </c>
      <c r="X42">
        <v>1.7000000000000001E-2</v>
      </c>
      <c r="Y42">
        <v>0.13</v>
      </c>
      <c r="Z42">
        <v>0</v>
      </c>
      <c r="AA42">
        <v>1</v>
      </c>
      <c r="AC42" t="s">
        <v>46</v>
      </c>
      <c r="AD42" s="23">
        <v>1122</v>
      </c>
      <c r="AE42">
        <v>1.9E-2</v>
      </c>
      <c r="AF42">
        <v>0.13600000000000001</v>
      </c>
      <c r="AG42">
        <v>0</v>
      </c>
      <c r="AH42">
        <v>1</v>
      </c>
    </row>
    <row r="43" spans="1:34" x14ac:dyDescent="0.25">
      <c r="A43" t="s">
        <v>128</v>
      </c>
      <c r="B43" s="23">
        <v>26730</v>
      </c>
      <c r="C43">
        <v>1.0999999999999999E-2</v>
      </c>
      <c r="D43">
        <v>0.10299999999999999</v>
      </c>
      <c r="E43">
        <v>0</v>
      </c>
      <c r="F43">
        <v>1</v>
      </c>
      <c r="H43" t="s">
        <v>128</v>
      </c>
      <c r="I43" s="23">
        <v>12883</v>
      </c>
      <c r="J43">
        <v>0.01</v>
      </c>
      <c r="K43">
        <v>0.1</v>
      </c>
      <c r="L43">
        <v>0</v>
      </c>
      <c r="M43">
        <v>1</v>
      </c>
      <c r="O43" t="s">
        <v>128</v>
      </c>
      <c r="P43" s="23">
        <v>6870</v>
      </c>
      <c r="Q43">
        <v>1.2E-2</v>
      </c>
      <c r="R43">
        <v>0.109</v>
      </c>
      <c r="S43">
        <v>0</v>
      </c>
      <c r="T43">
        <v>1</v>
      </c>
      <c r="V43" t="s">
        <v>128</v>
      </c>
      <c r="W43" s="23">
        <v>5855</v>
      </c>
      <c r="X43">
        <v>1.0999999999999999E-2</v>
      </c>
      <c r="Y43">
        <v>0.105</v>
      </c>
      <c r="Z43">
        <v>0</v>
      </c>
      <c r="AA43">
        <v>1</v>
      </c>
      <c r="AC43" t="s">
        <v>128</v>
      </c>
      <c r="AD43" s="23">
        <v>1122</v>
      </c>
      <c r="AE43">
        <v>6.0000000000000001E-3</v>
      </c>
      <c r="AF43">
        <v>7.9000000000000001E-2</v>
      </c>
      <c r="AG43">
        <v>0</v>
      </c>
      <c r="AH43">
        <v>1</v>
      </c>
    </row>
    <row r="44" spans="1:34" x14ac:dyDescent="0.25">
      <c r="A44" t="s">
        <v>129</v>
      </c>
      <c r="B44" s="23">
        <v>26730</v>
      </c>
      <c r="C44">
        <v>1.2999999999999999E-2</v>
      </c>
      <c r="D44">
        <v>0.112</v>
      </c>
      <c r="E44">
        <v>0</v>
      </c>
      <c r="F44">
        <v>1</v>
      </c>
      <c r="H44" t="s">
        <v>129</v>
      </c>
      <c r="I44" s="23">
        <v>12883</v>
      </c>
      <c r="J44">
        <v>1.2E-2</v>
      </c>
      <c r="K44">
        <v>0.107</v>
      </c>
      <c r="L44">
        <v>0</v>
      </c>
      <c r="M44">
        <v>1</v>
      </c>
      <c r="O44" t="s">
        <v>129</v>
      </c>
      <c r="P44" s="23">
        <v>6870</v>
      </c>
      <c r="Q44">
        <v>1.4E-2</v>
      </c>
      <c r="R44">
        <v>0.11600000000000001</v>
      </c>
      <c r="S44">
        <v>0</v>
      </c>
      <c r="T44">
        <v>1</v>
      </c>
      <c r="V44" t="s">
        <v>129</v>
      </c>
      <c r="W44" s="23">
        <v>5855</v>
      </c>
      <c r="X44">
        <v>1.4E-2</v>
      </c>
      <c r="Y44">
        <v>0.11799999999999999</v>
      </c>
      <c r="Z44">
        <v>0</v>
      </c>
      <c r="AA44">
        <v>1</v>
      </c>
      <c r="AC44" t="s">
        <v>129</v>
      </c>
      <c r="AD44" s="23">
        <v>1122</v>
      </c>
      <c r="AE44">
        <v>1.4999999999999999E-2</v>
      </c>
      <c r="AF44">
        <v>0.122</v>
      </c>
      <c r="AG44">
        <v>0</v>
      </c>
      <c r="AH44">
        <v>1</v>
      </c>
    </row>
    <row r="45" spans="1:34" x14ac:dyDescent="0.25">
      <c r="A45" t="s">
        <v>45</v>
      </c>
      <c r="B45" s="23">
        <v>26730</v>
      </c>
      <c r="C45">
        <v>2E-3</v>
      </c>
      <c r="D45">
        <v>4.2999999999999997E-2</v>
      </c>
      <c r="E45">
        <v>0</v>
      </c>
      <c r="F45">
        <v>1</v>
      </c>
      <c r="H45" t="s">
        <v>45</v>
      </c>
      <c r="I45" s="23">
        <v>12883</v>
      </c>
      <c r="J45">
        <v>2E-3</v>
      </c>
      <c r="K45">
        <v>4.1000000000000002E-2</v>
      </c>
      <c r="L45">
        <v>0</v>
      </c>
      <c r="M45">
        <v>1</v>
      </c>
      <c r="O45" t="s">
        <v>45</v>
      </c>
      <c r="P45" s="23">
        <v>6870</v>
      </c>
      <c r="Q45">
        <v>3.0000000000000001E-3</v>
      </c>
      <c r="R45">
        <v>5.0999999999999997E-2</v>
      </c>
      <c r="S45">
        <v>0</v>
      </c>
      <c r="T45">
        <v>1</v>
      </c>
      <c r="V45" t="s">
        <v>45</v>
      </c>
      <c r="W45" s="23">
        <v>5855</v>
      </c>
      <c r="X45">
        <v>2E-3</v>
      </c>
      <c r="Y45">
        <v>4.1000000000000002E-2</v>
      </c>
      <c r="Z45">
        <v>0</v>
      </c>
      <c r="AA45">
        <v>1</v>
      </c>
      <c r="AC45" t="s">
        <v>45</v>
      </c>
      <c r="AD45" s="23">
        <v>1122</v>
      </c>
      <c r="AE45">
        <v>0</v>
      </c>
      <c r="AF45">
        <v>0</v>
      </c>
      <c r="AG45">
        <v>0</v>
      </c>
      <c r="AH4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122</v>
      </c>
      <c r="F2" s="2" t="s">
        <v>275</v>
      </c>
      <c r="G2" s="2" t="s">
        <v>0</v>
      </c>
      <c r="H2" s="2" t="s">
        <v>2</v>
      </c>
    </row>
    <row r="3" spans="3:31" x14ac:dyDescent="0.25">
      <c r="D3" t="s">
        <v>345</v>
      </c>
      <c r="E3" s="2">
        <v>396</v>
      </c>
      <c r="F3" s="2">
        <v>4588</v>
      </c>
      <c r="G3" s="2">
        <v>2219</v>
      </c>
      <c r="H3" s="2">
        <v>1715</v>
      </c>
    </row>
    <row r="4" spans="3:31" x14ac:dyDescent="0.25">
      <c r="D4" t="s">
        <v>91</v>
      </c>
      <c r="E4" s="2">
        <v>105</v>
      </c>
      <c r="F4" s="2">
        <v>1531</v>
      </c>
      <c r="G4" s="2">
        <v>1047</v>
      </c>
      <c r="H4" s="2">
        <v>993</v>
      </c>
      <c r="M4" t="s">
        <v>352</v>
      </c>
    </row>
    <row r="5" spans="3:31" x14ac:dyDescent="0.25">
      <c r="D5" t="s">
        <v>90</v>
      </c>
      <c r="E5" s="2">
        <v>231</v>
      </c>
      <c r="F5" s="2">
        <v>3032</v>
      </c>
      <c r="G5" s="2">
        <v>1861</v>
      </c>
      <c r="H5" s="2">
        <v>1876</v>
      </c>
      <c r="N5" s="88" t="s">
        <v>314</v>
      </c>
      <c r="O5" s="88"/>
      <c r="P5" s="88"/>
      <c r="Q5" s="88"/>
      <c r="R5" s="87" t="s">
        <v>89</v>
      </c>
      <c r="S5" s="88"/>
      <c r="T5" s="88"/>
      <c r="U5" s="88"/>
      <c r="AE5" t="s">
        <v>90</v>
      </c>
    </row>
    <row r="6" spans="3:31" x14ac:dyDescent="0.25">
      <c r="L6" s="73"/>
      <c r="M6" s="73"/>
      <c r="N6" s="3" t="s">
        <v>122</v>
      </c>
      <c r="O6" s="3" t="s">
        <v>275</v>
      </c>
      <c r="P6" s="3" t="s">
        <v>0</v>
      </c>
      <c r="Q6" s="3" t="s">
        <v>2</v>
      </c>
      <c r="R6" s="5" t="s">
        <v>122</v>
      </c>
      <c r="S6" s="3" t="s">
        <v>275</v>
      </c>
      <c r="T6" s="3" t="s">
        <v>0</v>
      </c>
      <c r="U6" s="3" t="s">
        <v>2</v>
      </c>
    </row>
    <row r="7" spans="3:31" x14ac:dyDescent="0.25">
      <c r="L7" s="89" t="s">
        <v>345</v>
      </c>
      <c r="M7" t="s">
        <v>349</v>
      </c>
      <c r="N7" s="74">
        <v>1</v>
      </c>
      <c r="O7" s="74">
        <v>1</v>
      </c>
      <c r="P7" s="74">
        <v>1</v>
      </c>
      <c r="Q7" s="74">
        <v>1</v>
      </c>
      <c r="R7" s="76">
        <v>1</v>
      </c>
      <c r="S7" s="74">
        <v>1</v>
      </c>
      <c r="T7" s="74">
        <v>1</v>
      </c>
      <c r="U7" s="74">
        <v>1</v>
      </c>
    </row>
    <row r="8" spans="3:31" x14ac:dyDescent="0.25">
      <c r="L8" s="89"/>
      <c r="M8" t="s">
        <v>273</v>
      </c>
      <c r="N8" s="74">
        <v>11.2</v>
      </c>
      <c r="O8" s="74">
        <v>11.4</v>
      </c>
      <c r="P8" s="74">
        <v>13.7</v>
      </c>
      <c r="Q8" s="74">
        <v>13.4</v>
      </c>
      <c r="R8" s="76">
        <v>9.9</v>
      </c>
      <c r="S8" s="74">
        <v>10.4</v>
      </c>
      <c r="T8" s="74">
        <v>12.6</v>
      </c>
      <c r="U8" s="74">
        <v>13.6</v>
      </c>
    </row>
    <row r="9" spans="3:31" x14ac:dyDescent="0.25">
      <c r="D9" t="s">
        <v>353</v>
      </c>
      <c r="L9" s="89"/>
      <c r="M9" t="s">
        <v>350</v>
      </c>
      <c r="N9" s="74">
        <v>103</v>
      </c>
      <c r="O9" s="74">
        <v>217</v>
      </c>
      <c r="P9" s="74">
        <v>160</v>
      </c>
      <c r="Q9" s="74">
        <v>216</v>
      </c>
      <c r="R9" s="76">
        <v>116</v>
      </c>
      <c r="S9" s="74">
        <v>206</v>
      </c>
      <c r="T9" s="74">
        <v>215</v>
      </c>
      <c r="U9" s="74">
        <v>178</v>
      </c>
    </row>
    <row r="10" spans="3:31" x14ac:dyDescent="0.25">
      <c r="E10" s="2" t="s">
        <v>122</v>
      </c>
      <c r="F10" s="2" t="s">
        <v>275</v>
      </c>
      <c r="G10" s="2" t="s">
        <v>0</v>
      </c>
      <c r="H10" s="2" t="s">
        <v>2</v>
      </c>
      <c r="L10" s="89"/>
      <c r="M10" t="s">
        <v>18</v>
      </c>
      <c r="N10" s="74">
        <v>196</v>
      </c>
      <c r="O10" s="74">
        <v>304</v>
      </c>
      <c r="P10" s="74">
        <v>362</v>
      </c>
      <c r="Q10" s="74">
        <v>382</v>
      </c>
      <c r="R10" s="76">
        <v>208</v>
      </c>
      <c r="S10" s="74">
        <v>289</v>
      </c>
      <c r="T10" s="74">
        <v>333</v>
      </c>
      <c r="U10" s="74">
        <v>357</v>
      </c>
    </row>
    <row r="11" spans="3:31" x14ac:dyDescent="0.25">
      <c r="C11" t="s">
        <v>346</v>
      </c>
      <c r="D11" t="s">
        <v>314</v>
      </c>
      <c r="E11" s="2">
        <v>130</v>
      </c>
      <c r="F11" s="2">
        <v>2405</v>
      </c>
      <c r="G11" s="2">
        <v>1358</v>
      </c>
      <c r="H11" s="2">
        <v>789</v>
      </c>
      <c r="L11" s="90"/>
      <c r="M11" s="73" t="s">
        <v>351</v>
      </c>
      <c r="N11" s="75">
        <v>11.8</v>
      </c>
      <c r="O11" s="75">
        <v>9</v>
      </c>
      <c r="P11" s="75">
        <v>13</v>
      </c>
      <c r="Q11" s="75">
        <v>13</v>
      </c>
      <c r="R11" s="77">
        <v>8</v>
      </c>
      <c r="S11" s="75">
        <v>9</v>
      </c>
      <c r="T11" s="75">
        <v>11</v>
      </c>
      <c r="U11" s="75">
        <v>13</v>
      </c>
    </row>
    <row r="12" spans="3:31" x14ac:dyDescent="0.25">
      <c r="D12" t="s">
        <v>89</v>
      </c>
      <c r="E12" s="2">
        <v>266</v>
      </c>
      <c r="F12" s="2">
        <v>2183</v>
      </c>
      <c r="G12" s="2">
        <v>861</v>
      </c>
      <c r="H12" s="2">
        <v>926</v>
      </c>
      <c r="L12" s="89" t="s">
        <v>90</v>
      </c>
      <c r="M12" t="s">
        <v>349</v>
      </c>
      <c r="N12" s="74">
        <v>1</v>
      </c>
      <c r="O12" s="74">
        <v>1</v>
      </c>
      <c r="P12" s="74">
        <v>1</v>
      </c>
      <c r="Q12" s="74">
        <v>1</v>
      </c>
      <c r="R12" s="76">
        <v>1</v>
      </c>
      <c r="S12" s="74">
        <v>1</v>
      </c>
      <c r="T12" s="74">
        <v>1</v>
      </c>
      <c r="U12" s="74">
        <v>1</v>
      </c>
    </row>
    <row r="13" spans="3:31" x14ac:dyDescent="0.25">
      <c r="L13" s="89"/>
      <c r="M13" t="s">
        <v>273</v>
      </c>
      <c r="N13" s="74">
        <v>18.899999999999999</v>
      </c>
      <c r="O13" s="74">
        <v>17</v>
      </c>
      <c r="P13" s="74">
        <v>18.399999999999999</v>
      </c>
      <c r="Q13" s="74">
        <v>19.7</v>
      </c>
      <c r="R13" s="76">
        <v>17.100000000000001</v>
      </c>
      <c r="S13" s="74">
        <v>15</v>
      </c>
      <c r="T13" s="74">
        <v>16.600000000000001</v>
      </c>
      <c r="U13" s="74">
        <v>18.5</v>
      </c>
    </row>
    <row r="14" spans="3:31" x14ac:dyDescent="0.25">
      <c r="E14" s="2" t="s">
        <v>122</v>
      </c>
      <c r="F14" s="2" t="s">
        <v>275</v>
      </c>
      <c r="G14" s="2" t="s">
        <v>0</v>
      </c>
      <c r="H14" s="2" t="s">
        <v>2</v>
      </c>
      <c r="L14" s="89"/>
      <c r="M14" t="s">
        <v>350</v>
      </c>
      <c r="N14" s="74">
        <v>113</v>
      </c>
      <c r="O14" s="74">
        <v>328</v>
      </c>
      <c r="P14" s="74">
        <v>220</v>
      </c>
      <c r="Q14" s="74">
        <v>404</v>
      </c>
      <c r="R14" s="76">
        <v>125</v>
      </c>
      <c r="S14" s="74">
        <v>324</v>
      </c>
      <c r="T14" s="74">
        <v>355</v>
      </c>
      <c r="U14" s="74">
        <v>318</v>
      </c>
    </row>
    <row r="15" spans="3:31" x14ac:dyDescent="0.25">
      <c r="C15" t="s">
        <v>347</v>
      </c>
      <c r="D15" t="s">
        <v>314</v>
      </c>
      <c r="E15" s="2">
        <v>92</v>
      </c>
      <c r="F15" s="2">
        <v>1686</v>
      </c>
      <c r="G15" s="2">
        <v>910</v>
      </c>
      <c r="H15" s="2">
        <v>622</v>
      </c>
      <c r="L15" s="89"/>
      <c r="M15" t="s">
        <v>18</v>
      </c>
      <c r="N15" s="74">
        <v>410</v>
      </c>
      <c r="O15" s="74">
        <v>674</v>
      </c>
      <c r="P15" s="74">
        <v>606</v>
      </c>
      <c r="Q15" s="74">
        <v>822</v>
      </c>
      <c r="R15" s="76">
        <v>535</v>
      </c>
      <c r="S15" s="74">
        <v>404</v>
      </c>
      <c r="T15" s="74">
        <v>575</v>
      </c>
      <c r="U15" s="74">
        <v>606</v>
      </c>
    </row>
    <row r="16" spans="3:31" x14ac:dyDescent="0.25">
      <c r="D16" t="s">
        <v>89</v>
      </c>
      <c r="E16" s="2">
        <v>139</v>
      </c>
      <c r="F16" s="2">
        <v>1346</v>
      </c>
      <c r="G16" s="2">
        <v>951</v>
      </c>
      <c r="H16" s="2">
        <v>1254</v>
      </c>
      <c r="L16" s="90"/>
      <c r="M16" s="73" t="s">
        <v>351</v>
      </c>
      <c r="N16" s="75">
        <v>24.5</v>
      </c>
      <c r="O16" s="75">
        <v>16</v>
      </c>
      <c r="P16" s="75">
        <v>16.8</v>
      </c>
      <c r="Q16" s="75">
        <v>19</v>
      </c>
      <c r="R16" s="77">
        <v>19</v>
      </c>
      <c r="S16" s="75">
        <v>16</v>
      </c>
      <c r="T16" s="75">
        <v>16</v>
      </c>
      <c r="U16" s="75">
        <v>19</v>
      </c>
    </row>
    <row r="17" spans="3:21" x14ac:dyDescent="0.25">
      <c r="L17" s="89" t="s">
        <v>91</v>
      </c>
      <c r="M17" t="s">
        <v>349</v>
      </c>
      <c r="N17" s="74">
        <v>2</v>
      </c>
      <c r="O17" s="74">
        <v>1</v>
      </c>
      <c r="P17" s="74">
        <v>1</v>
      </c>
      <c r="Q17" s="74">
        <v>1</v>
      </c>
      <c r="R17" s="76">
        <v>1</v>
      </c>
      <c r="S17" s="74">
        <v>1</v>
      </c>
      <c r="T17" s="74">
        <v>1</v>
      </c>
      <c r="U17" s="74">
        <v>1</v>
      </c>
    </row>
    <row r="18" spans="3:21" x14ac:dyDescent="0.25">
      <c r="E18" s="2" t="s">
        <v>122</v>
      </c>
      <c r="F18" s="2" t="s">
        <v>275</v>
      </c>
      <c r="G18" s="2" t="s">
        <v>0</v>
      </c>
      <c r="H18" s="2" t="s">
        <v>2</v>
      </c>
      <c r="L18" s="89"/>
      <c r="M18" t="s">
        <v>273</v>
      </c>
      <c r="N18" s="74">
        <v>16.899999999999999</v>
      </c>
      <c r="O18" s="74">
        <v>11.1</v>
      </c>
      <c r="P18" s="74">
        <v>12.4</v>
      </c>
      <c r="Q18" s="74">
        <v>18.600000000000001</v>
      </c>
      <c r="R18" s="76">
        <v>11.1</v>
      </c>
      <c r="S18" s="74">
        <v>11.2</v>
      </c>
      <c r="T18" s="74">
        <v>11.9</v>
      </c>
      <c r="U18" s="74">
        <v>15.1</v>
      </c>
    </row>
    <row r="19" spans="3:21" x14ac:dyDescent="0.25">
      <c r="C19" t="s">
        <v>348</v>
      </c>
      <c r="D19" t="s">
        <v>314</v>
      </c>
      <c r="E19" s="2">
        <v>42</v>
      </c>
      <c r="F19" s="2">
        <v>714</v>
      </c>
      <c r="G19" s="2">
        <v>613</v>
      </c>
      <c r="H19" s="2">
        <v>515</v>
      </c>
      <c r="L19" s="89"/>
      <c r="M19" t="s">
        <v>350</v>
      </c>
      <c r="N19" s="74">
        <v>100</v>
      </c>
      <c r="O19" s="74">
        <v>112</v>
      </c>
      <c r="P19" s="74">
        <v>159</v>
      </c>
      <c r="Q19" s="74">
        <v>257</v>
      </c>
      <c r="R19" s="76">
        <v>98</v>
      </c>
      <c r="S19" s="74">
        <v>153</v>
      </c>
      <c r="T19" s="74">
        <v>120</v>
      </c>
      <c r="U19" s="74">
        <v>138</v>
      </c>
    </row>
    <row r="20" spans="3:21" x14ac:dyDescent="0.25">
      <c r="D20" t="s">
        <v>89</v>
      </c>
      <c r="E20" s="2">
        <v>63</v>
      </c>
      <c r="F20" s="2">
        <v>817</v>
      </c>
      <c r="G20" s="2">
        <v>434</v>
      </c>
      <c r="H20" s="2">
        <v>478</v>
      </c>
      <c r="L20" s="89"/>
      <c r="M20" t="s">
        <v>18</v>
      </c>
      <c r="N20" s="74">
        <v>486</v>
      </c>
      <c r="O20" s="74">
        <v>222</v>
      </c>
      <c r="P20" s="74">
        <v>275</v>
      </c>
      <c r="Q20" s="74">
        <v>782</v>
      </c>
      <c r="R20" s="76">
        <v>265</v>
      </c>
      <c r="S20" s="74">
        <v>240</v>
      </c>
      <c r="T20" s="74">
        <v>245</v>
      </c>
      <c r="U20" s="74">
        <v>370</v>
      </c>
    </row>
    <row r="21" spans="3:21" x14ac:dyDescent="0.25">
      <c r="L21" s="89"/>
      <c r="M21" t="s">
        <v>351</v>
      </c>
      <c r="N21" s="74">
        <v>20</v>
      </c>
      <c r="O21" s="74">
        <v>9</v>
      </c>
      <c r="P21" s="74">
        <v>11</v>
      </c>
      <c r="Q21" s="74">
        <v>18</v>
      </c>
      <c r="R21" s="76">
        <v>9</v>
      </c>
      <c r="S21" s="74">
        <v>9</v>
      </c>
      <c r="T21" s="74">
        <v>12.8</v>
      </c>
      <c r="U21" s="74">
        <v>14</v>
      </c>
    </row>
  </sheetData>
  <mergeCells count="5">
    <mergeCell ref="R5:U5"/>
    <mergeCell ref="N5:Q5"/>
    <mergeCell ref="L7:L11"/>
    <mergeCell ref="L12:L16"/>
    <mergeCell ref="L17:L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119</v>
      </c>
      <c r="B2">
        <v>-1.009E-2</v>
      </c>
      <c r="C2">
        <v>0.98995999999999995</v>
      </c>
      <c r="D2">
        <v>3.1130000000000001E-2</v>
      </c>
      <c r="E2">
        <v>-0.32400000000000001</v>
      </c>
      <c r="F2" s="1">
        <v>0.746</v>
      </c>
    </row>
    <row r="3" spans="1:7" x14ac:dyDescent="0.25">
      <c r="A3" t="s">
        <v>10</v>
      </c>
      <c r="B3">
        <v>-0.12006</v>
      </c>
      <c r="C3">
        <v>0.88687000000000005</v>
      </c>
      <c r="D3">
        <v>1.495E-2</v>
      </c>
      <c r="E3">
        <v>-8.032</v>
      </c>
      <c r="F3" s="1">
        <v>9.5799999999999999E-16</v>
      </c>
      <c r="G3" t="s">
        <v>11</v>
      </c>
    </row>
    <row r="4" spans="1:7" x14ac:dyDescent="0.25">
      <c r="A4" t="s">
        <v>12</v>
      </c>
      <c r="B4">
        <v>-0.19555</v>
      </c>
      <c r="C4">
        <v>0.82238999999999995</v>
      </c>
      <c r="D4">
        <v>1.5779999999999999E-2</v>
      </c>
      <c r="E4">
        <v>-12.391</v>
      </c>
      <c r="F4" t="s">
        <v>118</v>
      </c>
      <c r="G4" t="s">
        <v>11</v>
      </c>
    </row>
    <row r="7" spans="1:7" x14ac:dyDescent="0.25">
      <c r="A7" t="s">
        <v>339</v>
      </c>
      <c r="B7">
        <v>26730</v>
      </c>
    </row>
    <row r="8" spans="1:7" x14ac:dyDescent="0.25">
      <c r="A8" t="s">
        <v>3</v>
      </c>
      <c r="B8">
        <v>491327.3</v>
      </c>
    </row>
    <row r="9" spans="1:7" x14ac:dyDescent="0.25">
      <c r="A9" t="s">
        <v>4</v>
      </c>
      <c r="B9">
        <v>491351.9</v>
      </c>
    </row>
    <row r="10" spans="1:7" x14ac:dyDescent="0.25">
      <c r="A10" t="s">
        <v>340</v>
      </c>
      <c r="B10">
        <v>-245660.7</v>
      </c>
    </row>
  </sheetData>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120</v>
      </c>
      <c r="B2">
        <v>7.6579999999999999E-3</v>
      </c>
      <c r="C2">
        <v>1.007687</v>
      </c>
      <c r="D2">
        <v>2.8535999999999999E-2</v>
      </c>
      <c r="E2">
        <v>0.26800000000000002</v>
      </c>
      <c r="F2" s="1">
        <v>0.78800000000000003</v>
      </c>
    </row>
    <row r="3" spans="1:7" x14ac:dyDescent="0.25">
      <c r="A3" t="s">
        <v>13</v>
      </c>
      <c r="B3">
        <v>-0.145403</v>
      </c>
      <c r="C3">
        <v>0.86467300000000002</v>
      </c>
      <c r="D3">
        <v>1.5094E-2</v>
      </c>
      <c r="E3">
        <v>-9.6329999999999991</v>
      </c>
      <c r="F3" s="1" t="s">
        <v>344</v>
      </c>
      <c r="G3" t="s">
        <v>11</v>
      </c>
    </row>
    <row r="4" spans="1:7" x14ac:dyDescent="0.25">
      <c r="A4" t="s">
        <v>14</v>
      </c>
      <c r="B4">
        <v>-0.20227800000000001</v>
      </c>
      <c r="C4">
        <v>0.81686800000000004</v>
      </c>
      <c r="D4">
        <v>1.6208E-2</v>
      </c>
      <c r="E4">
        <v>-12.48</v>
      </c>
      <c r="F4" t="s">
        <v>344</v>
      </c>
      <c r="G4" t="s">
        <v>11</v>
      </c>
    </row>
    <row r="7" spans="1:7" x14ac:dyDescent="0.25">
      <c r="A7" t="s">
        <v>339</v>
      </c>
      <c r="B7">
        <v>26475</v>
      </c>
    </row>
    <row r="8" spans="1:7" x14ac:dyDescent="0.25">
      <c r="A8" t="s">
        <v>3</v>
      </c>
      <c r="B8">
        <v>486104.5</v>
      </c>
    </row>
    <row r="9" spans="1:7" x14ac:dyDescent="0.25">
      <c r="A9" t="s">
        <v>4</v>
      </c>
      <c r="B9">
        <v>486129</v>
      </c>
    </row>
    <row r="10" spans="1:7" x14ac:dyDescent="0.25">
      <c r="A10" t="s">
        <v>340</v>
      </c>
      <c r="B10">
        <v>-243049.2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Table 1</vt:lpstr>
      <vt:lpstr>Table2</vt:lpstr>
      <vt:lpstr>Table3</vt:lpstr>
      <vt:lpstr>Table 4</vt:lpstr>
      <vt:lpstr>Table 5</vt:lpstr>
      <vt:lpstr>Full Sample by BMI Level</vt:lpstr>
      <vt:lpstr>Sheet2</vt:lpstr>
      <vt:lpstr>mod1</vt:lpstr>
      <vt:lpstr>mod1L</vt:lpstr>
      <vt:lpstr>mod1.fr</vt:lpstr>
      <vt:lpstr>mod1L.fr</vt:lpstr>
      <vt:lpstr>mod2</vt:lpstr>
      <vt:lpstr>mod2.fr</vt:lpstr>
      <vt:lpstr>mod2L.fr</vt:lpstr>
      <vt:lpstr>mod3.fr</vt:lpstr>
      <vt:lpstr>mod4.fr</vt:lpstr>
      <vt:lpstr>Interactions by Gender </vt:lpstr>
      <vt:lpstr>outB</vt:lpstr>
      <vt:lpstr>outBF</vt:lpstr>
      <vt:lpstr>outBM</vt:lpstr>
      <vt:lpstr>outW</vt:lpstr>
      <vt:lpstr>outWF</vt:lpstr>
      <vt:lpstr>outWM</vt:lpstr>
      <vt:lpstr>outH</vt:lpstr>
      <vt:lpstr>outHF</vt:lpstr>
      <vt:lpstr>outHM</vt:lpstr>
      <vt:lpstr>Old Table 5</vt:lpstr>
      <vt:lpstr>Table 5 alt</vt:lpstr>
      <vt:lpstr>logitme.main</vt:lpstr>
      <vt:lpstr>logitme.black</vt:lpstr>
      <vt:lpstr>logitme.white</vt:lpstr>
      <vt:lpstr>logitme.hispan</vt:lpstr>
      <vt:lpstr>Table 6 ME</vt:lpstr>
      <vt:lpstr>Table 7 ME</vt:lpstr>
      <vt:lpstr>'Old Table 5'!Print_Area</vt:lpstr>
      <vt:lpstr>'Table 4'!Print_Area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and Cayce Groves</cp:lastModifiedBy>
  <cp:lastPrinted>2023-05-18T15:59:59Z</cp:lastPrinted>
  <dcterms:created xsi:type="dcterms:W3CDTF">2022-02-09T01:07:31Z</dcterms:created>
  <dcterms:modified xsi:type="dcterms:W3CDTF">2023-05-23T21:49:30Z</dcterms:modified>
</cp:coreProperties>
</file>